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defaultThemeVersion="166925"/>
  <mc:AlternateContent xmlns:mc="http://schemas.openxmlformats.org/markup-compatibility/2006">
    <mc:Choice Requires="x15">
      <x15ac:absPath xmlns:x15ac="http://schemas.microsoft.com/office/spreadsheetml/2010/11/ac" url="/Volumes/GoogleDrive/My Drive/Be Visual/Design/ADB-PRIF/3_Reports/7_PalauNIIP/1_Artwork/Appendices/"/>
    </mc:Choice>
  </mc:AlternateContent>
  <xr:revisionPtr revIDLastSave="0" documentId="13_ncr:1_{47231D52-D4BF-3546-BEBF-B7F19AB91A12}" xr6:coauthVersionLast="47" xr6:coauthVersionMax="47" xr10:uidLastSave="{00000000-0000-0000-0000-000000000000}"/>
  <bookViews>
    <workbookView xWindow="0" yWindow="500" windowWidth="26820" windowHeight="23320" xr2:uid="{00000000-000D-0000-FFFF-FFFF00000000}"/>
  </bookViews>
  <sheets>
    <sheet name="top 20 projects" sheetId="48" r:id="rId1"/>
    <sheet name="Ongoing recently comleted Proj" sheetId="49" r:id="rId2"/>
    <sheet name="Project long List" sheetId="44" r:id="rId3"/>
    <sheet name="Project long list sorted" sheetId="47" r:id="rId4"/>
    <sheet name="Central Govt" sheetId="45" r:id="rId5"/>
    <sheet name="Tourism" sheetId="46" r:id="rId6"/>
    <sheet name="Health" sheetId="37" r:id="rId7"/>
    <sheet name="Public Safety" sheetId="39" r:id="rId8"/>
    <sheet name="Fisheries" sheetId="36" r:id="rId9"/>
    <sheet name="Solid Waste" sheetId="38" r:id="rId10"/>
    <sheet name="Transport Sea" sheetId="6" r:id="rId11"/>
    <sheet name="Transport Air" sheetId="5" r:id="rId12"/>
    <sheet name="Transport Land" sheetId="4" r:id="rId13"/>
    <sheet name="Agriculture Sector Assets" sheetId="1" r:id="rId14"/>
    <sheet name="Education Sector" sheetId="33" r:id="rId15"/>
    <sheet name="Energy Sector" sheetId="35" r:id="rId16"/>
    <sheet name="ICT" sheetId="34" r:id="rId17"/>
    <sheet name="Water " sheetId="11" r:id="rId18"/>
    <sheet name="Waste water" sheetId="42" r:id="rId19"/>
    <sheet name="Validation Lists" sheetId="3" r:id="rId20"/>
  </sheets>
  <definedNames>
    <definedName name="_xlnm.Print_Area" localSheetId="11">'Transport Air'!$A$2:$AR$14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48" l="1"/>
  <c r="H5" i="49" l="1"/>
  <c r="H4" i="49"/>
  <c r="H3" i="49"/>
  <c r="H2" i="49"/>
  <c r="A3" i="49"/>
  <c r="A4" i="49" s="1"/>
  <c r="A5" i="48"/>
  <c r="A6" i="48" s="1"/>
  <c r="A7" i="48" s="1"/>
  <c r="A8" i="48" s="1"/>
  <c r="A9" i="48" s="1"/>
  <c r="A10" i="48" s="1"/>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G4" i="48"/>
  <c r="F4" i="48"/>
  <c r="G64" i="48"/>
  <c r="F64" i="48"/>
  <c r="G51" i="48"/>
  <c r="F51" i="48"/>
  <c r="G48" i="48"/>
  <c r="F48" i="48"/>
  <c r="G68" i="48"/>
  <c r="F68" i="48"/>
  <c r="G55" i="48"/>
  <c r="F55" i="48"/>
  <c r="G10" i="48"/>
  <c r="F10" i="48"/>
  <c r="G30" i="48"/>
  <c r="F30" i="48"/>
  <c r="G58" i="48"/>
  <c r="F58" i="48"/>
  <c r="G29" i="48"/>
  <c r="F29" i="48"/>
  <c r="G18" i="48"/>
  <c r="F18" i="48"/>
  <c r="G9" i="48"/>
  <c r="F9" i="48"/>
  <c r="G8" i="48"/>
  <c r="F8" i="48"/>
  <c r="G38" i="48"/>
  <c r="G37" i="48"/>
  <c r="F37" i="48"/>
  <c r="G61" i="48"/>
  <c r="F61" i="48"/>
  <c r="G56" i="48"/>
  <c r="F56" i="48"/>
  <c r="G34" i="48"/>
  <c r="G23" i="48"/>
  <c r="G47" i="48"/>
  <c r="F47" i="48"/>
  <c r="G46" i="48"/>
  <c r="F46" i="48"/>
  <c r="G52" i="48"/>
  <c r="F52" i="48"/>
  <c r="G54" i="48"/>
  <c r="F54" i="48"/>
  <c r="G40" i="48"/>
  <c r="F40" i="48"/>
  <c r="G45" i="48"/>
  <c r="F45" i="48"/>
  <c r="G19" i="48"/>
  <c r="F19" i="48"/>
  <c r="G60" i="48"/>
  <c r="F60" i="48"/>
  <c r="G36" i="48"/>
  <c r="F36" i="48"/>
  <c r="G32" i="48"/>
  <c r="G16" i="48"/>
  <c r="G17" i="48"/>
  <c r="F17" i="48"/>
  <c r="F25" i="48"/>
  <c r="G25" i="48" s="1"/>
  <c r="F20" i="48"/>
  <c r="G20" i="48" s="1"/>
  <c r="G26" i="48"/>
  <c r="F26" i="48"/>
  <c r="G44" i="48"/>
  <c r="F44" i="48"/>
  <c r="G7" i="48"/>
  <c r="F7" i="48"/>
  <c r="G13" i="48"/>
  <c r="F13" i="48"/>
  <c r="G12" i="48"/>
  <c r="F12" i="48"/>
  <c r="G6" i="48"/>
  <c r="F6" i="48"/>
  <c r="F3" i="48"/>
  <c r="G28" i="48"/>
  <c r="F28" i="48"/>
  <c r="G70" i="48"/>
  <c r="F70" i="48"/>
  <c r="G5" i="48"/>
  <c r="F5" i="48"/>
  <c r="G66" i="48"/>
  <c r="F66" i="48"/>
  <c r="G14" i="48"/>
  <c r="F14" i="48"/>
  <c r="G11" i="48"/>
  <c r="F11" i="48"/>
  <c r="G59" i="47"/>
  <c r="F59" i="47"/>
  <c r="G62" i="47"/>
  <c r="F62" i="47"/>
  <c r="G61" i="47"/>
  <c r="F61" i="47"/>
  <c r="G60" i="47"/>
  <c r="F60" i="47"/>
  <c r="G51" i="47"/>
  <c r="F51" i="47"/>
  <c r="G46" i="47"/>
  <c r="F46" i="47"/>
  <c r="G39" i="47"/>
  <c r="F39" i="47"/>
  <c r="G42" i="47"/>
  <c r="F42" i="47"/>
  <c r="G43" i="47"/>
  <c r="F43" i="47"/>
  <c r="G41" i="47"/>
  <c r="F41" i="47"/>
  <c r="G40" i="47"/>
  <c r="F40" i="47"/>
  <c r="G38" i="47"/>
  <c r="F38" i="47"/>
  <c r="G37" i="47"/>
  <c r="F37" i="47"/>
  <c r="G35" i="47"/>
  <c r="G32" i="47"/>
  <c r="F32" i="47"/>
  <c r="G34" i="47"/>
  <c r="F34" i="47"/>
  <c r="G33" i="47"/>
  <c r="F33" i="47"/>
  <c r="G31" i="47"/>
  <c r="G30" i="47"/>
  <c r="G27" i="47"/>
  <c r="F27" i="47"/>
  <c r="G26" i="47"/>
  <c r="F26" i="47"/>
  <c r="G28" i="47"/>
  <c r="F28" i="47"/>
  <c r="G29" i="47"/>
  <c r="F29" i="47"/>
  <c r="G25" i="47"/>
  <c r="F25" i="47"/>
  <c r="G23" i="47"/>
  <c r="F23" i="47"/>
  <c r="G21" i="47"/>
  <c r="F21" i="47"/>
  <c r="G24" i="47"/>
  <c r="F24" i="47"/>
  <c r="G22" i="47"/>
  <c r="F22" i="47"/>
  <c r="G20" i="47"/>
  <c r="G15" i="47"/>
  <c r="G16" i="47"/>
  <c r="F16" i="47"/>
  <c r="F18" i="47"/>
  <c r="G18" i="47" s="1"/>
  <c r="G17" i="47"/>
  <c r="F17" i="47"/>
  <c r="F19" i="47"/>
  <c r="G19" i="47" s="1"/>
  <c r="G14" i="47"/>
  <c r="F14" i="47"/>
  <c r="G13" i="47"/>
  <c r="F13" i="47"/>
  <c r="G10" i="47"/>
  <c r="F10" i="47"/>
  <c r="G9" i="47"/>
  <c r="F9" i="47"/>
  <c r="G8" i="47"/>
  <c r="F8" i="47"/>
  <c r="G6" i="47"/>
  <c r="F6" i="47"/>
  <c r="G11" i="47"/>
  <c r="F11" i="47"/>
  <c r="G12" i="47"/>
  <c r="F12" i="47"/>
  <c r="G7" i="47"/>
  <c r="F7" i="47"/>
  <c r="G5" i="47"/>
  <c r="F5" i="47"/>
  <c r="G4" i="47"/>
  <c r="F4" i="47"/>
  <c r="A4" i="47"/>
  <c r="A5" i="47" s="1"/>
  <c r="A6" i="47" s="1"/>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G3" i="47"/>
  <c r="F3" i="47"/>
  <c r="U4" i="45"/>
  <c r="AU4" i="45"/>
  <c r="F9" i="44"/>
  <c r="U7" i="45"/>
  <c r="G9" i="44" s="1"/>
  <c r="S7" i="45"/>
  <c r="R7" i="45"/>
  <c r="Q7" i="45"/>
  <c r="P7" i="45"/>
  <c r="O7" i="45"/>
  <c r="G52" i="44"/>
  <c r="F52" i="44"/>
  <c r="U11" i="5"/>
  <c r="G51" i="44" s="1"/>
  <c r="F51" i="44"/>
  <c r="S11" i="5"/>
  <c r="R11" i="5"/>
  <c r="Q11" i="5"/>
  <c r="P11" i="5"/>
  <c r="O11" i="5"/>
  <c r="G3" i="48" l="1"/>
  <c r="S6" i="1"/>
  <c r="R6" i="1"/>
  <c r="Q6" i="1"/>
  <c r="P6" i="1"/>
  <c r="O6" i="1"/>
  <c r="S5" i="1"/>
  <c r="R5" i="1"/>
  <c r="Q5" i="1"/>
  <c r="P5" i="1"/>
  <c r="O5" i="1"/>
  <c r="S4" i="1"/>
  <c r="R4" i="1"/>
  <c r="Q4" i="1"/>
  <c r="P4" i="1"/>
  <c r="O4" i="1"/>
  <c r="R6" i="36"/>
  <c r="Q6" i="36"/>
  <c r="P6" i="36"/>
  <c r="O6" i="36"/>
  <c r="O5" i="36"/>
  <c r="P5" i="36"/>
  <c r="Q5" i="36"/>
  <c r="R5" i="36"/>
  <c r="R4" i="36"/>
  <c r="Q4" i="36"/>
  <c r="P4" i="36"/>
  <c r="O4" i="36"/>
  <c r="O10" i="46"/>
  <c r="P10" i="46"/>
  <c r="Q10" i="46"/>
  <c r="R9" i="46"/>
  <c r="R8" i="46"/>
  <c r="Q8" i="46"/>
  <c r="P8" i="46"/>
  <c r="O8" i="46"/>
  <c r="O7" i="46"/>
  <c r="P7" i="46"/>
  <c r="Q7" i="46"/>
  <c r="R7" i="46"/>
  <c r="R6" i="46"/>
  <c r="Q6" i="46"/>
  <c r="P6" i="46"/>
  <c r="O6" i="46"/>
  <c r="O5" i="46"/>
  <c r="P5" i="46"/>
  <c r="Q5" i="46"/>
  <c r="R5" i="46"/>
  <c r="R4" i="46"/>
  <c r="Q4" i="46"/>
  <c r="P4" i="46"/>
  <c r="O4" i="46"/>
  <c r="R10" i="45"/>
  <c r="R9" i="45"/>
  <c r="Q10" i="45"/>
  <c r="Q9" i="45"/>
  <c r="P9" i="45"/>
  <c r="O9" i="45"/>
  <c r="O10" i="45"/>
  <c r="P10" i="45"/>
  <c r="S9" i="45"/>
  <c r="S8" i="45"/>
  <c r="R8" i="45"/>
  <c r="Q8" i="45"/>
  <c r="P8" i="45"/>
  <c r="O8" i="45"/>
  <c r="R6" i="45" l="1"/>
  <c r="Q6" i="45"/>
  <c r="P6" i="45"/>
  <c r="O6" i="45"/>
  <c r="R5" i="45"/>
  <c r="Q5" i="45"/>
  <c r="P5" i="45"/>
  <c r="O5" i="45"/>
  <c r="R4" i="45"/>
  <c r="Q4" i="45"/>
  <c r="P4" i="45"/>
  <c r="O4" i="45"/>
  <c r="P5" i="39"/>
  <c r="O5" i="39"/>
  <c r="R5" i="39"/>
  <c r="Q5" i="39"/>
  <c r="S5" i="39"/>
  <c r="U5" i="36"/>
  <c r="S5" i="36"/>
  <c r="U6" i="36"/>
  <c r="S6" i="36"/>
  <c r="F24" i="44"/>
  <c r="G23" i="44"/>
  <c r="F23" i="44"/>
  <c r="G22" i="44"/>
  <c r="F22" i="44"/>
  <c r="F21" i="44"/>
  <c r="U9" i="46"/>
  <c r="S9" i="46"/>
  <c r="Q9" i="46"/>
  <c r="P9" i="46"/>
  <c r="O9" i="46"/>
  <c r="I9" i="46"/>
  <c r="F34" i="44" l="1"/>
  <c r="G33" i="44"/>
  <c r="F33" i="44"/>
  <c r="R6" i="39"/>
  <c r="Q6" i="39"/>
  <c r="S6" i="39"/>
  <c r="P6" i="39"/>
  <c r="O6" i="39"/>
  <c r="F43" i="44"/>
  <c r="G42" i="44"/>
  <c r="F42" i="44"/>
  <c r="F41" i="44"/>
  <c r="G40" i="44"/>
  <c r="F40" i="44"/>
  <c r="G39" i="44"/>
  <c r="F39" i="44"/>
  <c r="G38" i="44"/>
  <c r="F38" i="44"/>
  <c r="F37" i="44"/>
  <c r="U10" i="46"/>
  <c r="G43" i="44" s="1"/>
  <c r="S10" i="46"/>
  <c r="R10" i="46"/>
  <c r="U8" i="46"/>
  <c r="G41" i="44" s="1"/>
  <c r="S8" i="46"/>
  <c r="U5" i="46"/>
  <c r="S5" i="46"/>
  <c r="U7" i="46"/>
  <c r="S7" i="46"/>
  <c r="U6" i="46"/>
  <c r="S6" i="46"/>
  <c r="U4" i="46"/>
  <c r="G37" i="44" s="1"/>
  <c r="S4" i="46"/>
  <c r="F62" i="44"/>
  <c r="F61" i="44"/>
  <c r="F60" i="44"/>
  <c r="F59" i="44"/>
  <c r="U4" i="1"/>
  <c r="G3" i="44" s="1"/>
  <c r="U5" i="1"/>
  <c r="U6" i="1"/>
  <c r="G5" i="44" s="1"/>
  <c r="F5" i="44"/>
  <c r="G4" i="44"/>
  <c r="F4" i="44"/>
  <c r="F3" i="44"/>
  <c r="F14" i="44"/>
  <c r="G13" i="44"/>
  <c r="F13" i="44"/>
  <c r="U4" i="33"/>
  <c r="U5" i="33"/>
  <c r="G14" i="44" s="1"/>
  <c r="F12" i="44"/>
  <c r="G11" i="44"/>
  <c r="F11" i="44"/>
  <c r="U10" i="45"/>
  <c r="G12" i="44" s="1"/>
  <c r="U9" i="45"/>
  <c r="F10" i="44"/>
  <c r="G8" i="44"/>
  <c r="F8" i="44"/>
  <c r="F7" i="44"/>
  <c r="G6" i="44"/>
  <c r="F6" i="44"/>
  <c r="U8" i="45"/>
  <c r="G10" i="44" s="1"/>
  <c r="U6" i="45"/>
  <c r="U5" i="45"/>
  <c r="G7" i="44" s="1"/>
  <c r="U5" i="39"/>
  <c r="U4" i="36"/>
  <c r="G21" i="44" s="1"/>
  <c r="S4" i="36"/>
  <c r="S6" i="45"/>
  <c r="S4" i="45"/>
  <c r="I8" i="45"/>
  <c r="S10" i="45"/>
  <c r="U4" i="38"/>
  <c r="AU4" i="38"/>
  <c r="R4" i="6" l="1"/>
  <c r="G59" i="44" s="1"/>
  <c r="P6" i="6"/>
  <c r="O6" i="6"/>
  <c r="N6" i="6"/>
  <c r="M6" i="6"/>
  <c r="L6" i="6"/>
  <c r="P7" i="6" l="1"/>
  <c r="O7" i="6"/>
  <c r="N7" i="6"/>
  <c r="M7" i="6"/>
  <c r="L7" i="6"/>
  <c r="O5" i="6"/>
  <c r="N5" i="6"/>
  <c r="P5" i="6" l="1"/>
  <c r="M5" i="6"/>
  <c r="L5" i="6"/>
  <c r="L4" i="6" l="1"/>
  <c r="M4" i="6"/>
  <c r="O4" i="6"/>
  <c r="N4" i="6"/>
  <c r="P4" i="6"/>
  <c r="I5" i="1" l="1"/>
  <c r="S5" i="45" l="1"/>
  <c r="S5" i="33"/>
  <c r="R5" i="33"/>
  <c r="Q5" i="33"/>
  <c r="P5" i="33"/>
  <c r="O5" i="33"/>
  <c r="S4" i="33" l="1"/>
  <c r="R4" i="33"/>
  <c r="Q4" i="33"/>
  <c r="P4" i="33"/>
  <c r="O4" i="33"/>
  <c r="I4" i="33"/>
  <c r="S7" i="42" l="1"/>
  <c r="R7" i="42"/>
  <c r="Q7" i="42"/>
  <c r="P7" i="42"/>
  <c r="O7" i="42"/>
  <c r="S6" i="42"/>
  <c r="R6" i="42"/>
  <c r="Q6" i="42"/>
  <c r="P6" i="42"/>
  <c r="O6" i="42"/>
  <c r="S5" i="42"/>
  <c r="R5" i="42"/>
  <c r="Q5" i="42"/>
  <c r="P5" i="42"/>
  <c r="O5" i="42"/>
  <c r="O4" i="42"/>
  <c r="P4" i="42"/>
  <c r="Q4" i="42"/>
  <c r="R4" i="42"/>
  <c r="S4" i="42"/>
  <c r="R7" i="6" l="1"/>
  <c r="G62" i="44" s="1"/>
  <c r="BV8" i="45" l="1"/>
  <c r="BU8" i="45"/>
  <c r="BT8" i="45"/>
  <c r="BS8" i="45"/>
  <c r="BR8" i="45"/>
  <c r="BQ8" i="45"/>
  <c r="BP8" i="45"/>
  <c r="BO8" i="45"/>
  <c r="BN8" i="45"/>
  <c r="BM8" i="45"/>
  <c r="BL8" i="45"/>
  <c r="BK8" i="45"/>
  <c r="BJ8" i="45"/>
  <c r="BI8" i="45"/>
  <c r="BG8" i="45"/>
  <c r="BF8" i="45"/>
  <c r="BE8" i="45"/>
  <c r="BD8" i="45"/>
  <c r="BC8" i="45"/>
  <c r="BB8" i="45"/>
  <c r="BA8" i="45"/>
  <c r="AZ8" i="45"/>
  <c r="BW8" i="45" l="1"/>
  <c r="AS8" i="45" s="1"/>
  <c r="BV190" i="46"/>
  <c r="BU190" i="46"/>
  <c r="BT190" i="46"/>
  <c r="BS190" i="46"/>
  <c r="BR190" i="46"/>
  <c r="BQ190" i="46"/>
  <c r="BP190" i="46"/>
  <c r="BO190" i="46"/>
  <c r="BN190" i="46"/>
  <c r="BM190" i="46"/>
  <c r="BL190" i="46"/>
  <c r="BK190" i="46"/>
  <c r="BJ190" i="46"/>
  <c r="BI190" i="46"/>
  <c r="BW190" i="46" s="1"/>
  <c r="BG190" i="46"/>
  <c r="BF190" i="46"/>
  <c r="BE190" i="46"/>
  <c r="BD190" i="46"/>
  <c r="BC190" i="46"/>
  <c r="BB190" i="46"/>
  <c r="BA190" i="46"/>
  <c r="AZ190" i="46"/>
  <c r="BW189" i="46"/>
  <c r="AS189" i="46" s="1"/>
  <c r="BV189" i="46"/>
  <c r="BU189" i="46"/>
  <c r="BT189" i="46"/>
  <c r="BS189" i="46"/>
  <c r="BR189" i="46"/>
  <c r="BQ189" i="46"/>
  <c r="BP189" i="46"/>
  <c r="BO189" i="46"/>
  <c r="BN189" i="46"/>
  <c r="BM189" i="46"/>
  <c r="BL189" i="46"/>
  <c r="BK189" i="46"/>
  <c r="BJ189" i="46"/>
  <c r="BI189" i="46"/>
  <c r="BG189" i="46"/>
  <c r="BF189" i="46"/>
  <c r="BE189" i="46"/>
  <c r="BD189" i="46"/>
  <c r="BC189" i="46"/>
  <c r="BB189" i="46"/>
  <c r="AR189" i="46" s="1"/>
  <c r="BA189" i="46"/>
  <c r="AZ189" i="46"/>
  <c r="BV188" i="46"/>
  <c r="BU188" i="46"/>
  <c r="BT188" i="46"/>
  <c r="BS188" i="46"/>
  <c r="BR188" i="46"/>
  <c r="BQ188" i="46"/>
  <c r="BP188" i="46"/>
  <c r="BO188" i="46"/>
  <c r="BN188" i="46"/>
  <c r="BM188" i="46"/>
  <c r="BL188" i="46"/>
  <c r="BK188" i="46"/>
  <c r="BJ188" i="46"/>
  <c r="BI188" i="46"/>
  <c r="BW188" i="46" s="1"/>
  <c r="AS188" i="46" s="1"/>
  <c r="BG188" i="46"/>
  <c r="BF188" i="46"/>
  <c r="BE188" i="46"/>
  <c r="BD188" i="46"/>
  <c r="BC188" i="46"/>
  <c r="BB188" i="46"/>
  <c r="BA188" i="46"/>
  <c r="AZ188" i="46"/>
  <c r="BV187" i="46"/>
  <c r="BU187" i="46"/>
  <c r="BT187" i="46"/>
  <c r="BS187" i="46"/>
  <c r="BR187" i="46"/>
  <c r="BQ187" i="46"/>
  <c r="BP187" i="46"/>
  <c r="BO187" i="46"/>
  <c r="BN187" i="46"/>
  <c r="BM187" i="46"/>
  <c r="BL187" i="46"/>
  <c r="BK187" i="46"/>
  <c r="BJ187" i="46"/>
  <c r="BI187" i="46"/>
  <c r="BW187" i="46" s="1"/>
  <c r="AS187" i="46" s="1"/>
  <c r="BG187" i="46"/>
  <c r="BF187" i="46"/>
  <c r="BE187" i="46"/>
  <c r="BD187" i="46"/>
  <c r="BC187" i="46"/>
  <c r="BB187" i="46"/>
  <c r="BA187" i="46"/>
  <c r="AZ187" i="46"/>
  <c r="BV186" i="46"/>
  <c r="BU186" i="46"/>
  <c r="BT186" i="46"/>
  <c r="BS186" i="46"/>
  <c r="BR186" i="46"/>
  <c r="BQ186" i="46"/>
  <c r="BP186" i="46"/>
  <c r="BO186" i="46"/>
  <c r="BN186" i="46"/>
  <c r="BM186" i="46"/>
  <c r="BL186" i="46"/>
  <c r="BK186" i="46"/>
  <c r="BJ186" i="46"/>
  <c r="BI186" i="46"/>
  <c r="BW186" i="46" s="1"/>
  <c r="AS186" i="46" s="1"/>
  <c r="BG186" i="46"/>
  <c r="BF186" i="46"/>
  <c r="BE186" i="46"/>
  <c r="BD186" i="46"/>
  <c r="BC186" i="46"/>
  <c r="BB186" i="46"/>
  <c r="BA186" i="46"/>
  <c r="AR186" i="46" s="1"/>
  <c r="AZ186" i="46"/>
  <c r="BV185" i="46"/>
  <c r="BU185" i="46"/>
  <c r="BT185" i="46"/>
  <c r="BS185" i="46"/>
  <c r="BR185" i="46"/>
  <c r="BQ185" i="46"/>
  <c r="BP185" i="46"/>
  <c r="BO185" i="46"/>
  <c r="BN185" i="46"/>
  <c r="BM185" i="46"/>
  <c r="BL185" i="46"/>
  <c r="BK185" i="46"/>
  <c r="BJ185" i="46"/>
  <c r="BI185" i="46"/>
  <c r="BW185" i="46" s="1"/>
  <c r="AS185" i="46" s="1"/>
  <c r="BG185" i="46"/>
  <c r="BF185" i="46"/>
  <c r="BE185" i="46"/>
  <c r="BD185" i="46"/>
  <c r="BC185" i="46"/>
  <c r="BB185" i="46"/>
  <c r="BA185" i="46"/>
  <c r="AZ185" i="46"/>
  <c r="AR185" i="46" s="1"/>
  <c r="BV184" i="46"/>
  <c r="BU184" i="46"/>
  <c r="BT184" i="46"/>
  <c r="BS184" i="46"/>
  <c r="BR184" i="46"/>
  <c r="BQ184" i="46"/>
  <c r="BP184" i="46"/>
  <c r="BO184" i="46"/>
  <c r="BN184" i="46"/>
  <c r="BM184" i="46"/>
  <c r="BL184" i="46"/>
  <c r="BK184" i="46"/>
  <c r="BJ184" i="46"/>
  <c r="BI184" i="46"/>
  <c r="BW184" i="46" s="1"/>
  <c r="AS184" i="46" s="1"/>
  <c r="BG184" i="46"/>
  <c r="BF184" i="46"/>
  <c r="BE184" i="46"/>
  <c r="BD184" i="46"/>
  <c r="BC184" i="46"/>
  <c r="BB184" i="46"/>
  <c r="BA184" i="46"/>
  <c r="AZ184" i="46"/>
  <c r="BV183" i="46"/>
  <c r="BU183" i="46"/>
  <c r="BT183" i="46"/>
  <c r="BS183" i="46"/>
  <c r="BR183" i="46"/>
  <c r="BQ183" i="46"/>
  <c r="BP183" i="46"/>
  <c r="BO183" i="46"/>
  <c r="BN183" i="46"/>
  <c r="BM183" i="46"/>
  <c r="BL183" i="46"/>
  <c r="BK183" i="46"/>
  <c r="BJ183" i="46"/>
  <c r="BI183" i="46"/>
  <c r="BW183" i="46" s="1"/>
  <c r="AS183" i="46" s="1"/>
  <c r="BG183" i="46"/>
  <c r="BF183" i="46"/>
  <c r="BE183" i="46"/>
  <c r="BD183" i="46"/>
  <c r="BC183" i="46"/>
  <c r="BB183" i="46"/>
  <c r="BA183" i="46"/>
  <c r="AZ183" i="46"/>
  <c r="BV182" i="46"/>
  <c r="BU182" i="46"/>
  <c r="BT182" i="46"/>
  <c r="BS182" i="46"/>
  <c r="BR182" i="46"/>
  <c r="BQ182" i="46"/>
  <c r="BP182" i="46"/>
  <c r="BO182" i="46"/>
  <c r="BN182" i="46"/>
  <c r="BM182" i="46"/>
  <c r="BL182" i="46"/>
  <c r="BK182" i="46"/>
  <c r="BJ182" i="46"/>
  <c r="BI182" i="46"/>
  <c r="BW182" i="46" s="1"/>
  <c r="AS182" i="46" s="1"/>
  <c r="BG182" i="46"/>
  <c r="BF182" i="46"/>
  <c r="BE182" i="46"/>
  <c r="BD182" i="46"/>
  <c r="BC182" i="46"/>
  <c r="BB182" i="46"/>
  <c r="BA182" i="46"/>
  <c r="AZ182" i="46"/>
  <c r="BV181" i="46"/>
  <c r="BU181" i="46"/>
  <c r="BT181" i="46"/>
  <c r="BS181" i="46"/>
  <c r="BR181" i="46"/>
  <c r="BQ181" i="46"/>
  <c r="BP181" i="46"/>
  <c r="BO181" i="46"/>
  <c r="BN181" i="46"/>
  <c r="BM181" i="46"/>
  <c r="BL181" i="46"/>
  <c r="BK181" i="46"/>
  <c r="BJ181" i="46"/>
  <c r="BI181" i="46"/>
  <c r="BW181" i="46" s="1"/>
  <c r="AS181" i="46" s="1"/>
  <c r="BG181" i="46"/>
  <c r="BF181" i="46"/>
  <c r="BE181" i="46"/>
  <c r="BD181" i="46"/>
  <c r="BC181" i="46"/>
  <c r="BB181" i="46"/>
  <c r="BA181" i="46"/>
  <c r="AZ181" i="46"/>
  <c r="BV180" i="46"/>
  <c r="BU180" i="46"/>
  <c r="BT180" i="46"/>
  <c r="BS180" i="46"/>
  <c r="BR180" i="46"/>
  <c r="BQ180" i="46"/>
  <c r="BP180" i="46"/>
  <c r="BO180" i="46"/>
  <c r="BN180" i="46"/>
  <c r="BM180" i="46"/>
  <c r="BL180" i="46"/>
  <c r="BK180" i="46"/>
  <c r="BJ180" i="46"/>
  <c r="BI180" i="46"/>
  <c r="BW180" i="46" s="1"/>
  <c r="AS180" i="46" s="1"/>
  <c r="BG180" i="46"/>
  <c r="BF180" i="46"/>
  <c r="BE180" i="46"/>
  <c r="BD180" i="46"/>
  <c r="BC180" i="46"/>
  <c r="BB180" i="46"/>
  <c r="BA180" i="46"/>
  <c r="AZ180" i="46"/>
  <c r="BV179" i="46"/>
  <c r="BU179" i="46"/>
  <c r="BT179" i="46"/>
  <c r="BS179" i="46"/>
  <c r="BR179" i="46"/>
  <c r="BQ179" i="46"/>
  <c r="BP179" i="46"/>
  <c r="BO179" i="46"/>
  <c r="BN179" i="46"/>
  <c r="BM179" i="46"/>
  <c r="BL179" i="46"/>
  <c r="BK179" i="46"/>
  <c r="BJ179" i="46"/>
  <c r="BI179" i="46"/>
  <c r="BW179" i="46" s="1"/>
  <c r="AS179" i="46" s="1"/>
  <c r="BG179" i="46"/>
  <c r="BF179" i="46"/>
  <c r="BE179" i="46"/>
  <c r="BD179" i="46"/>
  <c r="BC179" i="46"/>
  <c r="BB179" i="46"/>
  <c r="BA179" i="46"/>
  <c r="AZ179" i="46"/>
  <c r="AR179" i="46" s="1"/>
  <c r="BV178" i="46"/>
  <c r="BU178" i="46"/>
  <c r="BT178" i="46"/>
  <c r="BS178" i="46"/>
  <c r="BR178" i="46"/>
  <c r="BQ178" i="46"/>
  <c r="BP178" i="46"/>
  <c r="BO178" i="46"/>
  <c r="BN178" i="46"/>
  <c r="BM178" i="46"/>
  <c r="BL178" i="46"/>
  <c r="BK178" i="46"/>
  <c r="BJ178" i="46"/>
  <c r="BI178" i="46"/>
  <c r="BW178" i="46" s="1"/>
  <c r="AS178" i="46" s="1"/>
  <c r="BG178" i="46"/>
  <c r="BF178" i="46"/>
  <c r="BE178" i="46"/>
  <c r="BD178" i="46"/>
  <c r="BC178" i="46"/>
  <c r="BB178" i="46"/>
  <c r="BA178" i="46"/>
  <c r="AZ178" i="46"/>
  <c r="BV177" i="46"/>
  <c r="BU177" i="46"/>
  <c r="BT177" i="46"/>
  <c r="BS177" i="46"/>
  <c r="BR177" i="46"/>
  <c r="BQ177" i="46"/>
  <c r="BP177" i="46"/>
  <c r="BO177" i="46"/>
  <c r="BN177" i="46"/>
  <c r="BM177" i="46"/>
  <c r="BL177" i="46"/>
  <c r="BK177" i="46"/>
  <c r="BJ177" i="46"/>
  <c r="BI177" i="46"/>
  <c r="BW177" i="46" s="1"/>
  <c r="AS177" i="46" s="1"/>
  <c r="BG177" i="46"/>
  <c r="BF177" i="46"/>
  <c r="BE177" i="46"/>
  <c r="BD177" i="46"/>
  <c r="BC177" i="46"/>
  <c r="BB177" i="46"/>
  <c r="BA177" i="46"/>
  <c r="AZ177" i="46"/>
  <c r="BV176" i="46"/>
  <c r="BU176" i="46"/>
  <c r="BT176" i="46"/>
  <c r="BS176" i="46"/>
  <c r="BR176" i="46"/>
  <c r="BQ176" i="46"/>
  <c r="BP176" i="46"/>
  <c r="BO176" i="46"/>
  <c r="BN176" i="46"/>
  <c r="BM176" i="46"/>
  <c r="BL176" i="46"/>
  <c r="BK176" i="46"/>
  <c r="BJ176" i="46"/>
  <c r="BI176" i="46"/>
  <c r="BW176" i="46" s="1"/>
  <c r="AS176" i="46" s="1"/>
  <c r="BG176" i="46"/>
  <c r="BF176" i="46"/>
  <c r="BE176" i="46"/>
  <c r="BD176" i="46"/>
  <c r="BC176" i="46"/>
  <c r="BB176" i="46"/>
  <c r="BA176" i="46"/>
  <c r="AZ176" i="46"/>
  <c r="BW175" i="46"/>
  <c r="AS175" i="46" s="1"/>
  <c r="BV175" i="46"/>
  <c r="BU175" i="46"/>
  <c r="BT175" i="46"/>
  <c r="BS175" i="46"/>
  <c r="BR175" i="46"/>
  <c r="BQ175" i="46"/>
  <c r="BP175" i="46"/>
  <c r="BO175" i="46"/>
  <c r="BN175" i="46"/>
  <c r="BM175" i="46"/>
  <c r="BL175" i="46"/>
  <c r="BK175" i="46"/>
  <c r="BJ175" i="46"/>
  <c r="BI175" i="46"/>
  <c r="BG175" i="46"/>
  <c r="BF175" i="46"/>
  <c r="BE175" i="46"/>
  <c r="BD175" i="46"/>
  <c r="BC175" i="46"/>
  <c r="BB175" i="46"/>
  <c r="AR175" i="46" s="1"/>
  <c r="BA175" i="46"/>
  <c r="AZ175" i="46"/>
  <c r="BV174" i="46"/>
  <c r="BU174" i="46"/>
  <c r="BT174" i="46"/>
  <c r="BS174" i="46"/>
  <c r="BR174" i="46"/>
  <c r="BQ174" i="46"/>
  <c r="BP174" i="46"/>
  <c r="BO174" i="46"/>
  <c r="BN174" i="46"/>
  <c r="BM174" i="46"/>
  <c r="BL174" i="46"/>
  <c r="BK174" i="46"/>
  <c r="BJ174" i="46"/>
  <c r="BI174" i="46"/>
  <c r="BW174" i="46" s="1"/>
  <c r="AS174" i="46" s="1"/>
  <c r="BG174" i="46"/>
  <c r="BF174" i="46"/>
  <c r="BE174" i="46"/>
  <c r="BD174" i="46"/>
  <c r="BC174" i="46"/>
  <c r="BB174" i="46"/>
  <c r="BA174" i="46"/>
  <c r="AZ174" i="46"/>
  <c r="BV173" i="46"/>
  <c r="BU173" i="46"/>
  <c r="BT173" i="46"/>
  <c r="BS173" i="46"/>
  <c r="BR173" i="46"/>
  <c r="BQ173" i="46"/>
  <c r="BP173" i="46"/>
  <c r="BO173" i="46"/>
  <c r="BN173" i="46"/>
  <c r="BM173" i="46"/>
  <c r="BL173" i="46"/>
  <c r="BK173" i="46"/>
  <c r="BJ173" i="46"/>
  <c r="BI173" i="46"/>
  <c r="BW173" i="46" s="1"/>
  <c r="AS173" i="46" s="1"/>
  <c r="BG173" i="46"/>
  <c r="BF173" i="46"/>
  <c r="BE173" i="46"/>
  <c r="BD173" i="46"/>
  <c r="BC173" i="46"/>
  <c r="BB173" i="46"/>
  <c r="BA173" i="46"/>
  <c r="AZ173" i="46"/>
  <c r="BW172" i="46"/>
  <c r="AS172" i="46" s="1"/>
  <c r="BV172" i="46"/>
  <c r="BU172" i="46"/>
  <c r="BT172" i="46"/>
  <c r="BS172" i="46"/>
  <c r="BR172" i="46"/>
  <c r="BQ172" i="46"/>
  <c r="BP172" i="46"/>
  <c r="BO172" i="46"/>
  <c r="BN172" i="46"/>
  <c r="BM172" i="46"/>
  <c r="BL172" i="46"/>
  <c r="BK172" i="46"/>
  <c r="BJ172" i="46"/>
  <c r="BI172" i="46"/>
  <c r="BG172" i="46"/>
  <c r="BF172" i="46"/>
  <c r="BE172" i="46"/>
  <c r="BD172" i="46"/>
  <c r="BC172" i="46"/>
  <c r="BB172" i="46"/>
  <c r="BA172" i="46"/>
  <c r="AZ172" i="46"/>
  <c r="BV171" i="46"/>
  <c r="BU171" i="46"/>
  <c r="BT171" i="46"/>
  <c r="BS171" i="46"/>
  <c r="BR171" i="46"/>
  <c r="BQ171" i="46"/>
  <c r="BP171" i="46"/>
  <c r="BO171" i="46"/>
  <c r="BN171" i="46"/>
  <c r="BM171" i="46"/>
  <c r="BL171" i="46"/>
  <c r="BK171" i="46"/>
  <c r="BJ171" i="46"/>
  <c r="BI171" i="46"/>
  <c r="BW171" i="46" s="1"/>
  <c r="AS171" i="46" s="1"/>
  <c r="BG171" i="46"/>
  <c r="BF171" i="46"/>
  <c r="BE171" i="46"/>
  <c r="BD171" i="46"/>
  <c r="BC171" i="46"/>
  <c r="BB171" i="46"/>
  <c r="BA171" i="46"/>
  <c r="AZ171" i="46"/>
  <c r="BV170" i="46"/>
  <c r="BU170" i="46"/>
  <c r="BT170" i="46"/>
  <c r="BS170" i="46"/>
  <c r="BR170" i="46"/>
  <c r="BQ170" i="46"/>
  <c r="BP170" i="46"/>
  <c r="BO170" i="46"/>
  <c r="BN170" i="46"/>
  <c r="BM170" i="46"/>
  <c r="BL170" i="46"/>
  <c r="BK170" i="46"/>
  <c r="BJ170" i="46"/>
  <c r="BI170" i="46"/>
  <c r="BW170" i="46" s="1"/>
  <c r="BG170" i="46"/>
  <c r="BF170" i="46"/>
  <c r="BE170" i="46"/>
  <c r="BD170" i="46"/>
  <c r="BC170" i="46"/>
  <c r="BB170" i="46"/>
  <c r="BA170" i="46"/>
  <c r="AZ170" i="46"/>
  <c r="AS170" i="46"/>
  <c r="BV169" i="46"/>
  <c r="BU169" i="46"/>
  <c r="BT169" i="46"/>
  <c r="BS169" i="46"/>
  <c r="BR169" i="46"/>
  <c r="BQ169" i="46"/>
  <c r="BP169" i="46"/>
  <c r="BO169" i="46"/>
  <c r="BN169" i="46"/>
  <c r="BM169" i="46"/>
  <c r="BL169" i="46"/>
  <c r="BK169" i="46"/>
  <c r="BJ169" i="46"/>
  <c r="BI169" i="46"/>
  <c r="BW169" i="46" s="1"/>
  <c r="AS169" i="46" s="1"/>
  <c r="BG169" i="46"/>
  <c r="BF169" i="46"/>
  <c r="BE169" i="46"/>
  <c r="BD169" i="46"/>
  <c r="BC169" i="46"/>
  <c r="BB169" i="46"/>
  <c r="BA169" i="46"/>
  <c r="AZ169" i="46"/>
  <c r="BW168" i="46"/>
  <c r="AS168" i="46" s="1"/>
  <c r="BV168" i="46"/>
  <c r="BU168" i="46"/>
  <c r="BT168" i="46"/>
  <c r="BS168" i="46"/>
  <c r="BR168" i="46"/>
  <c r="BQ168" i="46"/>
  <c r="BP168" i="46"/>
  <c r="BO168" i="46"/>
  <c r="BN168" i="46"/>
  <c r="BM168" i="46"/>
  <c r="BL168" i="46"/>
  <c r="BK168" i="46"/>
  <c r="BJ168" i="46"/>
  <c r="BI168" i="46"/>
  <c r="BG168" i="46"/>
  <c r="BF168" i="46"/>
  <c r="BE168" i="46"/>
  <c r="BD168" i="46"/>
  <c r="BC168" i="46"/>
  <c r="BB168" i="46"/>
  <c r="BA168" i="46"/>
  <c r="AZ168" i="46"/>
  <c r="BW167" i="46"/>
  <c r="AS167" i="46" s="1"/>
  <c r="BV167" i="46"/>
  <c r="BU167" i="46"/>
  <c r="BT167" i="46"/>
  <c r="BS167" i="46"/>
  <c r="BR167" i="46"/>
  <c r="BQ167" i="46"/>
  <c r="BP167" i="46"/>
  <c r="BO167" i="46"/>
  <c r="BN167" i="46"/>
  <c r="BM167" i="46"/>
  <c r="BL167" i="46"/>
  <c r="BK167" i="46"/>
  <c r="BJ167" i="46"/>
  <c r="BI167" i="46"/>
  <c r="BG167" i="46"/>
  <c r="BF167" i="46"/>
  <c r="BE167" i="46"/>
  <c r="BD167" i="46"/>
  <c r="BC167" i="46"/>
  <c r="BB167" i="46"/>
  <c r="AR167" i="46" s="1"/>
  <c r="BA167" i="46"/>
  <c r="AZ167" i="46"/>
  <c r="BV166" i="46"/>
  <c r="BU166" i="46"/>
  <c r="BT166" i="46"/>
  <c r="BS166" i="46"/>
  <c r="BR166" i="46"/>
  <c r="BQ166" i="46"/>
  <c r="BP166" i="46"/>
  <c r="BO166" i="46"/>
  <c r="BN166" i="46"/>
  <c r="BM166" i="46"/>
  <c r="BL166" i="46"/>
  <c r="BK166" i="46"/>
  <c r="BJ166" i="46"/>
  <c r="BI166" i="46"/>
  <c r="BW166" i="46" s="1"/>
  <c r="AS166" i="46" s="1"/>
  <c r="BG166" i="46"/>
  <c r="BF166" i="46"/>
  <c r="BE166" i="46"/>
  <c r="BD166" i="46"/>
  <c r="BC166" i="46"/>
  <c r="BB166" i="46"/>
  <c r="BA166" i="46"/>
  <c r="AZ166" i="46"/>
  <c r="BV165" i="46"/>
  <c r="BU165" i="46"/>
  <c r="BT165" i="46"/>
  <c r="BS165" i="46"/>
  <c r="BR165" i="46"/>
  <c r="BQ165" i="46"/>
  <c r="BP165" i="46"/>
  <c r="BO165" i="46"/>
  <c r="BN165" i="46"/>
  <c r="BM165" i="46"/>
  <c r="BL165" i="46"/>
  <c r="BK165" i="46"/>
  <c r="BJ165" i="46"/>
  <c r="BI165" i="46"/>
  <c r="BW165" i="46" s="1"/>
  <c r="AS165" i="46" s="1"/>
  <c r="BG165" i="46"/>
  <c r="BF165" i="46"/>
  <c r="BE165" i="46"/>
  <c r="BD165" i="46"/>
  <c r="BC165" i="46"/>
  <c r="BB165" i="46"/>
  <c r="BA165" i="46"/>
  <c r="AZ165" i="46"/>
  <c r="BV164" i="46"/>
  <c r="BU164" i="46"/>
  <c r="BT164" i="46"/>
  <c r="BS164" i="46"/>
  <c r="BR164" i="46"/>
  <c r="BQ164" i="46"/>
  <c r="BP164" i="46"/>
  <c r="BO164" i="46"/>
  <c r="BN164" i="46"/>
  <c r="BM164" i="46"/>
  <c r="BL164" i="46"/>
  <c r="BK164" i="46"/>
  <c r="BJ164" i="46"/>
  <c r="BI164" i="46"/>
  <c r="BW164" i="46" s="1"/>
  <c r="BG164" i="46"/>
  <c r="BF164" i="46"/>
  <c r="BE164" i="46"/>
  <c r="BD164" i="46"/>
  <c r="BC164" i="46"/>
  <c r="BB164" i="46"/>
  <c r="BA164" i="46"/>
  <c r="AZ164" i="46"/>
  <c r="AS164" i="46"/>
  <c r="BV163" i="46"/>
  <c r="BU163" i="46"/>
  <c r="BT163" i="46"/>
  <c r="BS163" i="46"/>
  <c r="BR163" i="46"/>
  <c r="BQ163" i="46"/>
  <c r="BP163" i="46"/>
  <c r="BO163" i="46"/>
  <c r="BN163" i="46"/>
  <c r="BM163" i="46"/>
  <c r="BL163" i="46"/>
  <c r="BK163" i="46"/>
  <c r="BJ163" i="46"/>
  <c r="BI163" i="46"/>
  <c r="BW163" i="46" s="1"/>
  <c r="AS163" i="46" s="1"/>
  <c r="BG163" i="46"/>
  <c r="BF163" i="46"/>
  <c r="BE163" i="46"/>
  <c r="BD163" i="46"/>
  <c r="BC163" i="46"/>
  <c r="BB163" i="46"/>
  <c r="BA163" i="46"/>
  <c r="AZ163" i="46"/>
  <c r="BV162" i="46"/>
  <c r="BU162" i="46"/>
  <c r="BT162" i="46"/>
  <c r="BS162" i="46"/>
  <c r="BR162" i="46"/>
  <c r="BQ162" i="46"/>
  <c r="BP162" i="46"/>
  <c r="BO162" i="46"/>
  <c r="BN162" i="46"/>
  <c r="BM162" i="46"/>
  <c r="BL162" i="46"/>
  <c r="BK162" i="46"/>
  <c r="BJ162" i="46"/>
  <c r="BI162" i="46"/>
  <c r="BW162" i="46" s="1"/>
  <c r="AS162" i="46" s="1"/>
  <c r="BG162" i="46"/>
  <c r="BF162" i="46"/>
  <c r="BE162" i="46"/>
  <c r="BD162" i="46"/>
  <c r="BC162" i="46"/>
  <c r="BB162" i="46"/>
  <c r="BA162" i="46"/>
  <c r="AZ162" i="46"/>
  <c r="BV161" i="46"/>
  <c r="BU161" i="46"/>
  <c r="BT161" i="46"/>
  <c r="BS161" i="46"/>
  <c r="BR161" i="46"/>
  <c r="BQ161" i="46"/>
  <c r="BP161" i="46"/>
  <c r="BO161" i="46"/>
  <c r="BN161" i="46"/>
  <c r="BM161" i="46"/>
  <c r="BL161" i="46"/>
  <c r="BK161" i="46"/>
  <c r="BJ161" i="46"/>
  <c r="BI161" i="46"/>
  <c r="BW161" i="46" s="1"/>
  <c r="AS161" i="46" s="1"/>
  <c r="BG161" i="46"/>
  <c r="BF161" i="46"/>
  <c r="BE161" i="46"/>
  <c r="BD161" i="46"/>
  <c r="BC161" i="46"/>
  <c r="BB161" i="46"/>
  <c r="BA161" i="46"/>
  <c r="AZ161" i="46"/>
  <c r="BW160" i="46"/>
  <c r="AS160" i="46" s="1"/>
  <c r="BV160" i="46"/>
  <c r="BU160" i="46"/>
  <c r="BT160" i="46"/>
  <c r="BS160" i="46"/>
  <c r="BR160" i="46"/>
  <c r="BQ160" i="46"/>
  <c r="BP160" i="46"/>
  <c r="BO160" i="46"/>
  <c r="BN160" i="46"/>
  <c r="BM160" i="46"/>
  <c r="BL160" i="46"/>
  <c r="BK160" i="46"/>
  <c r="BJ160" i="46"/>
  <c r="BI160" i="46"/>
  <c r="BG160" i="46"/>
  <c r="BF160" i="46"/>
  <c r="BE160" i="46"/>
  <c r="BD160" i="46"/>
  <c r="BC160" i="46"/>
  <c r="BB160" i="46"/>
  <c r="BA160" i="46"/>
  <c r="AZ160" i="46"/>
  <c r="BV159" i="46"/>
  <c r="BU159" i="46"/>
  <c r="BT159" i="46"/>
  <c r="BS159" i="46"/>
  <c r="BR159" i="46"/>
  <c r="BQ159" i="46"/>
  <c r="BP159" i="46"/>
  <c r="BO159" i="46"/>
  <c r="BN159" i="46"/>
  <c r="BM159" i="46"/>
  <c r="BL159" i="46"/>
  <c r="BK159" i="46"/>
  <c r="BJ159" i="46"/>
  <c r="BI159" i="46"/>
  <c r="BW159" i="46" s="1"/>
  <c r="AS159" i="46" s="1"/>
  <c r="BG159" i="46"/>
  <c r="BF159" i="46"/>
  <c r="BE159" i="46"/>
  <c r="BD159" i="46"/>
  <c r="BC159" i="46"/>
  <c r="BB159" i="46"/>
  <c r="BA159" i="46"/>
  <c r="AZ159" i="46"/>
  <c r="BV158" i="46"/>
  <c r="BU158" i="46"/>
  <c r="BT158" i="46"/>
  <c r="BS158" i="46"/>
  <c r="BR158" i="46"/>
  <c r="BQ158" i="46"/>
  <c r="BP158" i="46"/>
  <c r="BO158" i="46"/>
  <c r="BN158" i="46"/>
  <c r="BM158" i="46"/>
  <c r="BL158" i="46"/>
  <c r="BK158" i="46"/>
  <c r="BJ158" i="46"/>
  <c r="BI158" i="46"/>
  <c r="BW158" i="46" s="1"/>
  <c r="AS158" i="46" s="1"/>
  <c r="BG158" i="46"/>
  <c r="BF158" i="46"/>
  <c r="BE158" i="46"/>
  <c r="BD158" i="46"/>
  <c r="BC158" i="46"/>
  <c r="BB158" i="46"/>
  <c r="BA158" i="46"/>
  <c r="AZ158" i="46"/>
  <c r="BV157" i="46"/>
  <c r="BU157" i="46"/>
  <c r="BT157" i="46"/>
  <c r="BS157" i="46"/>
  <c r="BR157" i="46"/>
  <c r="BQ157" i="46"/>
  <c r="BP157" i="46"/>
  <c r="BO157" i="46"/>
  <c r="BN157" i="46"/>
  <c r="BM157" i="46"/>
  <c r="BL157" i="46"/>
  <c r="BK157" i="46"/>
  <c r="BJ157" i="46"/>
  <c r="BI157" i="46"/>
  <c r="BW157" i="46" s="1"/>
  <c r="AS157" i="46" s="1"/>
  <c r="BG157" i="46"/>
  <c r="BF157" i="46"/>
  <c r="BE157" i="46"/>
  <c r="BD157" i="46"/>
  <c r="BC157" i="46"/>
  <c r="BB157" i="46"/>
  <c r="BA157" i="46"/>
  <c r="AZ157" i="46"/>
  <c r="BW156" i="46"/>
  <c r="AS156" i="46" s="1"/>
  <c r="BV156" i="46"/>
  <c r="BU156" i="46"/>
  <c r="BT156" i="46"/>
  <c r="BS156" i="46"/>
  <c r="BR156" i="46"/>
  <c r="BQ156" i="46"/>
  <c r="BP156" i="46"/>
  <c r="BO156" i="46"/>
  <c r="BN156" i="46"/>
  <c r="BM156" i="46"/>
  <c r="BL156" i="46"/>
  <c r="BK156" i="46"/>
  <c r="BJ156" i="46"/>
  <c r="BI156" i="46"/>
  <c r="BG156" i="46"/>
  <c r="BF156" i="46"/>
  <c r="BE156" i="46"/>
  <c r="BD156" i="46"/>
  <c r="BC156" i="46"/>
  <c r="BB156" i="46"/>
  <c r="BA156" i="46"/>
  <c r="AZ156" i="46"/>
  <c r="BV155" i="46"/>
  <c r="BU155" i="46"/>
  <c r="BT155" i="46"/>
  <c r="BS155" i="46"/>
  <c r="BR155" i="46"/>
  <c r="BQ155" i="46"/>
  <c r="BP155" i="46"/>
  <c r="BO155" i="46"/>
  <c r="BN155" i="46"/>
  <c r="BM155" i="46"/>
  <c r="BL155" i="46"/>
  <c r="BK155" i="46"/>
  <c r="BJ155" i="46"/>
  <c r="BI155" i="46"/>
  <c r="BW155" i="46" s="1"/>
  <c r="AS155" i="46" s="1"/>
  <c r="BG155" i="46"/>
  <c r="BF155" i="46"/>
  <c r="BE155" i="46"/>
  <c r="BD155" i="46"/>
  <c r="BC155" i="46"/>
  <c r="BB155" i="46"/>
  <c r="BA155" i="46"/>
  <c r="AZ155" i="46"/>
  <c r="AR155" i="46" s="1"/>
  <c r="BV154" i="46"/>
  <c r="BU154" i="46"/>
  <c r="BT154" i="46"/>
  <c r="BS154" i="46"/>
  <c r="BR154" i="46"/>
  <c r="BQ154" i="46"/>
  <c r="BP154" i="46"/>
  <c r="BO154" i="46"/>
  <c r="BN154" i="46"/>
  <c r="BM154" i="46"/>
  <c r="BL154" i="46"/>
  <c r="BK154" i="46"/>
  <c r="BJ154" i="46"/>
  <c r="BI154" i="46"/>
  <c r="BW154" i="46" s="1"/>
  <c r="BG154" i="46"/>
  <c r="BF154" i="46"/>
  <c r="BE154" i="46"/>
  <c r="BD154" i="46"/>
  <c r="BC154" i="46"/>
  <c r="BB154" i="46"/>
  <c r="BA154" i="46"/>
  <c r="AZ154" i="46"/>
  <c r="AS154" i="46"/>
  <c r="BV153" i="46"/>
  <c r="BU153" i="46"/>
  <c r="BT153" i="46"/>
  <c r="BS153" i="46"/>
  <c r="BR153" i="46"/>
  <c r="BQ153" i="46"/>
  <c r="BP153" i="46"/>
  <c r="BO153" i="46"/>
  <c r="BN153" i="46"/>
  <c r="BM153" i="46"/>
  <c r="BL153" i="46"/>
  <c r="BK153" i="46"/>
  <c r="BJ153" i="46"/>
  <c r="BI153" i="46"/>
  <c r="BW153" i="46" s="1"/>
  <c r="AS153" i="46" s="1"/>
  <c r="BG153" i="46"/>
  <c r="BF153" i="46"/>
  <c r="BE153" i="46"/>
  <c r="BD153" i="46"/>
  <c r="BC153" i="46"/>
  <c r="BB153" i="46"/>
  <c r="BA153" i="46"/>
  <c r="AZ153" i="46"/>
  <c r="BW152" i="46"/>
  <c r="AS152" i="46" s="1"/>
  <c r="BV152" i="46"/>
  <c r="BU152" i="46"/>
  <c r="BT152" i="46"/>
  <c r="BS152" i="46"/>
  <c r="BR152" i="46"/>
  <c r="BQ152" i="46"/>
  <c r="BP152" i="46"/>
  <c r="BO152" i="46"/>
  <c r="BN152" i="46"/>
  <c r="BM152" i="46"/>
  <c r="BL152" i="46"/>
  <c r="BK152" i="46"/>
  <c r="BJ152" i="46"/>
  <c r="BI152" i="46"/>
  <c r="BG152" i="46"/>
  <c r="BF152" i="46"/>
  <c r="BE152" i="46"/>
  <c r="BD152" i="46"/>
  <c r="BC152" i="46"/>
  <c r="BB152" i="46"/>
  <c r="BA152" i="46"/>
  <c r="AZ152" i="46"/>
  <c r="BW151" i="46"/>
  <c r="AS151" i="46" s="1"/>
  <c r="BV151" i="46"/>
  <c r="BU151" i="46"/>
  <c r="BT151" i="46"/>
  <c r="BS151" i="46"/>
  <c r="BR151" i="46"/>
  <c r="BQ151" i="46"/>
  <c r="BP151" i="46"/>
  <c r="BO151" i="46"/>
  <c r="BN151" i="46"/>
  <c r="BM151" i="46"/>
  <c r="BL151" i="46"/>
  <c r="BK151" i="46"/>
  <c r="BJ151" i="46"/>
  <c r="BI151" i="46"/>
  <c r="BG151" i="46"/>
  <c r="BF151" i="46"/>
  <c r="BE151" i="46"/>
  <c r="BD151" i="46"/>
  <c r="BC151" i="46"/>
  <c r="BB151" i="46"/>
  <c r="AR151" i="46" s="1"/>
  <c r="BA151" i="46"/>
  <c r="AZ151" i="46"/>
  <c r="BV150" i="46"/>
  <c r="BU150" i="46"/>
  <c r="BT150" i="46"/>
  <c r="BS150" i="46"/>
  <c r="BR150" i="46"/>
  <c r="BQ150" i="46"/>
  <c r="BP150" i="46"/>
  <c r="BO150" i="46"/>
  <c r="BN150" i="46"/>
  <c r="BM150" i="46"/>
  <c r="BL150" i="46"/>
  <c r="BK150" i="46"/>
  <c r="BJ150" i="46"/>
  <c r="BI150" i="46"/>
  <c r="BW150" i="46" s="1"/>
  <c r="AS150" i="46" s="1"/>
  <c r="BG150" i="46"/>
  <c r="BF150" i="46"/>
  <c r="BE150" i="46"/>
  <c r="BD150" i="46"/>
  <c r="BC150" i="46"/>
  <c r="BB150" i="46"/>
  <c r="BA150" i="46"/>
  <c r="AZ150" i="46"/>
  <c r="BV149" i="46"/>
  <c r="BU149" i="46"/>
  <c r="BT149" i="46"/>
  <c r="BS149" i="46"/>
  <c r="BR149" i="46"/>
  <c r="BQ149" i="46"/>
  <c r="BP149" i="46"/>
  <c r="BO149" i="46"/>
  <c r="BN149" i="46"/>
  <c r="BM149" i="46"/>
  <c r="BL149" i="46"/>
  <c r="BK149" i="46"/>
  <c r="BJ149" i="46"/>
  <c r="BI149" i="46"/>
  <c r="BW149" i="46" s="1"/>
  <c r="AS149" i="46" s="1"/>
  <c r="BG149" i="46"/>
  <c r="BF149" i="46"/>
  <c r="BE149" i="46"/>
  <c r="BD149" i="46"/>
  <c r="BC149" i="46"/>
  <c r="BB149" i="46"/>
  <c r="BA149" i="46"/>
  <c r="AZ149" i="46"/>
  <c r="BV148" i="46"/>
  <c r="BU148" i="46"/>
  <c r="BT148" i="46"/>
  <c r="BS148" i="46"/>
  <c r="BR148" i="46"/>
  <c r="BQ148" i="46"/>
  <c r="BP148" i="46"/>
  <c r="BO148" i="46"/>
  <c r="BN148" i="46"/>
  <c r="BM148" i="46"/>
  <c r="BL148" i="46"/>
  <c r="BK148" i="46"/>
  <c r="BJ148" i="46"/>
  <c r="BI148" i="46"/>
  <c r="BW148" i="46" s="1"/>
  <c r="BG148" i="46"/>
  <c r="BF148" i="46"/>
  <c r="BE148" i="46"/>
  <c r="BD148" i="46"/>
  <c r="BC148" i="46"/>
  <c r="BB148" i="46"/>
  <c r="BA148" i="46"/>
  <c r="AZ148" i="46"/>
  <c r="AS148" i="46"/>
  <c r="BV147" i="46"/>
  <c r="BU147" i="46"/>
  <c r="BT147" i="46"/>
  <c r="BS147" i="46"/>
  <c r="BR147" i="46"/>
  <c r="BQ147" i="46"/>
  <c r="BP147" i="46"/>
  <c r="BO147" i="46"/>
  <c r="BN147" i="46"/>
  <c r="BM147" i="46"/>
  <c r="BL147" i="46"/>
  <c r="BK147" i="46"/>
  <c r="BJ147" i="46"/>
  <c r="BI147" i="46"/>
  <c r="BW147" i="46" s="1"/>
  <c r="AS147" i="46" s="1"/>
  <c r="BG147" i="46"/>
  <c r="BF147" i="46"/>
  <c r="BE147" i="46"/>
  <c r="BD147" i="46"/>
  <c r="BC147" i="46"/>
  <c r="BB147" i="46"/>
  <c r="BA147" i="46"/>
  <c r="AZ147" i="46"/>
  <c r="BV146" i="46"/>
  <c r="BU146" i="46"/>
  <c r="BT146" i="46"/>
  <c r="BS146" i="46"/>
  <c r="BR146" i="46"/>
  <c r="BQ146" i="46"/>
  <c r="BP146" i="46"/>
  <c r="BO146" i="46"/>
  <c r="BN146" i="46"/>
  <c r="BM146" i="46"/>
  <c r="BL146" i="46"/>
  <c r="BK146" i="46"/>
  <c r="BJ146" i="46"/>
  <c r="BI146" i="46"/>
  <c r="BW146" i="46" s="1"/>
  <c r="AS146" i="46" s="1"/>
  <c r="BG146" i="46"/>
  <c r="BF146" i="46"/>
  <c r="BE146" i="46"/>
  <c r="BD146" i="46"/>
  <c r="BC146" i="46"/>
  <c r="BB146" i="46"/>
  <c r="BA146" i="46"/>
  <c r="AZ146" i="46"/>
  <c r="BV145" i="46"/>
  <c r="BU145" i="46"/>
  <c r="BT145" i="46"/>
  <c r="BS145" i="46"/>
  <c r="BR145" i="46"/>
  <c r="BQ145" i="46"/>
  <c r="BP145" i="46"/>
  <c r="BO145" i="46"/>
  <c r="BN145" i="46"/>
  <c r="BM145" i="46"/>
  <c r="BL145" i="46"/>
  <c r="BK145" i="46"/>
  <c r="BJ145" i="46"/>
  <c r="BI145" i="46"/>
  <c r="BW145" i="46" s="1"/>
  <c r="AS145" i="46" s="1"/>
  <c r="BG145" i="46"/>
  <c r="BF145" i="46"/>
  <c r="BE145" i="46"/>
  <c r="BD145" i="46"/>
  <c r="BC145" i="46"/>
  <c r="BB145" i="46"/>
  <c r="BA145" i="46"/>
  <c r="AZ145" i="46"/>
  <c r="BW144" i="46"/>
  <c r="AS144" i="46" s="1"/>
  <c r="BV144" i="46"/>
  <c r="BU144" i="46"/>
  <c r="BT144" i="46"/>
  <c r="BS144" i="46"/>
  <c r="BR144" i="46"/>
  <c r="BQ144" i="46"/>
  <c r="BP144" i="46"/>
  <c r="BO144" i="46"/>
  <c r="BN144" i="46"/>
  <c r="BM144" i="46"/>
  <c r="BL144" i="46"/>
  <c r="BK144" i="46"/>
  <c r="BJ144" i="46"/>
  <c r="BI144" i="46"/>
  <c r="BG144" i="46"/>
  <c r="BF144" i="46"/>
  <c r="BE144" i="46"/>
  <c r="BD144" i="46"/>
  <c r="BC144" i="46"/>
  <c r="BB144" i="46"/>
  <c r="BA144" i="46"/>
  <c r="AZ144" i="46"/>
  <c r="BV143" i="46"/>
  <c r="BU143" i="46"/>
  <c r="BT143" i="46"/>
  <c r="BS143" i="46"/>
  <c r="BR143" i="46"/>
  <c r="BQ143" i="46"/>
  <c r="BP143" i="46"/>
  <c r="BO143" i="46"/>
  <c r="BN143" i="46"/>
  <c r="BM143" i="46"/>
  <c r="BL143" i="46"/>
  <c r="BK143" i="46"/>
  <c r="BJ143" i="46"/>
  <c r="BI143" i="46"/>
  <c r="BW143" i="46" s="1"/>
  <c r="AS143" i="46" s="1"/>
  <c r="BG143" i="46"/>
  <c r="BF143" i="46"/>
  <c r="BE143" i="46"/>
  <c r="BD143" i="46"/>
  <c r="BC143" i="46"/>
  <c r="BB143" i="46"/>
  <c r="BA143" i="46"/>
  <c r="AZ143" i="46"/>
  <c r="BV142" i="46"/>
  <c r="BU142" i="46"/>
  <c r="BT142" i="46"/>
  <c r="BS142" i="46"/>
  <c r="BR142" i="46"/>
  <c r="BQ142" i="46"/>
  <c r="BP142" i="46"/>
  <c r="BO142" i="46"/>
  <c r="BN142" i="46"/>
  <c r="BM142" i="46"/>
  <c r="BL142" i="46"/>
  <c r="BK142" i="46"/>
  <c r="BJ142" i="46"/>
  <c r="BI142" i="46"/>
  <c r="BW142" i="46" s="1"/>
  <c r="BG142" i="46"/>
  <c r="BF142" i="46"/>
  <c r="BE142" i="46"/>
  <c r="BD142" i="46"/>
  <c r="BC142" i="46"/>
  <c r="BB142" i="46"/>
  <c r="BA142" i="46"/>
  <c r="AZ142" i="46"/>
  <c r="AS142" i="46"/>
  <c r="BV141" i="46"/>
  <c r="BU141" i="46"/>
  <c r="BT141" i="46"/>
  <c r="BS141" i="46"/>
  <c r="BR141" i="46"/>
  <c r="BQ141" i="46"/>
  <c r="BP141" i="46"/>
  <c r="BO141" i="46"/>
  <c r="BN141" i="46"/>
  <c r="BM141" i="46"/>
  <c r="BL141" i="46"/>
  <c r="BK141" i="46"/>
  <c r="BJ141" i="46"/>
  <c r="BI141" i="46"/>
  <c r="BW141" i="46" s="1"/>
  <c r="AS141" i="46" s="1"/>
  <c r="BG141" i="46"/>
  <c r="BF141" i="46"/>
  <c r="BE141" i="46"/>
  <c r="BD141" i="46"/>
  <c r="BC141" i="46"/>
  <c r="BB141" i="46"/>
  <c r="AR141" i="46" s="1"/>
  <c r="BA141" i="46"/>
  <c r="AZ141" i="46"/>
  <c r="BW140" i="46"/>
  <c r="AS140" i="46" s="1"/>
  <c r="BV140" i="46"/>
  <c r="BU140" i="46"/>
  <c r="BT140" i="46"/>
  <c r="BS140" i="46"/>
  <c r="BR140" i="46"/>
  <c r="BQ140" i="46"/>
  <c r="BP140" i="46"/>
  <c r="BO140" i="46"/>
  <c r="BN140" i="46"/>
  <c r="BM140" i="46"/>
  <c r="BL140" i="46"/>
  <c r="BK140" i="46"/>
  <c r="BJ140" i="46"/>
  <c r="BI140" i="46"/>
  <c r="BG140" i="46"/>
  <c r="BF140" i="46"/>
  <c r="BE140" i="46"/>
  <c r="BD140" i="46"/>
  <c r="BC140" i="46"/>
  <c r="BB140" i="46"/>
  <c r="BA140" i="46"/>
  <c r="AZ140" i="46"/>
  <c r="BV139" i="46"/>
  <c r="BU139" i="46"/>
  <c r="BT139" i="46"/>
  <c r="BS139" i="46"/>
  <c r="BR139" i="46"/>
  <c r="BQ139" i="46"/>
  <c r="BP139" i="46"/>
  <c r="BO139" i="46"/>
  <c r="BN139" i="46"/>
  <c r="BM139" i="46"/>
  <c r="BL139" i="46"/>
  <c r="BK139" i="46"/>
  <c r="BJ139" i="46"/>
  <c r="BI139" i="46"/>
  <c r="BW139" i="46" s="1"/>
  <c r="AS139" i="46" s="1"/>
  <c r="BG139" i="46"/>
  <c r="BF139" i="46"/>
  <c r="BE139" i="46"/>
  <c r="BD139" i="46"/>
  <c r="BC139" i="46"/>
  <c r="BB139" i="46"/>
  <c r="BA139" i="46"/>
  <c r="AR139" i="46" s="1"/>
  <c r="AZ139" i="46"/>
  <c r="BV138" i="46"/>
  <c r="BU138" i="46"/>
  <c r="BT138" i="46"/>
  <c r="BS138" i="46"/>
  <c r="BR138" i="46"/>
  <c r="BQ138" i="46"/>
  <c r="BP138" i="46"/>
  <c r="BO138" i="46"/>
  <c r="BN138" i="46"/>
  <c r="BM138" i="46"/>
  <c r="BL138" i="46"/>
  <c r="BK138" i="46"/>
  <c r="BJ138" i="46"/>
  <c r="BI138" i="46"/>
  <c r="BW138" i="46" s="1"/>
  <c r="AS138" i="46" s="1"/>
  <c r="BG138" i="46"/>
  <c r="BF138" i="46"/>
  <c r="BE138" i="46"/>
  <c r="BD138" i="46"/>
  <c r="BC138" i="46"/>
  <c r="BB138" i="46"/>
  <c r="BA138" i="46"/>
  <c r="AZ138" i="46"/>
  <c r="BV137" i="46"/>
  <c r="BU137" i="46"/>
  <c r="BT137" i="46"/>
  <c r="BS137" i="46"/>
  <c r="BR137" i="46"/>
  <c r="BQ137" i="46"/>
  <c r="BP137" i="46"/>
  <c r="BO137" i="46"/>
  <c r="BN137" i="46"/>
  <c r="BM137" i="46"/>
  <c r="BL137" i="46"/>
  <c r="BK137" i="46"/>
  <c r="BJ137" i="46"/>
  <c r="BI137" i="46"/>
  <c r="BW137" i="46" s="1"/>
  <c r="AS137" i="46" s="1"/>
  <c r="BG137" i="46"/>
  <c r="BF137" i="46"/>
  <c r="BE137" i="46"/>
  <c r="BD137" i="46"/>
  <c r="BC137" i="46"/>
  <c r="BB137" i="46"/>
  <c r="BA137" i="46"/>
  <c r="AZ137" i="46"/>
  <c r="BV136" i="46"/>
  <c r="BU136" i="46"/>
  <c r="BT136" i="46"/>
  <c r="BS136" i="46"/>
  <c r="BR136" i="46"/>
  <c r="BQ136" i="46"/>
  <c r="BP136" i="46"/>
  <c r="BO136" i="46"/>
  <c r="BN136" i="46"/>
  <c r="BM136" i="46"/>
  <c r="BL136" i="46"/>
  <c r="BK136" i="46"/>
  <c r="BJ136" i="46"/>
  <c r="BI136" i="46"/>
  <c r="BW136" i="46" s="1"/>
  <c r="BG136" i="46"/>
  <c r="BF136" i="46"/>
  <c r="BE136" i="46"/>
  <c r="BD136" i="46"/>
  <c r="BC136" i="46"/>
  <c r="BB136" i="46"/>
  <c r="BA136" i="46"/>
  <c r="AZ136" i="46"/>
  <c r="AS136" i="46"/>
  <c r="BV135" i="46"/>
  <c r="BU135" i="46"/>
  <c r="BT135" i="46"/>
  <c r="BS135" i="46"/>
  <c r="BR135" i="46"/>
  <c r="BQ135" i="46"/>
  <c r="BP135" i="46"/>
  <c r="BO135" i="46"/>
  <c r="BN135" i="46"/>
  <c r="BM135" i="46"/>
  <c r="BL135" i="46"/>
  <c r="BK135" i="46"/>
  <c r="BJ135" i="46"/>
  <c r="BI135" i="46"/>
  <c r="BW135" i="46" s="1"/>
  <c r="AS135" i="46" s="1"/>
  <c r="BG135" i="46"/>
  <c r="BF135" i="46"/>
  <c r="BE135" i="46"/>
  <c r="BD135" i="46"/>
  <c r="BC135" i="46"/>
  <c r="BB135" i="46"/>
  <c r="BA135" i="46"/>
  <c r="AZ135" i="46"/>
  <c r="BV134" i="46"/>
  <c r="BU134" i="46"/>
  <c r="BT134" i="46"/>
  <c r="BS134" i="46"/>
  <c r="BR134" i="46"/>
  <c r="BQ134" i="46"/>
  <c r="BP134" i="46"/>
  <c r="BO134" i="46"/>
  <c r="BN134" i="46"/>
  <c r="BM134" i="46"/>
  <c r="BL134" i="46"/>
  <c r="BK134" i="46"/>
  <c r="BJ134" i="46"/>
  <c r="BI134" i="46"/>
  <c r="BW134" i="46" s="1"/>
  <c r="BG134" i="46"/>
  <c r="BF134" i="46"/>
  <c r="BE134" i="46"/>
  <c r="BD134" i="46"/>
  <c r="BC134" i="46"/>
  <c r="BB134" i="46"/>
  <c r="BA134" i="46"/>
  <c r="AZ134" i="46"/>
  <c r="AS134" i="46"/>
  <c r="BW133" i="46"/>
  <c r="AS133" i="46" s="1"/>
  <c r="BV133" i="46"/>
  <c r="BU133" i="46"/>
  <c r="BT133" i="46"/>
  <c r="BS133" i="46"/>
  <c r="BR133" i="46"/>
  <c r="BQ133" i="46"/>
  <c r="BP133" i="46"/>
  <c r="BO133" i="46"/>
  <c r="BN133" i="46"/>
  <c r="BM133" i="46"/>
  <c r="BL133" i="46"/>
  <c r="BK133" i="46"/>
  <c r="BJ133" i="46"/>
  <c r="BI133" i="46"/>
  <c r="BG133" i="46"/>
  <c r="BF133" i="46"/>
  <c r="BE133" i="46"/>
  <c r="BD133" i="46"/>
  <c r="BC133" i="46"/>
  <c r="BB133" i="46"/>
  <c r="BA133" i="46"/>
  <c r="AZ133" i="46"/>
  <c r="BV132" i="46"/>
  <c r="BU132" i="46"/>
  <c r="BT132" i="46"/>
  <c r="BS132" i="46"/>
  <c r="BR132" i="46"/>
  <c r="BQ132" i="46"/>
  <c r="BP132" i="46"/>
  <c r="BO132" i="46"/>
  <c r="BN132" i="46"/>
  <c r="BM132" i="46"/>
  <c r="BL132" i="46"/>
  <c r="BK132" i="46"/>
  <c r="BJ132" i="46"/>
  <c r="BI132" i="46"/>
  <c r="BW132" i="46" s="1"/>
  <c r="AS132" i="46" s="1"/>
  <c r="BG132" i="46"/>
  <c r="BF132" i="46"/>
  <c r="BE132" i="46"/>
  <c r="BD132" i="46"/>
  <c r="BC132" i="46"/>
  <c r="BB132" i="46"/>
  <c r="BA132" i="46"/>
  <c r="AZ132" i="46"/>
  <c r="BV131" i="46"/>
  <c r="BU131" i="46"/>
  <c r="BT131" i="46"/>
  <c r="BS131" i="46"/>
  <c r="BR131" i="46"/>
  <c r="BQ131" i="46"/>
  <c r="BP131" i="46"/>
  <c r="BO131" i="46"/>
  <c r="BN131" i="46"/>
  <c r="BM131" i="46"/>
  <c r="BL131" i="46"/>
  <c r="BK131" i="46"/>
  <c r="BJ131" i="46"/>
  <c r="BI131" i="46"/>
  <c r="BW131" i="46" s="1"/>
  <c r="AS131" i="46" s="1"/>
  <c r="BG131" i="46"/>
  <c r="BF131" i="46"/>
  <c r="BE131" i="46"/>
  <c r="BD131" i="46"/>
  <c r="BC131" i="46"/>
  <c r="BB131" i="46"/>
  <c r="BA131" i="46"/>
  <c r="AZ131" i="46"/>
  <c r="BV130" i="46"/>
  <c r="BU130" i="46"/>
  <c r="BT130" i="46"/>
  <c r="BS130" i="46"/>
  <c r="BR130" i="46"/>
  <c r="BQ130" i="46"/>
  <c r="BP130" i="46"/>
  <c r="BO130" i="46"/>
  <c r="BN130" i="46"/>
  <c r="BM130" i="46"/>
  <c r="BL130" i="46"/>
  <c r="BK130" i="46"/>
  <c r="BJ130" i="46"/>
  <c r="BI130" i="46"/>
  <c r="BW130" i="46" s="1"/>
  <c r="AS130" i="46" s="1"/>
  <c r="BG130" i="46"/>
  <c r="BF130" i="46"/>
  <c r="BE130" i="46"/>
  <c r="BD130" i="46"/>
  <c r="BC130" i="46"/>
  <c r="BB130" i="46"/>
  <c r="BA130" i="46"/>
  <c r="AZ130" i="46"/>
  <c r="BV129" i="46"/>
  <c r="BU129" i="46"/>
  <c r="BT129" i="46"/>
  <c r="BS129" i="46"/>
  <c r="BR129" i="46"/>
  <c r="BQ129" i="46"/>
  <c r="BP129" i="46"/>
  <c r="BO129" i="46"/>
  <c r="BN129" i="46"/>
  <c r="BM129" i="46"/>
  <c r="BL129" i="46"/>
  <c r="BK129" i="46"/>
  <c r="BJ129" i="46"/>
  <c r="BI129" i="46"/>
  <c r="BW129" i="46" s="1"/>
  <c r="AS129" i="46" s="1"/>
  <c r="BG129" i="46"/>
  <c r="BF129" i="46"/>
  <c r="BE129" i="46"/>
  <c r="BD129" i="46"/>
  <c r="BC129" i="46"/>
  <c r="BB129" i="46"/>
  <c r="BA129" i="46"/>
  <c r="AZ129" i="46"/>
  <c r="AR129" i="46" s="1"/>
  <c r="BV128" i="46"/>
  <c r="BU128" i="46"/>
  <c r="BT128" i="46"/>
  <c r="BS128" i="46"/>
  <c r="BR128" i="46"/>
  <c r="BQ128" i="46"/>
  <c r="BP128" i="46"/>
  <c r="BO128" i="46"/>
  <c r="BN128" i="46"/>
  <c r="BM128" i="46"/>
  <c r="BL128" i="46"/>
  <c r="BK128" i="46"/>
  <c r="BJ128" i="46"/>
  <c r="BI128" i="46"/>
  <c r="BW128" i="46" s="1"/>
  <c r="BG128" i="46"/>
  <c r="BF128" i="46"/>
  <c r="BE128" i="46"/>
  <c r="BD128" i="46"/>
  <c r="BC128" i="46"/>
  <c r="BB128" i="46"/>
  <c r="BA128" i="46"/>
  <c r="AZ128" i="46"/>
  <c r="AS128" i="46"/>
  <c r="BV127" i="46"/>
  <c r="BU127" i="46"/>
  <c r="BT127" i="46"/>
  <c r="BS127" i="46"/>
  <c r="BR127" i="46"/>
  <c r="BQ127" i="46"/>
  <c r="BP127" i="46"/>
  <c r="BO127" i="46"/>
  <c r="BN127" i="46"/>
  <c r="BM127" i="46"/>
  <c r="BL127" i="46"/>
  <c r="BK127" i="46"/>
  <c r="BJ127" i="46"/>
  <c r="BI127" i="46"/>
  <c r="BW127" i="46" s="1"/>
  <c r="AS127" i="46" s="1"/>
  <c r="BG127" i="46"/>
  <c r="BF127" i="46"/>
  <c r="BE127" i="46"/>
  <c r="BD127" i="46"/>
  <c r="BC127" i="46"/>
  <c r="BB127" i="46"/>
  <c r="BA127" i="46"/>
  <c r="AZ127" i="46"/>
  <c r="BV126" i="46"/>
  <c r="BU126" i="46"/>
  <c r="BT126" i="46"/>
  <c r="BS126" i="46"/>
  <c r="BR126" i="46"/>
  <c r="BQ126" i="46"/>
  <c r="BP126" i="46"/>
  <c r="BO126" i="46"/>
  <c r="BN126" i="46"/>
  <c r="BM126" i="46"/>
  <c r="BL126" i="46"/>
  <c r="BK126" i="46"/>
  <c r="BJ126" i="46"/>
  <c r="BI126" i="46"/>
  <c r="BW126" i="46" s="1"/>
  <c r="AS126" i="46" s="1"/>
  <c r="BG126" i="46"/>
  <c r="BF126" i="46"/>
  <c r="BE126" i="46"/>
  <c r="BD126" i="46"/>
  <c r="BC126" i="46"/>
  <c r="BB126" i="46"/>
  <c r="BA126" i="46"/>
  <c r="AZ126" i="46"/>
  <c r="BV125" i="46"/>
  <c r="BU125" i="46"/>
  <c r="BT125" i="46"/>
  <c r="BS125" i="46"/>
  <c r="BR125" i="46"/>
  <c r="BQ125" i="46"/>
  <c r="BP125" i="46"/>
  <c r="BO125" i="46"/>
  <c r="BN125" i="46"/>
  <c r="BM125" i="46"/>
  <c r="BL125" i="46"/>
  <c r="BK125" i="46"/>
  <c r="BJ125" i="46"/>
  <c r="BI125" i="46"/>
  <c r="BW125" i="46" s="1"/>
  <c r="AS125" i="46" s="1"/>
  <c r="BG125" i="46"/>
  <c r="BF125" i="46"/>
  <c r="BE125" i="46"/>
  <c r="BD125" i="46"/>
  <c r="BC125" i="46"/>
  <c r="BB125" i="46"/>
  <c r="BA125" i="46"/>
  <c r="AZ125" i="46"/>
  <c r="AR125" i="46"/>
  <c r="BV124" i="46"/>
  <c r="BU124" i="46"/>
  <c r="BT124" i="46"/>
  <c r="BS124" i="46"/>
  <c r="BR124" i="46"/>
  <c r="BQ124" i="46"/>
  <c r="BP124" i="46"/>
  <c r="BO124" i="46"/>
  <c r="BN124" i="46"/>
  <c r="BM124" i="46"/>
  <c r="BL124" i="46"/>
  <c r="BK124" i="46"/>
  <c r="BJ124" i="46"/>
  <c r="BI124" i="46"/>
  <c r="BW124" i="46" s="1"/>
  <c r="AS124" i="46" s="1"/>
  <c r="BG124" i="46"/>
  <c r="BF124" i="46"/>
  <c r="BE124" i="46"/>
  <c r="BD124" i="46"/>
  <c r="BC124" i="46"/>
  <c r="BB124" i="46"/>
  <c r="BA124" i="46"/>
  <c r="AZ124" i="46"/>
  <c r="BV123" i="46"/>
  <c r="BU123" i="46"/>
  <c r="BT123" i="46"/>
  <c r="BS123" i="46"/>
  <c r="BR123" i="46"/>
  <c r="BQ123" i="46"/>
  <c r="BP123" i="46"/>
  <c r="BO123" i="46"/>
  <c r="BN123" i="46"/>
  <c r="BM123" i="46"/>
  <c r="BL123" i="46"/>
  <c r="BK123" i="46"/>
  <c r="BJ123" i="46"/>
  <c r="BI123" i="46"/>
  <c r="BW123" i="46" s="1"/>
  <c r="AS123" i="46" s="1"/>
  <c r="BG123" i="46"/>
  <c r="BF123" i="46"/>
  <c r="BE123" i="46"/>
  <c r="BD123" i="46"/>
  <c r="BC123" i="46"/>
  <c r="BB123" i="46"/>
  <c r="BA123" i="46"/>
  <c r="AZ123" i="46"/>
  <c r="BV122" i="46"/>
  <c r="BU122" i="46"/>
  <c r="BT122" i="46"/>
  <c r="BS122" i="46"/>
  <c r="BR122" i="46"/>
  <c r="BQ122" i="46"/>
  <c r="BP122" i="46"/>
  <c r="BO122" i="46"/>
  <c r="BN122" i="46"/>
  <c r="BM122" i="46"/>
  <c r="BL122" i="46"/>
  <c r="BK122" i="46"/>
  <c r="BJ122" i="46"/>
  <c r="BI122" i="46"/>
  <c r="BW122" i="46" s="1"/>
  <c r="AS122" i="46" s="1"/>
  <c r="BG122" i="46"/>
  <c r="BF122" i="46"/>
  <c r="BE122" i="46"/>
  <c r="BD122" i="46"/>
  <c r="BC122" i="46"/>
  <c r="BB122" i="46"/>
  <c r="BA122" i="46"/>
  <c r="AZ122" i="46"/>
  <c r="BV121" i="46"/>
  <c r="BU121" i="46"/>
  <c r="BT121" i="46"/>
  <c r="BS121" i="46"/>
  <c r="BR121" i="46"/>
  <c r="BQ121" i="46"/>
  <c r="BP121" i="46"/>
  <c r="BO121" i="46"/>
  <c r="BN121" i="46"/>
  <c r="BM121" i="46"/>
  <c r="BL121" i="46"/>
  <c r="BK121" i="46"/>
  <c r="BJ121" i="46"/>
  <c r="BI121" i="46"/>
  <c r="BW121" i="46" s="1"/>
  <c r="AS121" i="46" s="1"/>
  <c r="BG121" i="46"/>
  <c r="BF121" i="46"/>
  <c r="BE121" i="46"/>
  <c r="BD121" i="46"/>
  <c r="BC121" i="46"/>
  <c r="BB121" i="46"/>
  <c r="BA121" i="46"/>
  <c r="AZ121" i="46"/>
  <c r="AR121" i="46"/>
  <c r="BV120" i="46"/>
  <c r="BU120" i="46"/>
  <c r="BT120" i="46"/>
  <c r="BS120" i="46"/>
  <c r="BR120" i="46"/>
  <c r="BQ120" i="46"/>
  <c r="BP120" i="46"/>
  <c r="BO120" i="46"/>
  <c r="BN120" i="46"/>
  <c r="BM120" i="46"/>
  <c r="BL120" i="46"/>
  <c r="BK120" i="46"/>
  <c r="BJ120" i="46"/>
  <c r="BI120" i="46"/>
  <c r="BW120" i="46" s="1"/>
  <c r="BG120" i="46"/>
  <c r="BF120" i="46"/>
  <c r="BE120" i="46"/>
  <c r="BD120" i="46"/>
  <c r="BC120" i="46"/>
  <c r="BB120" i="46"/>
  <c r="BA120" i="46"/>
  <c r="AZ120" i="46"/>
  <c r="AS120" i="46"/>
  <c r="BV119" i="46"/>
  <c r="BU119" i="46"/>
  <c r="BT119" i="46"/>
  <c r="BS119" i="46"/>
  <c r="BR119" i="46"/>
  <c r="BQ119" i="46"/>
  <c r="BP119" i="46"/>
  <c r="BO119" i="46"/>
  <c r="BN119" i="46"/>
  <c r="BM119" i="46"/>
  <c r="BL119" i="46"/>
  <c r="BK119" i="46"/>
  <c r="BJ119" i="46"/>
  <c r="BI119" i="46"/>
  <c r="BW119" i="46" s="1"/>
  <c r="AS119" i="46" s="1"/>
  <c r="BG119" i="46"/>
  <c r="BF119" i="46"/>
  <c r="BE119" i="46"/>
  <c r="BD119" i="46"/>
  <c r="BC119" i="46"/>
  <c r="BB119" i="46"/>
  <c r="AR119" i="46" s="1"/>
  <c r="BA119" i="46"/>
  <c r="AZ119" i="46"/>
  <c r="BV118" i="46"/>
  <c r="BU118" i="46"/>
  <c r="BT118" i="46"/>
  <c r="BS118" i="46"/>
  <c r="BR118" i="46"/>
  <c r="BQ118" i="46"/>
  <c r="BP118" i="46"/>
  <c r="BO118" i="46"/>
  <c r="BN118" i="46"/>
  <c r="BM118" i="46"/>
  <c r="BL118" i="46"/>
  <c r="BK118" i="46"/>
  <c r="BJ118" i="46"/>
  <c r="BI118" i="46"/>
  <c r="BW118" i="46" s="1"/>
  <c r="BG118" i="46"/>
  <c r="BF118" i="46"/>
  <c r="BE118" i="46"/>
  <c r="BD118" i="46"/>
  <c r="BC118" i="46"/>
  <c r="BB118" i="46"/>
  <c r="BA118" i="46"/>
  <c r="AZ118" i="46"/>
  <c r="AS118" i="46"/>
  <c r="BW117" i="46"/>
  <c r="AS117" i="46" s="1"/>
  <c r="BV117" i="46"/>
  <c r="BU117" i="46"/>
  <c r="BT117" i="46"/>
  <c r="BS117" i="46"/>
  <c r="BR117" i="46"/>
  <c r="BQ117" i="46"/>
  <c r="BP117" i="46"/>
  <c r="BO117" i="46"/>
  <c r="BN117" i="46"/>
  <c r="BM117" i="46"/>
  <c r="BL117" i="46"/>
  <c r="BK117" i="46"/>
  <c r="BJ117" i="46"/>
  <c r="BI117" i="46"/>
  <c r="BG117" i="46"/>
  <c r="BF117" i="46"/>
  <c r="BE117" i="46"/>
  <c r="BD117" i="46"/>
  <c r="BC117" i="46"/>
  <c r="BB117" i="46"/>
  <c r="BA117" i="46"/>
  <c r="AZ117" i="46"/>
  <c r="BV116" i="46"/>
  <c r="BU116" i="46"/>
  <c r="BT116" i="46"/>
  <c r="BS116" i="46"/>
  <c r="BR116" i="46"/>
  <c r="BQ116" i="46"/>
  <c r="BP116" i="46"/>
  <c r="BO116" i="46"/>
  <c r="BN116" i="46"/>
  <c r="BM116" i="46"/>
  <c r="BL116" i="46"/>
  <c r="BK116" i="46"/>
  <c r="BJ116" i="46"/>
  <c r="BI116" i="46"/>
  <c r="BW116" i="46" s="1"/>
  <c r="AS116" i="46" s="1"/>
  <c r="BG116" i="46"/>
  <c r="BF116" i="46"/>
  <c r="BE116" i="46"/>
  <c r="BD116" i="46"/>
  <c r="BC116" i="46"/>
  <c r="BB116" i="46"/>
  <c r="BA116" i="46"/>
  <c r="AZ116" i="46"/>
  <c r="BV115" i="46"/>
  <c r="BU115" i="46"/>
  <c r="BT115" i="46"/>
  <c r="BS115" i="46"/>
  <c r="BR115" i="46"/>
  <c r="BQ115" i="46"/>
  <c r="BP115" i="46"/>
  <c r="BO115" i="46"/>
  <c r="BN115" i="46"/>
  <c r="BM115" i="46"/>
  <c r="BL115" i="46"/>
  <c r="BK115" i="46"/>
  <c r="BJ115" i="46"/>
  <c r="BI115" i="46"/>
  <c r="BW115" i="46" s="1"/>
  <c r="AS115" i="46" s="1"/>
  <c r="BG115" i="46"/>
  <c r="BF115" i="46"/>
  <c r="BE115" i="46"/>
  <c r="BD115" i="46"/>
  <c r="BC115" i="46"/>
  <c r="BB115" i="46"/>
  <c r="BA115" i="46"/>
  <c r="AZ115" i="46"/>
  <c r="BV114" i="46"/>
  <c r="BU114" i="46"/>
  <c r="BT114" i="46"/>
  <c r="BS114" i="46"/>
  <c r="BR114" i="46"/>
  <c r="BQ114" i="46"/>
  <c r="BP114" i="46"/>
  <c r="BO114" i="46"/>
  <c r="BN114" i="46"/>
  <c r="BM114" i="46"/>
  <c r="BL114" i="46"/>
  <c r="BK114" i="46"/>
  <c r="BJ114" i="46"/>
  <c r="BI114" i="46"/>
  <c r="BW114" i="46" s="1"/>
  <c r="AS114" i="46" s="1"/>
  <c r="BG114" i="46"/>
  <c r="BF114" i="46"/>
  <c r="BE114" i="46"/>
  <c r="BD114" i="46"/>
  <c r="BC114" i="46"/>
  <c r="BB114" i="46"/>
  <c r="BA114" i="46"/>
  <c r="AZ114" i="46"/>
  <c r="BV113" i="46"/>
  <c r="BU113" i="46"/>
  <c r="BT113" i="46"/>
  <c r="BS113" i="46"/>
  <c r="BR113" i="46"/>
  <c r="BQ113" i="46"/>
  <c r="BP113" i="46"/>
  <c r="BO113" i="46"/>
  <c r="BN113" i="46"/>
  <c r="BM113" i="46"/>
  <c r="BL113" i="46"/>
  <c r="BK113" i="46"/>
  <c r="BJ113" i="46"/>
  <c r="BI113" i="46"/>
  <c r="BW113" i="46" s="1"/>
  <c r="AS113" i="46" s="1"/>
  <c r="BG113" i="46"/>
  <c r="BF113" i="46"/>
  <c r="BE113" i="46"/>
  <c r="BD113" i="46"/>
  <c r="BC113" i="46"/>
  <c r="BB113" i="46"/>
  <c r="BA113" i="46"/>
  <c r="AZ113" i="46"/>
  <c r="AR113" i="46" s="1"/>
  <c r="BV112" i="46"/>
  <c r="BU112" i="46"/>
  <c r="BT112" i="46"/>
  <c r="BS112" i="46"/>
  <c r="BR112" i="46"/>
  <c r="BQ112" i="46"/>
  <c r="BP112" i="46"/>
  <c r="BO112" i="46"/>
  <c r="BN112" i="46"/>
  <c r="BM112" i="46"/>
  <c r="BL112" i="46"/>
  <c r="BK112" i="46"/>
  <c r="BJ112" i="46"/>
  <c r="BI112" i="46"/>
  <c r="BW112" i="46" s="1"/>
  <c r="BG112" i="46"/>
  <c r="BF112" i="46"/>
  <c r="BE112" i="46"/>
  <c r="BD112" i="46"/>
  <c r="BC112" i="46"/>
  <c r="BB112" i="46"/>
  <c r="BA112" i="46"/>
  <c r="AZ112" i="46"/>
  <c r="AS112" i="46"/>
  <c r="BV111" i="46"/>
  <c r="BU111" i="46"/>
  <c r="BT111" i="46"/>
  <c r="BS111" i="46"/>
  <c r="BR111" i="46"/>
  <c r="BQ111" i="46"/>
  <c r="BP111" i="46"/>
  <c r="BO111" i="46"/>
  <c r="BN111" i="46"/>
  <c r="BM111" i="46"/>
  <c r="BL111" i="46"/>
  <c r="BK111" i="46"/>
  <c r="BJ111" i="46"/>
  <c r="BI111" i="46"/>
  <c r="BW111" i="46" s="1"/>
  <c r="AS111" i="46" s="1"/>
  <c r="BG111" i="46"/>
  <c r="BF111" i="46"/>
  <c r="BE111" i="46"/>
  <c r="BD111" i="46"/>
  <c r="BC111" i="46"/>
  <c r="BB111" i="46"/>
  <c r="BA111" i="46"/>
  <c r="AZ111" i="46"/>
  <c r="BV110" i="46"/>
  <c r="BU110" i="46"/>
  <c r="BT110" i="46"/>
  <c r="BS110" i="46"/>
  <c r="BR110" i="46"/>
  <c r="BQ110" i="46"/>
  <c r="BP110" i="46"/>
  <c r="BO110" i="46"/>
  <c r="BN110" i="46"/>
  <c r="BM110" i="46"/>
  <c r="BL110" i="46"/>
  <c r="BK110" i="46"/>
  <c r="BJ110" i="46"/>
  <c r="BI110" i="46"/>
  <c r="BW110" i="46" s="1"/>
  <c r="AS110" i="46" s="1"/>
  <c r="BG110" i="46"/>
  <c r="BF110" i="46"/>
  <c r="BE110" i="46"/>
  <c r="BD110" i="46"/>
  <c r="BC110" i="46"/>
  <c r="BB110" i="46"/>
  <c r="BA110" i="46"/>
  <c r="AZ110" i="46"/>
  <c r="BV109" i="46"/>
  <c r="BU109" i="46"/>
  <c r="BT109" i="46"/>
  <c r="BS109" i="46"/>
  <c r="BR109" i="46"/>
  <c r="BQ109" i="46"/>
  <c r="BP109" i="46"/>
  <c r="BO109" i="46"/>
  <c r="BN109" i="46"/>
  <c r="BM109" i="46"/>
  <c r="BL109" i="46"/>
  <c r="BK109" i="46"/>
  <c r="BJ109" i="46"/>
  <c r="BI109" i="46"/>
  <c r="BW109" i="46" s="1"/>
  <c r="AS109" i="46" s="1"/>
  <c r="BG109" i="46"/>
  <c r="BF109" i="46"/>
  <c r="BE109" i="46"/>
  <c r="BD109" i="46"/>
  <c r="BC109" i="46"/>
  <c r="BB109" i="46"/>
  <c r="BA109" i="46"/>
  <c r="AZ109" i="46"/>
  <c r="BW108" i="46"/>
  <c r="AS108" i="46" s="1"/>
  <c r="BV108" i="46"/>
  <c r="BU108" i="46"/>
  <c r="BT108" i="46"/>
  <c r="BS108" i="46"/>
  <c r="BR108" i="46"/>
  <c r="BQ108" i="46"/>
  <c r="BP108" i="46"/>
  <c r="BO108" i="46"/>
  <c r="BN108" i="46"/>
  <c r="BM108" i="46"/>
  <c r="BL108" i="46"/>
  <c r="BK108" i="46"/>
  <c r="BJ108" i="46"/>
  <c r="BI108" i="46"/>
  <c r="BG108" i="46"/>
  <c r="BF108" i="46"/>
  <c r="BE108" i="46"/>
  <c r="BD108" i="46"/>
  <c r="BC108" i="46"/>
  <c r="BB108" i="46"/>
  <c r="BA108" i="46"/>
  <c r="AZ108" i="46"/>
  <c r="BV107" i="46"/>
  <c r="BU107" i="46"/>
  <c r="BT107" i="46"/>
  <c r="BS107" i="46"/>
  <c r="BR107" i="46"/>
  <c r="BQ107" i="46"/>
  <c r="BP107" i="46"/>
  <c r="BO107" i="46"/>
  <c r="BN107" i="46"/>
  <c r="BM107" i="46"/>
  <c r="BL107" i="46"/>
  <c r="BK107" i="46"/>
  <c r="BJ107" i="46"/>
  <c r="BI107" i="46"/>
  <c r="BW107" i="46" s="1"/>
  <c r="AS107" i="46" s="1"/>
  <c r="BG107" i="46"/>
  <c r="BF107" i="46"/>
  <c r="BE107" i="46"/>
  <c r="BD107" i="46"/>
  <c r="BC107" i="46"/>
  <c r="BB107" i="46"/>
  <c r="BA107" i="46"/>
  <c r="AR107" i="46" s="1"/>
  <c r="AZ107" i="46"/>
  <c r="BV106" i="46"/>
  <c r="BU106" i="46"/>
  <c r="BT106" i="46"/>
  <c r="BS106" i="46"/>
  <c r="BR106" i="46"/>
  <c r="BQ106" i="46"/>
  <c r="BP106" i="46"/>
  <c r="BO106" i="46"/>
  <c r="BN106" i="46"/>
  <c r="BM106" i="46"/>
  <c r="BL106" i="46"/>
  <c r="BK106" i="46"/>
  <c r="BJ106" i="46"/>
  <c r="BI106" i="46"/>
  <c r="BW106" i="46" s="1"/>
  <c r="AS106" i="46" s="1"/>
  <c r="BG106" i="46"/>
  <c r="BF106" i="46"/>
  <c r="BE106" i="46"/>
  <c r="BD106" i="46"/>
  <c r="BC106" i="46"/>
  <c r="BB106" i="46"/>
  <c r="BA106" i="46"/>
  <c r="AZ106" i="46"/>
  <c r="BV105" i="46"/>
  <c r="BU105" i="46"/>
  <c r="BT105" i="46"/>
  <c r="BS105" i="46"/>
  <c r="BR105" i="46"/>
  <c r="BQ105" i="46"/>
  <c r="BP105" i="46"/>
  <c r="BO105" i="46"/>
  <c r="BN105" i="46"/>
  <c r="BM105" i="46"/>
  <c r="BL105" i="46"/>
  <c r="BK105" i="46"/>
  <c r="BJ105" i="46"/>
  <c r="BI105" i="46"/>
  <c r="BW105" i="46" s="1"/>
  <c r="AS105" i="46" s="1"/>
  <c r="BG105" i="46"/>
  <c r="BF105" i="46"/>
  <c r="BE105" i="46"/>
  <c r="BD105" i="46"/>
  <c r="BC105" i="46"/>
  <c r="BB105" i="46"/>
  <c r="BA105" i="46"/>
  <c r="AZ105" i="46"/>
  <c r="BV104" i="46"/>
  <c r="BU104" i="46"/>
  <c r="BT104" i="46"/>
  <c r="BS104" i="46"/>
  <c r="BR104" i="46"/>
  <c r="BQ104" i="46"/>
  <c r="BP104" i="46"/>
  <c r="BO104" i="46"/>
  <c r="BN104" i="46"/>
  <c r="BM104" i="46"/>
  <c r="BL104" i="46"/>
  <c r="BK104" i="46"/>
  <c r="BJ104" i="46"/>
  <c r="BI104" i="46"/>
  <c r="BW104" i="46" s="1"/>
  <c r="BG104" i="46"/>
  <c r="BF104" i="46"/>
  <c r="BE104" i="46"/>
  <c r="BD104" i="46"/>
  <c r="BC104" i="46"/>
  <c r="BB104" i="46"/>
  <c r="BA104" i="46"/>
  <c r="AZ104" i="46"/>
  <c r="AS104" i="46"/>
  <c r="BV103" i="46"/>
  <c r="BU103" i="46"/>
  <c r="BT103" i="46"/>
  <c r="BS103" i="46"/>
  <c r="BR103" i="46"/>
  <c r="BQ103" i="46"/>
  <c r="BP103" i="46"/>
  <c r="BO103" i="46"/>
  <c r="BN103" i="46"/>
  <c r="BM103" i="46"/>
  <c r="BL103" i="46"/>
  <c r="BK103" i="46"/>
  <c r="BJ103" i="46"/>
  <c r="BI103" i="46"/>
  <c r="BW103" i="46" s="1"/>
  <c r="BG103" i="46"/>
  <c r="BF103" i="46"/>
  <c r="BE103" i="46"/>
  <c r="BD103" i="46"/>
  <c r="BC103" i="46"/>
  <c r="BB103" i="46"/>
  <c r="BA103" i="46"/>
  <c r="AZ103" i="46"/>
  <c r="AS103" i="46"/>
  <c r="BV102" i="46"/>
  <c r="BU102" i="46"/>
  <c r="BT102" i="46"/>
  <c r="BS102" i="46"/>
  <c r="BR102" i="46"/>
  <c r="BQ102" i="46"/>
  <c r="BP102" i="46"/>
  <c r="BO102" i="46"/>
  <c r="BN102" i="46"/>
  <c r="BM102" i="46"/>
  <c r="BL102" i="46"/>
  <c r="BK102" i="46"/>
  <c r="BJ102" i="46"/>
  <c r="BI102" i="46"/>
  <c r="BW102" i="46" s="1"/>
  <c r="BG102" i="46"/>
  <c r="BF102" i="46"/>
  <c r="BE102" i="46"/>
  <c r="BD102" i="46"/>
  <c r="BC102" i="46"/>
  <c r="BB102" i="46"/>
  <c r="BA102" i="46"/>
  <c r="AZ102" i="46"/>
  <c r="AS102" i="46"/>
  <c r="BV101" i="46"/>
  <c r="BU101" i="46"/>
  <c r="BT101" i="46"/>
  <c r="BS101" i="46"/>
  <c r="BR101" i="46"/>
  <c r="BQ101" i="46"/>
  <c r="BP101" i="46"/>
  <c r="BO101" i="46"/>
  <c r="BN101" i="46"/>
  <c r="BM101" i="46"/>
  <c r="BL101" i="46"/>
  <c r="BK101" i="46"/>
  <c r="BJ101" i="46"/>
  <c r="BI101" i="46"/>
  <c r="BW101" i="46" s="1"/>
  <c r="AS101" i="46" s="1"/>
  <c r="BG101" i="46"/>
  <c r="BF101" i="46"/>
  <c r="BE101" i="46"/>
  <c r="BD101" i="46"/>
  <c r="BC101" i="46"/>
  <c r="BB101" i="46"/>
  <c r="BA101" i="46"/>
  <c r="AZ101" i="46"/>
  <c r="AR101" i="46" s="1"/>
  <c r="BV100" i="46"/>
  <c r="BU100" i="46"/>
  <c r="BT100" i="46"/>
  <c r="BS100" i="46"/>
  <c r="BR100" i="46"/>
  <c r="BQ100" i="46"/>
  <c r="BP100" i="46"/>
  <c r="BO100" i="46"/>
  <c r="BN100" i="46"/>
  <c r="BM100" i="46"/>
  <c r="BL100" i="46"/>
  <c r="BK100" i="46"/>
  <c r="BJ100" i="46"/>
  <c r="BI100" i="46"/>
  <c r="BW100" i="46" s="1"/>
  <c r="BG100" i="46"/>
  <c r="BF100" i="46"/>
  <c r="BE100" i="46"/>
  <c r="BD100" i="46"/>
  <c r="BC100" i="46"/>
  <c r="BB100" i="46"/>
  <c r="BA100" i="46"/>
  <c r="AZ100" i="46"/>
  <c r="AS100" i="46"/>
  <c r="BV99" i="46"/>
  <c r="BU99" i="46"/>
  <c r="BT99" i="46"/>
  <c r="BS99" i="46"/>
  <c r="BR99" i="46"/>
  <c r="BQ99" i="46"/>
  <c r="BP99" i="46"/>
  <c r="BO99" i="46"/>
  <c r="BN99" i="46"/>
  <c r="BM99" i="46"/>
  <c r="BL99" i="46"/>
  <c r="BK99" i="46"/>
  <c r="BJ99" i="46"/>
  <c r="BI99" i="46"/>
  <c r="BW99" i="46" s="1"/>
  <c r="AS99" i="46" s="1"/>
  <c r="BG99" i="46"/>
  <c r="BF99" i="46"/>
  <c r="BE99" i="46"/>
  <c r="BD99" i="46"/>
  <c r="BC99" i="46"/>
  <c r="BB99" i="46"/>
  <c r="BA99" i="46"/>
  <c r="AZ99" i="46"/>
  <c r="BV98" i="46"/>
  <c r="BU98" i="46"/>
  <c r="BT98" i="46"/>
  <c r="BS98" i="46"/>
  <c r="BR98" i="46"/>
  <c r="BQ98" i="46"/>
  <c r="BP98" i="46"/>
  <c r="BO98" i="46"/>
  <c r="BN98" i="46"/>
  <c r="BM98" i="46"/>
  <c r="BL98" i="46"/>
  <c r="BK98" i="46"/>
  <c r="BJ98" i="46"/>
  <c r="BI98" i="46"/>
  <c r="BW98" i="46" s="1"/>
  <c r="AS98" i="46" s="1"/>
  <c r="BG98" i="46"/>
  <c r="BF98" i="46"/>
  <c r="BE98" i="46"/>
  <c r="BD98" i="46"/>
  <c r="BC98" i="46"/>
  <c r="BB98" i="46"/>
  <c r="BA98" i="46"/>
  <c r="AZ98" i="46"/>
  <c r="AR98" i="46" s="1"/>
  <c r="BV97" i="46"/>
  <c r="BU97" i="46"/>
  <c r="BT97" i="46"/>
  <c r="BS97" i="46"/>
  <c r="BR97" i="46"/>
  <c r="BQ97" i="46"/>
  <c r="BP97" i="46"/>
  <c r="BO97" i="46"/>
  <c r="BN97" i="46"/>
  <c r="BM97" i="46"/>
  <c r="BL97" i="46"/>
  <c r="BK97" i="46"/>
  <c r="BJ97" i="46"/>
  <c r="BI97" i="46"/>
  <c r="BW97" i="46" s="1"/>
  <c r="AS97" i="46" s="1"/>
  <c r="BG97" i="46"/>
  <c r="BF97" i="46"/>
  <c r="BE97" i="46"/>
  <c r="BD97" i="46"/>
  <c r="BC97" i="46"/>
  <c r="BB97" i="46"/>
  <c r="BA97" i="46"/>
  <c r="AZ97" i="46"/>
  <c r="BW96" i="46"/>
  <c r="AS96" i="46" s="1"/>
  <c r="BV96" i="46"/>
  <c r="BU96" i="46"/>
  <c r="BT96" i="46"/>
  <c r="BS96" i="46"/>
  <c r="BR96" i="46"/>
  <c r="BQ96" i="46"/>
  <c r="BP96" i="46"/>
  <c r="BO96" i="46"/>
  <c r="BN96" i="46"/>
  <c r="BM96" i="46"/>
  <c r="BL96" i="46"/>
  <c r="BK96" i="46"/>
  <c r="BJ96" i="46"/>
  <c r="BI96" i="46"/>
  <c r="BG96" i="46"/>
  <c r="BF96" i="46"/>
  <c r="BE96" i="46"/>
  <c r="BD96" i="46"/>
  <c r="BC96" i="46"/>
  <c r="BB96" i="46"/>
  <c r="BA96" i="46"/>
  <c r="AZ96" i="46"/>
  <c r="BW95" i="46"/>
  <c r="AS95" i="46" s="1"/>
  <c r="BV95" i="46"/>
  <c r="BU95" i="46"/>
  <c r="BT95" i="46"/>
  <c r="BS95" i="46"/>
  <c r="BR95" i="46"/>
  <c r="BQ95" i="46"/>
  <c r="BP95" i="46"/>
  <c r="BO95" i="46"/>
  <c r="BN95" i="46"/>
  <c r="BM95" i="46"/>
  <c r="BL95" i="46"/>
  <c r="BK95" i="46"/>
  <c r="BJ95" i="46"/>
  <c r="BI95" i="46"/>
  <c r="BG95" i="46"/>
  <c r="BF95" i="46"/>
  <c r="BE95" i="46"/>
  <c r="BD95" i="46"/>
  <c r="BC95" i="46"/>
  <c r="BB95" i="46"/>
  <c r="BA95" i="46"/>
  <c r="AR95" i="46" s="1"/>
  <c r="AZ95" i="46"/>
  <c r="BV94" i="46"/>
  <c r="BU94" i="46"/>
  <c r="BT94" i="46"/>
  <c r="BS94" i="46"/>
  <c r="BR94" i="46"/>
  <c r="BQ94" i="46"/>
  <c r="BP94" i="46"/>
  <c r="BO94" i="46"/>
  <c r="BN94" i="46"/>
  <c r="BM94" i="46"/>
  <c r="BL94" i="46"/>
  <c r="BK94" i="46"/>
  <c r="BJ94" i="46"/>
  <c r="BI94" i="46"/>
  <c r="BW94" i="46" s="1"/>
  <c r="AS94" i="46" s="1"/>
  <c r="BG94" i="46"/>
  <c r="BF94" i="46"/>
  <c r="BE94" i="46"/>
  <c r="BD94" i="46"/>
  <c r="BC94" i="46"/>
  <c r="BB94" i="46"/>
  <c r="BA94" i="46"/>
  <c r="AZ94" i="46"/>
  <c r="BV93" i="46"/>
  <c r="BU93" i="46"/>
  <c r="BT93" i="46"/>
  <c r="BS93" i="46"/>
  <c r="BR93" i="46"/>
  <c r="BQ93" i="46"/>
  <c r="BP93" i="46"/>
  <c r="BO93" i="46"/>
  <c r="BN93" i="46"/>
  <c r="BM93" i="46"/>
  <c r="BL93" i="46"/>
  <c r="BK93" i="46"/>
  <c r="BJ93" i="46"/>
  <c r="BI93" i="46"/>
  <c r="BW93" i="46" s="1"/>
  <c r="AS93" i="46" s="1"/>
  <c r="BG93" i="46"/>
  <c r="BF93" i="46"/>
  <c r="BE93" i="46"/>
  <c r="BD93" i="46"/>
  <c r="BC93" i="46"/>
  <c r="BB93" i="46"/>
  <c r="BA93" i="46"/>
  <c r="AZ93" i="46"/>
  <c r="BV92" i="46"/>
  <c r="BU92" i="46"/>
  <c r="BT92" i="46"/>
  <c r="BS92" i="46"/>
  <c r="BR92" i="46"/>
  <c r="BQ92" i="46"/>
  <c r="BP92" i="46"/>
  <c r="BO92" i="46"/>
  <c r="BN92" i="46"/>
  <c r="BM92" i="46"/>
  <c r="BL92" i="46"/>
  <c r="BK92" i="46"/>
  <c r="BJ92" i="46"/>
  <c r="BI92" i="46"/>
  <c r="BW92" i="46" s="1"/>
  <c r="AS92" i="46" s="1"/>
  <c r="BG92" i="46"/>
  <c r="BF92" i="46"/>
  <c r="BE92" i="46"/>
  <c r="BD92" i="46"/>
  <c r="BC92" i="46"/>
  <c r="BB92" i="46"/>
  <c r="BA92" i="46"/>
  <c r="AZ92" i="46"/>
  <c r="BW91" i="46"/>
  <c r="AS91" i="46" s="1"/>
  <c r="BV91" i="46"/>
  <c r="BU91" i="46"/>
  <c r="BT91" i="46"/>
  <c r="BS91" i="46"/>
  <c r="BR91" i="46"/>
  <c r="BQ91" i="46"/>
  <c r="BP91" i="46"/>
  <c r="BO91" i="46"/>
  <c r="BN91" i="46"/>
  <c r="BM91" i="46"/>
  <c r="BL91" i="46"/>
  <c r="BK91" i="46"/>
  <c r="BJ91" i="46"/>
  <c r="BI91" i="46"/>
  <c r="BG91" i="46"/>
  <c r="BF91" i="46"/>
  <c r="BE91" i="46"/>
  <c r="BD91" i="46"/>
  <c r="BC91" i="46"/>
  <c r="BB91" i="46"/>
  <c r="AR91" i="46" s="1"/>
  <c r="BA91" i="46"/>
  <c r="AZ91" i="46"/>
  <c r="BV90" i="46"/>
  <c r="BU90" i="46"/>
  <c r="BT90" i="46"/>
  <c r="BS90" i="46"/>
  <c r="BR90" i="46"/>
  <c r="BQ90" i="46"/>
  <c r="BP90" i="46"/>
  <c r="BO90" i="46"/>
  <c r="BN90" i="46"/>
  <c r="BM90" i="46"/>
  <c r="BL90" i="46"/>
  <c r="BK90" i="46"/>
  <c r="BJ90" i="46"/>
  <c r="BI90" i="46"/>
  <c r="BW90" i="46" s="1"/>
  <c r="AS90" i="46" s="1"/>
  <c r="BG90" i="46"/>
  <c r="BF90" i="46"/>
  <c r="BE90" i="46"/>
  <c r="BD90" i="46"/>
  <c r="BC90" i="46"/>
  <c r="BB90" i="46"/>
  <c r="BA90" i="46"/>
  <c r="AZ90" i="46"/>
  <c r="BV89" i="46"/>
  <c r="BU89" i="46"/>
  <c r="BT89" i="46"/>
  <c r="BS89" i="46"/>
  <c r="BR89" i="46"/>
  <c r="BQ89" i="46"/>
  <c r="BP89" i="46"/>
  <c r="BO89" i="46"/>
  <c r="BN89" i="46"/>
  <c r="BM89" i="46"/>
  <c r="BL89" i="46"/>
  <c r="BK89" i="46"/>
  <c r="BJ89" i="46"/>
  <c r="BI89" i="46"/>
  <c r="BW89" i="46" s="1"/>
  <c r="AS89" i="46" s="1"/>
  <c r="BG89" i="46"/>
  <c r="BF89" i="46"/>
  <c r="BE89" i="46"/>
  <c r="BD89" i="46"/>
  <c r="BC89" i="46"/>
  <c r="BB89" i="46"/>
  <c r="BA89" i="46"/>
  <c r="AZ89" i="46"/>
  <c r="BV88" i="46"/>
  <c r="BU88" i="46"/>
  <c r="BT88" i="46"/>
  <c r="BS88" i="46"/>
  <c r="BR88" i="46"/>
  <c r="BQ88" i="46"/>
  <c r="BP88" i="46"/>
  <c r="BO88" i="46"/>
  <c r="BN88" i="46"/>
  <c r="BM88" i="46"/>
  <c r="BL88" i="46"/>
  <c r="BK88" i="46"/>
  <c r="BJ88" i="46"/>
  <c r="BI88" i="46"/>
  <c r="BW88" i="46" s="1"/>
  <c r="AS88" i="46" s="1"/>
  <c r="BG88" i="46"/>
  <c r="BF88" i="46"/>
  <c r="BE88" i="46"/>
  <c r="BD88" i="46"/>
  <c r="BC88" i="46"/>
  <c r="BB88" i="46"/>
  <c r="BA88" i="46"/>
  <c r="AZ88" i="46"/>
  <c r="BV87" i="46"/>
  <c r="BU87" i="46"/>
  <c r="BT87" i="46"/>
  <c r="BS87" i="46"/>
  <c r="BR87" i="46"/>
  <c r="BQ87" i="46"/>
  <c r="BP87" i="46"/>
  <c r="BO87" i="46"/>
  <c r="BN87" i="46"/>
  <c r="BM87" i="46"/>
  <c r="BL87" i="46"/>
  <c r="BK87" i="46"/>
  <c r="BJ87" i="46"/>
  <c r="BI87" i="46"/>
  <c r="BW87" i="46" s="1"/>
  <c r="BG87" i="46"/>
  <c r="BF87" i="46"/>
  <c r="BE87" i="46"/>
  <c r="BD87" i="46"/>
  <c r="BC87" i="46"/>
  <c r="BB87" i="46"/>
  <c r="BA87" i="46"/>
  <c r="AZ87" i="46"/>
  <c r="AS87" i="46"/>
  <c r="BV86" i="46"/>
  <c r="BU86" i="46"/>
  <c r="BT86" i="46"/>
  <c r="BS86" i="46"/>
  <c r="BR86" i="46"/>
  <c r="BQ86" i="46"/>
  <c r="BP86" i="46"/>
  <c r="BO86" i="46"/>
  <c r="BN86" i="46"/>
  <c r="BM86" i="46"/>
  <c r="BL86" i="46"/>
  <c r="BK86" i="46"/>
  <c r="BJ86" i="46"/>
  <c r="BI86" i="46"/>
  <c r="BW86" i="46" s="1"/>
  <c r="AS86" i="46" s="1"/>
  <c r="BG86" i="46"/>
  <c r="BF86" i="46"/>
  <c r="BE86" i="46"/>
  <c r="BD86" i="46"/>
  <c r="BC86" i="46"/>
  <c r="BB86" i="46"/>
  <c r="BA86" i="46"/>
  <c r="AZ86" i="46"/>
  <c r="BV85" i="46"/>
  <c r="BU85" i="46"/>
  <c r="BT85" i="46"/>
  <c r="BS85" i="46"/>
  <c r="BR85" i="46"/>
  <c r="BQ85" i="46"/>
  <c r="BP85" i="46"/>
  <c r="BO85" i="46"/>
  <c r="BN85" i="46"/>
  <c r="BM85" i="46"/>
  <c r="BL85" i="46"/>
  <c r="BK85" i="46"/>
  <c r="BJ85" i="46"/>
  <c r="BI85" i="46"/>
  <c r="BW85" i="46" s="1"/>
  <c r="AS85" i="46" s="1"/>
  <c r="BG85" i="46"/>
  <c r="BF85" i="46"/>
  <c r="BE85" i="46"/>
  <c r="BD85" i="46"/>
  <c r="BC85" i="46"/>
  <c r="BB85" i="46"/>
  <c r="BA85" i="46"/>
  <c r="AZ85" i="46"/>
  <c r="BW84" i="46"/>
  <c r="AS84" i="46" s="1"/>
  <c r="BV84" i="46"/>
  <c r="BU84" i="46"/>
  <c r="BT84" i="46"/>
  <c r="BS84" i="46"/>
  <c r="BR84" i="46"/>
  <c r="BQ84" i="46"/>
  <c r="BP84" i="46"/>
  <c r="BO84" i="46"/>
  <c r="BN84" i="46"/>
  <c r="BM84" i="46"/>
  <c r="BL84" i="46"/>
  <c r="BK84" i="46"/>
  <c r="BJ84" i="46"/>
  <c r="BI84" i="46"/>
  <c r="BG84" i="46"/>
  <c r="BF84" i="46"/>
  <c r="BE84" i="46"/>
  <c r="BD84" i="46"/>
  <c r="BC84" i="46"/>
  <c r="BB84" i="46"/>
  <c r="BA84" i="46"/>
  <c r="AZ84" i="46"/>
  <c r="BV83" i="46"/>
  <c r="BU83" i="46"/>
  <c r="BT83" i="46"/>
  <c r="BS83" i="46"/>
  <c r="BR83" i="46"/>
  <c r="BQ83" i="46"/>
  <c r="BP83" i="46"/>
  <c r="BO83" i="46"/>
  <c r="BN83" i="46"/>
  <c r="BM83" i="46"/>
  <c r="BL83" i="46"/>
  <c r="BK83" i="46"/>
  <c r="BJ83" i="46"/>
  <c r="BI83" i="46"/>
  <c r="BW83" i="46" s="1"/>
  <c r="AS83" i="46" s="1"/>
  <c r="BG83" i="46"/>
  <c r="BF83" i="46"/>
  <c r="BE83" i="46"/>
  <c r="BD83" i="46"/>
  <c r="BC83" i="46"/>
  <c r="BB83" i="46"/>
  <c r="BA83" i="46"/>
  <c r="AZ83" i="46"/>
  <c r="BV82" i="46"/>
  <c r="BU82" i="46"/>
  <c r="BT82" i="46"/>
  <c r="BS82" i="46"/>
  <c r="BR82" i="46"/>
  <c r="BQ82" i="46"/>
  <c r="BP82" i="46"/>
  <c r="BO82" i="46"/>
  <c r="BN82" i="46"/>
  <c r="BM82" i="46"/>
  <c r="BL82" i="46"/>
  <c r="BK82" i="46"/>
  <c r="BJ82" i="46"/>
  <c r="BI82" i="46"/>
  <c r="BW82" i="46" s="1"/>
  <c r="AS82" i="46" s="1"/>
  <c r="BG82" i="46"/>
  <c r="BF82" i="46"/>
  <c r="BE82" i="46"/>
  <c r="BD82" i="46"/>
  <c r="BC82" i="46"/>
  <c r="BB82" i="46"/>
  <c r="BA82" i="46"/>
  <c r="AZ82" i="46"/>
  <c r="BW81" i="46"/>
  <c r="AS81" i="46" s="1"/>
  <c r="BV81" i="46"/>
  <c r="BU81" i="46"/>
  <c r="BT81" i="46"/>
  <c r="BS81" i="46"/>
  <c r="BR81" i="46"/>
  <c r="BQ81" i="46"/>
  <c r="BP81" i="46"/>
  <c r="BO81" i="46"/>
  <c r="BN81" i="46"/>
  <c r="BM81" i="46"/>
  <c r="BL81" i="46"/>
  <c r="BK81" i="46"/>
  <c r="BJ81" i="46"/>
  <c r="BI81" i="46"/>
  <c r="BG81" i="46"/>
  <c r="BF81" i="46"/>
  <c r="BE81" i="46"/>
  <c r="BD81" i="46"/>
  <c r="BC81" i="46"/>
  <c r="BB81" i="46"/>
  <c r="BA81" i="46"/>
  <c r="AZ81" i="46"/>
  <c r="BW80" i="46"/>
  <c r="AS80" i="46" s="1"/>
  <c r="BV80" i="46"/>
  <c r="BU80" i="46"/>
  <c r="BT80" i="46"/>
  <c r="BS80" i="46"/>
  <c r="BR80" i="46"/>
  <c r="BQ80" i="46"/>
  <c r="BP80" i="46"/>
  <c r="BO80" i="46"/>
  <c r="BN80" i="46"/>
  <c r="BM80" i="46"/>
  <c r="BL80" i="46"/>
  <c r="BK80" i="46"/>
  <c r="BJ80" i="46"/>
  <c r="BI80" i="46"/>
  <c r="BG80" i="46"/>
  <c r="BF80" i="46"/>
  <c r="BE80" i="46"/>
  <c r="BD80" i="46"/>
  <c r="BC80" i="46"/>
  <c r="BB80" i="46"/>
  <c r="BA80" i="46"/>
  <c r="AR80" i="46" s="1"/>
  <c r="AZ80" i="46"/>
  <c r="BV79" i="46"/>
  <c r="BU79" i="46"/>
  <c r="BT79" i="46"/>
  <c r="BS79" i="46"/>
  <c r="BR79" i="46"/>
  <c r="BQ79" i="46"/>
  <c r="BP79" i="46"/>
  <c r="BO79" i="46"/>
  <c r="BN79" i="46"/>
  <c r="BM79" i="46"/>
  <c r="BL79" i="46"/>
  <c r="BK79" i="46"/>
  <c r="BJ79" i="46"/>
  <c r="BI79" i="46"/>
  <c r="BW79" i="46" s="1"/>
  <c r="AS79" i="46" s="1"/>
  <c r="BG79" i="46"/>
  <c r="BF79" i="46"/>
  <c r="BE79" i="46"/>
  <c r="BD79" i="46"/>
  <c r="BC79" i="46"/>
  <c r="BB79" i="46"/>
  <c r="BA79" i="46"/>
  <c r="AZ79" i="46"/>
  <c r="BV78" i="46"/>
  <c r="BU78" i="46"/>
  <c r="BT78" i="46"/>
  <c r="BS78" i="46"/>
  <c r="BR78" i="46"/>
  <c r="BQ78" i="46"/>
  <c r="BP78" i="46"/>
  <c r="BO78" i="46"/>
  <c r="BN78" i="46"/>
  <c r="BM78" i="46"/>
  <c r="BL78" i="46"/>
  <c r="BK78" i="46"/>
  <c r="BJ78" i="46"/>
  <c r="BI78" i="46"/>
  <c r="BW78" i="46" s="1"/>
  <c r="BG78" i="46"/>
  <c r="BF78" i="46"/>
  <c r="BE78" i="46"/>
  <c r="BD78" i="46"/>
  <c r="BC78" i="46"/>
  <c r="BB78" i="46"/>
  <c r="BA78" i="46"/>
  <c r="AZ78" i="46"/>
  <c r="AS78" i="46"/>
  <c r="BV77" i="46"/>
  <c r="BU77" i="46"/>
  <c r="BT77" i="46"/>
  <c r="BS77" i="46"/>
  <c r="BR77" i="46"/>
  <c r="BQ77" i="46"/>
  <c r="BP77" i="46"/>
  <c r="BO77" i="46"/>
  <c r="BN77" i="46"/>
  <c r="BM77" i="46"/>
  <c r="BL77" i="46"/>
  <c r="BK77" i="46"/>
  <c r="BJ77" i="46"/>
  <c r="BI77" i="46"/>
  <c r="BW77" i="46" s="1"/>
  <c r="AS77" i="46" s="1"/>
  <c r="BG77" i="46"/>
  <c r="BF77" i="46"/>
  <c r="BE77" i="46"/>
  <c r="BD77" i="46"/>
  <c r="BC77" i="46"/>
  <c r="BB77" i="46"/>
  <c r="BA77" i="46"/>
  <c r="AZ77" i="46"/>
  <c r="BW76" i="46"/>
  <c r="AS76" i="46" s="1"/>
  <c r="BV76" i="46"/>
  <c r="BU76" i="46"/>
  <c r="BT76" i="46"/>
  <c r="BS76" i="46"/>
  <c r="BR76" i="46"/>
  <c r="BQ76" i="46"/>
  <c r="BP76" i="46"/>
  <c r="BO76" i="46"/>
  <c r="BN76" i="46"/>
  <c r="BM76" i="46"/>
  <c r="BL76" i="46"/>
  <c r="BK76" i="46"/>
  <c r="BJ76" i="46"/>
  <c r="BI76" i="46"/>
  <c r="BG76" i="46"/>
  <c r="BF76" i="46"/>
  <c r="BE76" i="46"/>
  <c r="BD76" i="46"/>
  <c r="BC76" i="46"/>
  <c r="BB76" i="46"/>
  <c r="BA76" i="46"/>
  <c r="AZ76" i="46"/>
  <c r="BW75" i="46"/>
  <c r="AS75" i="46" s="1"/>
  <c r="BV75" i="46"/>
  <c r="BU75" i="46"/>
  <c r="BT75" i="46"/>
  <c r="BS75" i="46"/>
  <c r="BR75" i="46"/>
  <c r="BQ75" i="46"/>
  <c r="BP75" i="46"/>
  <c r="BO75" i="46"/>
  <c r="BN75" i="46"/>
  <c r="BM75" i="46"/>
  <c r="BL75" i="46"/>
  <c r="BK75" i="46"/>
  <c r="BJ75" i="46"/>
  <c r="BI75" i="46"/>
  <c r="BG75" i="46"/>
  <c r="BF75" i="46"/>
  <c r="BE75" i="46"/>
  <c r="BD75" i="46"/>
  <c r="BC75" i="46"/>
  <c r="BB75" i="46"/>
  <c r="BA75" i="46"/>
  <c r="AZ75" i="46"/>
  <c r="BV74" i="46"/>
  <c r="BU74" i="46"/>
  <c r="BT74" i="46"/>
  <c r="BS74" i="46"/>
  <c r="BR74" i="46"/>
  <c r="BQ74" i="46"/>
  <c r="BP74" i="46"/>
  <c r="BO74" i="46"/>
  <c r="BN74" i="46"/>
  <c r="BM74" i="46"/>
  <c r="BL74" i="46"/>
  <c r="BK74" i="46"/>
  <c r="BJ74" i="46"/>
  <c r="BI74" i="46"/>
  <c r="BW74" i="46" s="1"/>
  <c r="BG74" i="46"/>
  <c r="BF74" i="46"/>
  <c r="BE74" i="46"/>
  <c r="BD74" i="46"/>
  <c r="BC74" i="46"/>
  <c r="BB74" i="46"/>
  <c r="BA74" i="46"/>
  <c r="AZ74" i="46"/>
  <c r="AS74" i="46"/>
  <c r="BV73" i="46"/>
  <c r="BU73" i="46"/>
  <c r="BT73" i="46"/>
  <c r="BS73" i="46"/>
  <c r="BR73" i="46"/>
  <c r="BQ73" i="46"/>
  <c r="BP73" i="46"/>
  <c r="BO73" i="46"/>
  <c r="BN73" i="46"/>
  <c r="BM73" i="46"/>
  <c r="BL73" i="46"/>
  <c r="BK73" i="46"/>
  <c r="BJ73" i="46"/>
  <c r="BI73" i="46"/>
  <c r="BW73" i="46" s="1"/>
  <c r="BG73" i="46"/>
  <c r="BF73" i="46"/>
  <c r="BE73" i="46"/>
  <c r="BD73" i="46"/>
  <c r="BC73" i="46"/>
  <c r="BB73" i="46"/>
  <c r="BA73" i="46"/>
  <c r="AZ73" i="46"/>
  <c r="AS73" i="46"/>
  <c r="BW72" i="46"/>
  <c r="AS72" i="46" s="1"/>
  <c r="BV72" i="46"/>
  <c r="BU72" i="46"/>
  <c r="BT72" i="46"/>
  <c r="BS72" i="46"/>
  <c r="BR72" i="46"/>
  <c r="BQ72" i="46"/>
  <c r="BP72" i="46"/>
  <c r="BO72" i="46"/>
  <c r="BN72" i="46"/>
  <c r="BM72" i="46"/>
  <c r="BL72" i="46"/>
  <c r="BK72" i="46"/>
  <c r="BJ72" i="46"/>
  <c r="BI72" i="46"/>
  <c r="BG72" i="46"/>
  <c r="BF72" i="46"/>
  <c r="BE72" i="46"/>
  <c r="BD72" i="46"/>
  <c r="BC72" i="46"/>
  <c r="BB72" i="46"/>
  <c r="AR72" i="46" s="1"/>
  <c r="BA72" i="46"/>
  <c r="AZ72" i="46"/>
  <c r="BW71" i="46"/>
  <c r="AS71" i="46" s="1"/>
  <c r="BV71" i="46"/>
  <c r="BU71" i="46"/>
  <c r="BT71" i="46"/>
  <c r="BS71" i="46"/>
  <c r="BR71" i="46"/>
  <c r="BQ71" i="46"/>
  <c r="BP71" i="46"/>
  <c r="BO71" i="46"/>
  <c r="BN71" i="46"/>
  <c r="BM71" i="46"/>
  <c r="BL71" i="46"/>
  <c r="BK71" i="46"/>
  <c r="BJ71" i="46"/>
  <c r="BI71" i="46"/>
  <c r="BG71" i="46"/>
  <c r="BF71" i="46"/>
  <c r="BE71" i="46"/>
  <c r="BD71" i="46"/>
  <c r="BC71" i="46"/>
  <c r="BB71" i="46"/>
  <c r="BA71" i="46"/>
  <c r="AZ71" i="46"/>
  <c r="BV70" i="46"/>
  <c r="BU70" i="46"/>
  <c r="BT70" i="46"/>
  <c r="BS70" i="46"/>
  <c r="BR70" i="46"/>
  <c r="BQ70" i="46"/>
  <c r="BP70" i="46"/>
  <c r="BO70" i="46"/>
  <c r="BN70" i="46"/>
  <c r="BM70" i="46"/>
  <c r="BL70" i="46"/>
  <c r="BK70" i="46"/>
  <c r="BJ70" i="46"/>
  <c r="BI70" i="46"/>
  <c r="BW70" i="46" s="1"/>
  <c r="AS70" i="46" s="1"/>
  <c r="BG70" i="46"/>
  <c r="BF70" i="46"/>
  <c r="BE70" i="46"/>
  <c r="BD70" i="46"/>
  <c r="BC70" i="46"/>
  <c r="BB70" i="46"/>
  <c r="BA70" i="46"/>
  <c r="AZ70" i="46"/>
  <c r="BV69" i="46"/>
  <c r="BU69" i="46"/>
  <c r="BT69" i="46"/>
  <c r="BS69" i="46"/>
  <c r="BR69" i="46"/>
  <c r="BQ69" i="46"/>
  <c r="BP69" i="46"/>
  <c r="BO69" i="46"/>
  <c r="BN69" i="46"/>
  <c r="BM69" i="46"/>
  <c r="BL69" i="46"/>
  <c r="BK69" i="46"/>
  <c r="BJ69" i="46"/>
  <c r="BI69" i="46"/>
  <c r="BW69" i="46" s="1"/>
  <c r="AS69" i="46" s="1"/>
  <c r="BG69" i="46"/>
  <c r="BF69" i="46"/>
  <c r="BE69" i="46"/>
  <c r="BD69" i="46"/>
  <c r="BC69" i="46"/>
  <c r="BB69" i="46"/>
  <c r="BA69" i="46"/>
  <c r="AZ69" i="46"/>
  <c r="BV68" i="46"/>
  <c r="BU68" i="46"/>
  <c r="BT68" i="46"/>
  <c r="BS68" i="46"/>
  <c r="BR68" i="46"/>
  <c r="BQ68" i="46"/>
  <c r="BP68" i="46"/>
  <c r="BO68" i="46"/>
  <c r="BN68" i="46"/>
  <c r="BM68" i="46"/>
  <c r="BL68" i="46"/>
  <c r="BK68" i="46"/>
  <c r="BJ68" i="46"/>
  <c r="BI68" i="46"/>
  <c r="BW68" i="46" s="1"/>
  <c r="AS68" i="46" s="1"/>
  <c r="BG68" i="46"/>
  <c r="BF68" i="46"/>
  <c r="BE68" i="46"/>
  <c r="BD68" i="46"/>
  <c r="BC68" i="46"/>
  <c r="BB68" i="46"/>
  <c r="BA68" i="46"/>
  <c r="AZ68" i="46"/>
  <c r="AR68" i="46" s="1"/>
  <c r="BV67" i="46"/>
  <c r="BU67" i="46"/>
  <c r="BT67" i="46"/>
  <c r="BS67" i="46"/>
  <c r="BR67" i="46"/>
  <c r="BQ67" i="46"/>
  <c r="BP67" i="46"/>
  <c r="BO67" i="46"/>
  <c r="BN67" i="46"/>
  <c r="BM67" i="46"/>
  <c r="BL67" i="46"/>
  <c r="BK67" i="46"/>
  <c r="BJ67" i="46"/>
  <c r="BI67" i="46"/>
  <c r="BW67" i="46" s="1"/>
  <c r="AS67" i="46" s="1"/>
  <c r="BG67" i="46"/>
  <c r="BF67" i="46"/>
  <c r="BE67" i="46"/>
  <c r="BD67" i="46"/>
  <c r="BC67" i="46"/>
  <c r="BB67" i="46"/>
  <c r="BA67" i="46"/>
  <c r="AZ67" i="46"/>
  <c r="BV66" i="46"/>
  <c r="BU66" i="46"/>
  <c r="BT66" i="46"/>
  <c r="BS66" i="46"/>
  <c r="BR66" i="46"/>
  <c r="BQ66" i="46"/>
  <c r="BP66" i="46"/>
  <c r="BO66" i="46"/>
  <c r="BN66" i="46"/>
  <c r="BM66" i="46"/>
  <c r="BL66" i="46"/>
  <c r="BK66" i="46"/>
  <c r="BJ66" i="46"/>
  <c r="BI66" i="46"/>
  <c r="BW66" i="46" s="1"/>
  <c r="AS66" i="46" s="1"/>
  <c r="BG66" i="46"/>
  <c r="BF66" i="46"/>
  <c r="BE66" i="46"/>
  <c r="BD66" i="46"/>
  <c r="BC66" i="46"/>
  <c r="BB66" i="46"/>
  <c r="BA66" i="46"/>
  <c r="AZ66" i="46"/>
  <c r="BV65" i="46"/>
  <c r="BU65" i="46"/>
  <c r="BT65" i="46"/>
  <c r="BS65" i="46"/>
  <c r="BR65" i="46"/>
  <c r="BQ65" i="46"/>
  <c r="BP65" i="46"/>
  <c r="BO65" i="46"/>
  <c r="BN65" i="46"/>
  <c r="BM65" i="46"/>
  <c r="BL65" i="46"/>
  <c r="BK65" i="46"/>
  <c r="BJ65" i="46"/>
  <c r="BI65" i="46"/>
  <c r="BW65" i="46" s="1"/>
  <c r="AS65" i="46" s="1"/>
  <c r="BG65" i="46"/>
  <c r="BF65" i="46"/>
  <c r="BE65" i="46"/>
  <c r="BD65" i="46"/>
  <c r="BC65" i="46"/>
  <c r="BB65" i="46"/>
  <c r="BA65" i="46"/>
  <c r="AZ65" i="46"/>
  <c r="BV64" i="46"/>
  <c r="BU64" i="46"/>
  <c r="BT64" i="46"/>
  <c r="BS64" i="46"/>
  <c r="BR64" i="46"/>
  <c r="BQ64" i="46"/>
  <c r="BP64" i="46"/>
  <c r="BO64" i="46"/>
  <c r="BN64" i="46"/>
  <c r="BM64" i="46"/>
  <c r="BL64" i="46"/>
  <c r="BK64" i="46"/>
  <c r="BJ64" i="46"/>
  <c r="BI64" i="46"/>
  <c r="BW64" i="46" s="1"/>
  <c r="AS64" i="46" s="1"/>
  <c r="BG64" i="46"/>
  <c r="BF64" i="46"/>
  <c r="BE64" i="46"/>
  <c r="BD64" i="46"/>
  <c r="BC64" i="46"/>
  <c r="BB64" i="46"/>
  <c r="BA64" i="46"/>
  <c r="AZ64" i="46"/>
  <c r="BW63" i="46"/>
  <c r="AS63" i="46" s="1"/>
  <c r="BV63" i="46"/>
  <c r="BU63" i="46"/>
  <c r="BT63" i="46"/>
  <c r="BS63" i="46"/>
  <c r="BR63" i="46"/>
  <c r="BQ63" i="46"/>
  <c r="BP63" i="46"/>
  <c r="BO63" i="46"/>
  <c r="BN63" i="46"/>
  <c r="BM63" i="46"/>
  <c r="BL63" i="46"/>
  <c r="BK63" i="46"/>
  <c r="BJ63" i="46"/>
  <c r="BI63" i="46"/>
  <c r="BG63" i="46"/>
  <c r="BF63" i="46"/>
  <c r="BE63" i="46"/>
  <c r="BD63" i="46"/>
  <c r="BC63" i="46"/>
  <c r="BB63" i="46"/>
  <c r="BA63" i="46"/>
  <c r="AZ63" i="46"/>
  <c r="BW62" i="46"/>
  <c r="AS62" i="46" s="1"/>
  <c r="BV62" i="46"/>
  <c r="BU62" i="46"/>
  <c r="BT62" i="46"/>
  <c r="BS62" i="46"/>
  <c r="BR62" i="46"/>
  <c r="BQ62" i="46"/>
  <c r="BP62" i="46"/>
  <c r="BO62" i="46"/>
  <c r="BN62" i="46"/>
  <c r="BM62" i="46"/>
  <c r="BL62" i="46"/>
  <c r="BK62" i="46"/>
  <c r="BJ62" i="46"/>
  <c r="BI62" i="46"/>
  <c r="BG62" i="46"/>
  <c r="BF62" i="46"/>
  <c r="BE62" i="46"/>
  <c r="BD62" i="46"/>
  <c r="BC62" i="46"/>
  <c r="BB62" i="46"/>
  <c r="BA62" i="46"/>
  <c r="AZ62" i="46"/>
  <c r="AR62" i="46" s="1"/>
  <c r="BV61" i="46"/>
  <c r="BU61" i="46"/>
  <c r="BT61" i="46"/>
  <c r="BS61" i="46"/>
  <c r="BR61" i="46"/>
  <c r="BQ61" i="46"/>
  <c r="BP61" i="46"/>
  <c r="BO61" i="46"/>
  <c r="BN61" i="46"/>
  <c r="BM61" i="46"/>
  <c r="BL61" i="46"/>
  <c r="BK61" i="46"/>
  <c r="BJ61" i="46"/>
  <c r="BI61" i="46"/>
  <c r="BW61" i="46" s="1"/>
  <c r="AS61" i="46" s="1"/>
  <c r="BG61" i="46"/>
  <c r="BF61" i="46"/>
  <c r="BE61" i="46"/>
  <c r="BD61" i="46"/>
  <c r="BC61" i="46"/>
  <c r="BB61" i="46"/>
  <c r="BA61" i="46"/>
  <c r="AZ61" i="46"/>
  <c r="BV60" i="46"/>
  <c r="BU60" i="46"/>
  <c r="BT60" i="46"/>
  <c r="BS60" i="46"/>
  <c r="BR60" i="46"/>
  <c r="BQ60" i="46"/>
  <c r="BP60" i="46"/>
  <c r="BO60" i="46"/>
  <c r="BN60" i="46"/>
  <c r="BM60" i="46"/>
  <c r="BL60" i="46"/>
  <c r="BK60" i="46"/>
  <c r="BJ60" i="46"/>
  <c r="BI60" i="46"/>
  <c r="BW60" i="46" s="1"/>
  <c r="AS60" i="46" s="1"/>
  <c r="BG60" i="46"/>
  <c r="BF60" i="46"/>
  <c r="BE60" i="46"/>
  <c r="BD60" i="46"/>
  <c r="BC60" i="46"/>
  <c r="BB60" i="46"/>
  <c r="BA60" i="46"/>
  <c r="AZ60" i="46"/>
  <c r="BV59" i="46"/>
  <c r="BU59" i="46"/>
  <c r="BT59" i="46"/>
  <c r="BS59" i="46"/>
  <c r="BR59" i="46"/>
  <c r="BQ59" i="46"/>
  <c r="BP59" i="46"/>
  <c r="BO59" i="46"/>
  <c r="BN59" i="46"/>
  <c r="BM59" i="46"/>
  <c r="BL59" i="46"/>
  <c r="BK59" i="46"/>
  <c r="BJ59" i="46"/>
  <c r="BI59" i="46"/>
  <c r="BW59" i="46" s="1"/>
  <c r="AS59" i="46" s="1"/>
  <c r="BG59" i="46"/>
  <c r="BF59" i="46"/>
  <c r="BE59" i="46"/>
  <c r="BD59" i="46"/>
  <c r="BC59" i="46"/>
  <c r="BB59" i="46"/>
  <c r="BA59" i="46"/>
  <c r="AZ59" i="46"/>
  <c r="BW58" i="46"/>
  <c r="AS58" i="46" s="1"/>
  <c r="BV58" i="46"/>
  <c r="BU58" i="46"/>
  <c r="BT58" i="46"/>
  <c r="BS58" i="46"/>
  <c r="BR58" i="46"/>
  <c r="BQ58" i="46"/>
  <c r="BP58" i="46"/>
  <c r="BO58" i="46"/>
  <c r="BN58" i="46"/>
  <c r="BM58" i="46"/>
  <c r="BL58" i="46"/>
  <c r="BK58" i="46"/>
  <c r="BJ58" i="46"/>
  <c r="BI58" i="46"/>
  <c r="BG58" i="46"/>
  <c r="BF58" i="46"/>
  <c r="BE58" i="46"/>
  <c r="BD58" i="46"/>
  <c r="BC58" i="46"/>
  <c r="BB58" i="46"/>
  <c r="AR58" i="46" s="1"/>
  <c r="BA58" i="46"/>
  <c r="AZ58" i="46"/>
  <c r="BV57" i="46"/>
  <c r="BU57" i="46"/>
  <c r="BT57" i="46"/>
  <c r="BS57" i="46"/>
  <c r="BR57" i="46"/>
  <c r="BQ57" i="46"/>
  <c r="BP57" i="46"/>
  <c r="BO57" i="46"/>
  <c r="BN57" i="46"/>
  <c r="BM57" i="46"/>
  <c r="BL57" i="46"/>
  <c r="BK57" i="46"/>
  <c r="BJ57" i="46"/>
  <c r="BI57" i="46"/>
  <c r="BW57" i="46" s="1"/>
  <c r="AS57" i="46" s="1"/>
  <c r="BG57" i="46"/>
  <c r="BF57" i="46"/>
  <c r="BE57" i="46"/>
  <c r="BD57" i="46"/>
  <c r="BC57" i="46"/>
  <c r="BB57" i="46"/>
  <c r="BA57" i="46"/>
  <c r="AZ57" i="46"/>
  <c r="BV56" i="46"/>
  <c r="BU56" i="46"/>
  <c r="BT56" i="46"/>
  <c r="BS56" i="46"/>
  <c r="BR56" i="46"/>
  <c r="BQ56" i="46"/>
  <c r="BP56" i="46"/>
  <c r="BO56" i="46"/>
  <c r="BN56" i="46"/>
  <c r="BM56" i="46"/>
  <c r="BL56" i="46"/>
  <c r="BK56" i="46"/>
  <c r="BJ56" i="46"/>
  <c r="BI56" i="46"/>
  <c r="BW56" i="46" s="1"/>
  <c r="AS56" i="46" s="1"/>
  <c r="BG56" i="46"/>
  <c r="BF56" i="46"/>
  <c r="BE56" i="46"/>
  <c r="BD56" i="46"/>
  <c r="BC56" i="46"/>
  <c r="BB56" i="46"/>
  <c r="BA56" i="46"/>
  <c r="AZ56" i="46"/>
  <c r="BV55" i="46"/>
  <c r="BU55" i="46"/>
  <c r="BT55" i="46"/>
  <c r="BS55" i="46"/>
  <c r="BR55" i="46"/>
  <c r="BQ55" i="46"/>
  <c r="BP55" i="46"/>
  <c r="BO55" i="46"/>
  <c r="BN55" i="46"/>
  <c r="BM55" i="46"/>
  <c r="BL55" i="46"/>
  <c r="BK55" i="46"/>
  <c r="BJ55" i="46"/>
  <c r="BI55" i="46"/>
  <c r="BW55" i="46" s="1"/>
  <c r="AS55" i="46" s="1"/>
  <c r="BG55" i="46"/>
  <c r="BF55" i="46"/>
  <c r="BE55" i="46"/>
  <c r="BD55" i="46"/>
  <c r="BC55" i="46"/>
  <c r="BB55" i="46"/>
  <c r="BA55" i="46"/>
  <c r="AZ55" i="46"/>
  <c r="AR55" i="46"/>
  <c r="BV54" i="46"/>
  <c r="BU54" i="46"/>
  <c r="BT54" i="46"/>
  <c r="BS54" i="46"/>
  <c r="BR54" i="46"/>
  <c r="BQ54" i="46"/>
  <c r="BP54" i="46"/>
  <c r="BO54" i="46"/>
  <c r="BN54" i="46"/>
  <c r="BM54" i="46"/>
  <c r="BL54" i="46"/>
  <c r="BK54" i="46"/>
  <c r="BJ54" i="46"/>
  <c r="BI54" i="46"/>
  <c r="BW54" i="46" s="1"/>
  <c r="AS54" i="46" s="1"/>
  <c r="BG54" i="46"/>
  <c r="BF54" i="46"/>
  <c r="BE54" i="46"/>
  <c r="BD54" i="46"/>
  <c r="BC54" i="46"/>
  <c r="BB54" i="46"/>
  <c r="BA54" i="46"/>
  <c r="AZ54" i="46"/>
  <c r="BV53" i="46"/>
  <c r="BU53" i="46"/>
  <c r="BT53" i="46"/>
  <c r="BS53" i="46"/>
  <c r="BR53" i="46"/>
  <c r="BQ53" i="46"/>
  <c r="BP53" i="46"/>
  <c r="BO53" i="46"/>
  <c r="BN53" i="46"/>
  <c r="BM53" i="46"/>
  <c r="BL53" i="46"/>
  <c r="BK53" i="46"/>
  <c r="BJ53" i="46"/>
  <c r="BI53" i="46"/>
  <c r="BW53" i="46" s="1"/>
  <c r="AS53" i="46" s="1"/>
  <c r="BG53" i="46"/>
  <c r="BF53" i="46"/>
  <c r="BE53" i="46"/>
  <c r="BD53" i="46"/>
  <c r="BC53" i="46"/>
  <c r="BB53" i="46"/>
  <c r="BA53" i="46"/>
  <c r="AZ53" i="46"/>
  <c r="BV52" i="46"/>
  <c r="BU52" i="46"/>
  <c r="BT52" i="46"/>
  <c r="BS52" i="46"/>
  <c r="BR52" i="46"/>
  <c r="BQ52" i="46"/>
  <c r="BP52" i="46"/>
  <c r="BO52" i="46"/>
  <c r="BN52" i="46"/>
  <c r="BM52" i="46"/>
  <c r="BL52" i="46"/>
  <c r="BK52" i="46"/>
  <c r="BJ52" i="46"/>
  <c r="BI52" i="46"/>
  <c r="BW52" i="46" s="1"/>
  <c r="AS52" i="46" s="1"/>
  <c r="BG52" i="46"/>
  <c r="BF52" i="46"/>
  <c r="BE52" i="46"/>
  <c r="BD52" i="46"/>
  <c r="BC52" i="46"/>
  <c r="BB52" i="46"/>
  <c r="BA52" i="46"/>
  <c r="AZ52" i="46"/>
  <c r="AR52" i="46"/>
  <c r="BV51" i="46"/>
  <c r="BU51" i="46"/>
  <c r="BT51" i="46"/>
  <c r="BS51" i="46"/>
  <c r="BR51" i="46"/>
  <c r="BQ51" i="46"/>
  <c r="BP51" i="46"/>
  <c r="BO51" i="46"/>
  <c r="BN51" i="46"/>
  <c r="BM51" i="46"/>
  <c r="BL51" i="46"/>
  <c r="BK51" i="46"/>
  <c r="BJ51" i="46"/>
  <c r="BI51" i="46"/>
  <c r="BW51" i="46" s="1"/>
  <c r="BG51" i="46"/>
  <c r="BF51" i="46"/>
  <c r="BE51" i="46"/>
  <c r="BD51" i="46"/>
  <c r="BC51" i="46"/>
  <c r="BB51" i="46"/>
  <c r="BA51" i="46"/>
  <c r="AZ51" i="46"/>
  <c r="AS51" i="46"/>
  <c r="BV50" i="46"/>
  <c r="BU50" i="46"/>
  <c r="BT50" i="46"/>
  <c r="BS50" i="46"/>
  <c r="BR50" i="46"/>
  <c r="BQ50" i="46"/>
  <c r="BP50" i="46"/>
  <c r="BO50" i="46"/>
  <c r="BN50" i="46"/>
  <c r="BM50" i="46"/>
  <c r="BL50" i="46"/>
  <c r="BK50" i="46"/>
  <c r="BJ50" i="46"/>
  <c r="BI50" i="46"/>
  <c r="BW50" i="46" s="1"/>
  <c r="AS50" i="46" s="1"/>
  <c r="BG50" i="46"/>
  <c r="BF50" i="46"/>
  <c r="BE50" i="46"/>
  <c r="BD50" i="46"/>
  <c r="BC50" i="46"/>
  <c r="BB50" i="46"/>
  <c r="BA50" i="46"/>
  <c r="AZ50" i="46"/>
  <c r="BV49" i="46"/>
  <c r="BU49" i="46"/>
  <c r="BT49" i="46"/>
  <c r="BS49" i="46"/>
  <c r="BR49" i="46"/>
  <c r="BQ49" i="46"/>
  <c r="BP49" i="46"/>
  <c r="BO49" i="46"/>
  <c r="BN49" i="46"/>
  <c r="BM49" i="46"/>
  <c r="BL49" i="46"/>
  <c r="BK49" i="46"/>
  <c r="BJ49" i="46"/>
  <c r="BI49" i="46"/>
  <c r="BW49" i="46" s="1"/>
  <c r="AS49" i="46" s="1"/>
  <c r="BG49" i="46"/>
  <c r="BF49" i="46"/>
  <c r="BE49" i="46"/>
  <c r="BD49" i="46"/>
  <c r="BC49" i="46"/>
  <c r="BB49" i="46"/>
  <c r="BA49" i="46"/>
  <c r="AZ49" i="46"/>
  <c r="AR49" i="46" s="1"/>
  <c r="BV48" i="46"/>
  <c r="BU48" i="46"/>
  <c r="BT48" i="46"/>
  <c r="BS48" i="46"/>
  <c r="BR48" i="46"/>
  <c r="BQ48" i="46"/>
  <c r="BP48" i="46"/>
  <c r="BO48" i="46"/>
  <c r="BN48" i="46"/>
  <c r="BM48" i="46"/>
  <c r="BL48" i="46"/>
  <c r="BK48" i="46"/>
  <c r="BJ48" i="46"/>
  <c r="BI48" i="46"/>
  <c r="BW48" i="46" s="1"/>
  <c r="AS48" i="46" s="1"/>
  <c r="BG48" i="46"/>
  <c r="BF48" i="46"/>
  <c r="BE48" i="46"/>
  <c r="BD48" i="46"/>
  <c r="BC48" i="46"/>
  <c r="BB48" i="46"/>
  <c r="BA48" i="46"/>
  <c r="AZ48" i="46"/>
  <c r="BW47" i="46"/>
  <c r="AS47" i="46" s="1"/>
  <c r="BV47" i="46"/>
  <c r="BU47" i="46"/>
  <c r="BT47" i="46"/>
  <c r="BS47" i="46"/>
  <c r="BR47" i="46"/>
  <c r="BQ47" i="46"/>
  <c r="BP47" i="46"/>
  <c r="BO47" i="46"/>
  <c r="BN47" i="46"/>
  <c r="BM47" i="46"/>
  <c r="BL47" i="46"/>
  <c r="BK47" i="46"/>
  <c r="BJ47" i="46"/>
  <c r="BI47" i="46"/>
  <c r="BG47" i="46"/>
  <c r="BF47" i="46"/>
  <c r="BE47" i="46"/>
  <c r="BD47" i="46"/>
  <c r="BC47" i="46"/>
  <c r="BB47" i="46"/>
  <c r="BA47" i="46"/>
  <c r="AR47" i="46" s="1"/>
  <c r="AZ47" i="46"/>
  <c r="BW46" i="46"/>
  <c r="AS46" i="46" s="1"/>
  <c r="BV46" i="46"/>
  <c r="BU46" i="46"/>
  <c r="BT46" i="46"/>
  <c r="BS46" i="46"/>
  <c r="BR46" i="46"/>
  <c r="BQ46" i="46"/>
  <c r="BP46" i="46"/>
  <c r="BO46" i="46"/>
  <c r="BN46" i="46"/>
  <c r="BM46" i="46"/>
  <c r="BL46" i="46"/>
  <c r="BK46" i="46"/>
  <c r="BJ46" i="46"/>
  <c r="BI46" i="46"/>
  <c r="BG46" i="46"/>
  <c r="BF46" i="46"/>
  <c r="BE46" i="46"/>
  <c r="BD46" i="46"/>
  <c r="BC46" i="46"/>
  <c r="BB46" i="46"/>
  <c r="BA46" i="46"/>
  <c r="AZ46" i="46"/>
  <c r="BV45" i="46"/>
  <c r="BU45" i="46"/>
  <c r="BT45" i="46"/>
  <c r="BS45" i="46"/>
  <c r="BR45" i="46"/>
  <c r="BQ45" i="46"/>
  <c r="BP45" i="46"/>
  <c r="BO45" i="46"/>
  <c r="BN45" i="46"/>
  <c r="BM45" i="46"/>
  <c r="BL45" i="46"/>
  <c r="BK45" i="46"/>
  <c r="BJ45" i="46"/>
  <c r="BI45" i="46"/>
  <c r="BW45" i="46" s="1"/>
  <c r="AS45" i="46" s="1"/>
  <c r="BG45" i="46"/>
  <c r="BF45" i="46"/>
  <c r="BE45" i="46"/>
  <c r="BD45" i="46"/>
  <c r="BC45" i="46"/>
  <c r="BB45" i="46"/>
  <c r="BA45" i="46"/>
  <c r="AZ45" i="46"/>
  <c r="BV44" i="46"/>
  <c r="BU44" i="46"/>
  <c r="BT44" i="46"/>
  <c r="BS44" i="46"/>
  <c r="BR44" i="46"/>
  <c r="BQ44" i="46"/>
  <c r="BP44" i="46"/>
  <c r="BO44" i="46"/>
  <c r="BN44" i="46"/>
  <c r="BM44" i="46"/>
  <c r="BL44" i="46"/>
  <c r="BK44" i="46"/>
  <c r="BJ44" i="46"/>
  <c r="BI44" i="46"/>
  <c r="BW44" i="46" s="1"/>
  <c r="AS44" i="46" s="1"/>
  <c r="BG44" i="46"/>
  <c r="BF44" i="46"/>
  <c r="BE44" i="46"/>
  <c r="BD44" i="46"/>
  <c r="BC44" i="46"/>
  <c r="BB44" i="46"/>
  <c r="BA44" i="46"/>
  <c r="AZ44" i="46"/>
  <c r="BW43" i="46"/>
  <c r="AS43" i="46" s="1"/>
  <c r="BV43" i="46"/>
  <c r="BU43" i="46"/>
  <c r="BT43" i="46"/>
  <c r="BS43" i="46"/>
  <c r="BR43" i="46"/>
  <c r="BQ43" i="46"/>
  <c r="BP43" i="46"/>
  <c r="BO43" i="46"/>
  <c r="BN43" i="46"/>
  <c r="BM43" i="46"/>
  <c r="BL43" i="46"/>
  <c r="BK43" i="46"/>
  <c r="BJ43" i="46"/>
  <c r="BI43" i="46"/>
  <c r="BG43" i="46"/>
  <c r="BF43" i="46"/>
  <c r="BE43" i="46"/>
  <c r="BD43" i="46"/>
  <c r="BC43" i="46"/>
  <c r="BB43" i="46"/>
  <c r="BA43" i="46"/>
  <c r="AZ43" i="46"/>
  <c r="BW42" i="46"/>
  <c r="AS42" i="46" s="1"/>
  <c r="BV42" i="46"/>
  <c r="BU42" i="46"/>
  <c r="BT42" i="46"/>
  <c r="BS42" i="46"/>
  <c r="BR42" i="46"/>
  <c r="BQ42" i="46"/>
  <c r="BP42" i="46"/>
  <c r="BO42" i="46"/>
  <c r="BN42" i="46"/>
  <c r="BM42" i="46"/>
  <c r="BL42" i="46"/>
  <c r="BK42" i="46"/>
  <c r="BJ42" i="46"/>
  <c r="BI42" i="46"/>
  <c r="BG42" i="46"/>
  <c r="BF42" i="46"/>
  <c r="BE42" i="46"/>
  <c r="BD42" i="46"/>
  <c r="BC42" i="46"/>
  <c r="BB42" i="46"/>
  <c r="BA42" i="46"/>
  <c r="AZ42" i="46"/>
  <c r="BV41" i="46"/>
  <c r="BU41" i="46"/>
  <c r="BT41" i="46"/>
  <c r="BS41" i="46"/>
  <c r="BR41" i="46"/>
  <c r="BQ41" i="46"/>
  <c r="BP41" i="46"/>
  <c r="BO41" i="46"/>
  <c r="BN41" i="46"/>
  <c r="BM41" i="46"/>
  <c r="BL41" i="46"/>
  <c r="BK41" i="46"/>
  <c r="BJ41" i="46"/>
  <c r="BI41" i="46"/>
  <c r="BW41" i="46" s="1"/>
  <c r="BG41" i="46"/>
  <c r="BF41" i="46"/>
  <c r="BE41" i="46"/>
  <c r="BD41" i="46"/>
  <c r="BC41" i="46"/>
  <c r="BB41" i="46"/>
  <c r="BA41" i="46"/>
  <c r="AZ41" i="46"/>
  <c r="AS41" i="46"/>
  <c r="BV40" i="46"/>
  <c r="BU40" i="46"/>
  <c r="BT40" i="46"/>
  <c r="BS40" i="46"/>
  <c r="BR40" i="46"/>
  <c r="BQ40" i="46"/>
  <c r="BP40" i="46"/>
  <c r="BO40" i="46"/>
  <c r="BN40" i="46"/>
  <c r="BM40" i="46"/>
  <c r="BL40" i="46"/>
  <c r="BK40" i="46"/>
  <c r="BJ40" i="46"/>
  <c r="BI40" i="46"/>
  <c r="BW40" i="46" s="1"/>
  <c r="AS40" i="46" s="1"/>
  <c r="BG40" i="46"/>
  <c r="BF40" i="46"/>
  <c r="BE40" i="46"/>
  <c r="BD40" i="46"/>
  <c r="BC40" i="46"/>
  <c r="BB40" i="46"/>
  <c r="BA40" i="46"/>
  <c r="AZ40" i="46"/>
  <c r="BW39" i="46"/>
  <c r="AS39" i="46" s="1"/>
  <c r="BV39" i="46"/>
  <c r="BU39" i="46"/>
  <c r="BT39" i="46"/>
  <c r="BS39" i="46"/>
  <c r="BR39" i="46"/>
  <c r="BQ39" i="46"/>
  <c r="BP39" i="46"/>
  <c r="BO39" i="46"/>
  <c r="BN39" i="46"/>
  <c r="BM39" i="46"/>
  <c r="BL39" i="46"/>
  <c r="BK39" i="46"/>
  <c r="BJ39" i="46"/>
  <c r="BI39" i="46"/>
  <c r="BG39" i="46"/>
  <c r="BF39" i="46"/>
  <c r="BE39" i="46"/>
  <c r="BD39" i="46"/>
  <c r="BC39" i="46"/>
  <c r="BB39" i="46"/>
  <c r="AR39" i="46" s="1"/>
  <c r="BA39" i="46"/>
  <c r="AZ39" i="46"/>
  <c r="BV38" i="46"/>
  <c r="BU38" i="46"/>
  <c r="BT38" i="46"/>
  <c r="BS38" i="46"/>
  <c r="BR38" i="46"/>
  <c r="BQ38" i="46"/>
  <c r="BP38" i="46"/>
  <c r="BO38" i="46"/>
  <c r="BN38" i="46"/>
  <c r="BM38" i="46"/>
  <c r="BL38" i="46"/>
  <c r="BK38" i="46"/>
  <c r="BJ38" i="46"/>
  <c r="BI38" i="46"/>
  <c r="BW38" i="46" s="1"/>
  <c r="AS38" i="46" s="1"/>
  <c r="BG38" i="46"/>
  <c r="BF38" i="46"/>
  <c r="BE38" i="46"/>
  <c r="BD38" i="46"/>
  <c r="BC38" i="46"/>
  <c r="BB38" i="46"/>
  <c r="BA38" i="46"/>
  <c r="AZ38" i="46"/>
  <c r="AR38" i="46" s="1"/>
  <c r="BV37" i="46"/>
  <c r="BU37" i="46"/>
  <c r="BT37" i="46"/>
  <c r="BS37" i="46"/>
  <c r="BR37" i="46"/>
  <c r="BQ37" i="46"/>
  <c r="BP37" i="46"/>
  <c r="BO37" i="46"/>
  <c r="BN37" i="46"/>
  <c r="BM37" i="46"/>
  <c r="BL37" i="46"/>
  <c r="BK37" i="46"/>
  <c r="BJ37" i="46"/>
  <c r="BI37" i="46"/>
  <c r="BW37" i="46" s="1"/>
  <c r="BG37" i="46"/>
  <c r="BF37" i="46"/>
  <c r="BE37" i="46"/>
  <c r="BD37" i="46"/>
  <c r="BC37" i="46"/>
  <c r="BB37" i="46"/>
  <c r="BA37" i="46"/>
  <c r="AZ37" i="46"/>
  <c r="AS37" i="46"/>
  <c r="BV36" i="46"/>
  <c r="BU36" i="46"/>
  <c r="BT36" i="46"/>
  <c r="BS36" i="46"/>
  <c r="BR36" i="46"/>
  <c r="BQ36" i="46"/>
  <c r="BP36" i="46"/>
  <c r="BO36" i="46"/>
  <c r="BN36" i="46"/>
  <c r="BM36" i="46"/>
  <c r="BL36" i="46"/>
  <c r="BK36" i="46"/>
  <c r="BJ36" i="46"/>
  <c r="BI36" i="46"/>
  <c r="BW36" i="46" s="1"/>
  <c r="AS36" i="46" s="1"/>
  <c r="BG36" i="46"/>
  <c r="BF36" i="46"/>
  <c r="BE36" i="46"/>
  <c r="BD36" i="46"/>
  <c r="BC36" i="46"/>
  <c r="BB36" i="46"/>
  <c r="BA36" i="46"/>
  <c r="AZ36" i="46"/>
  <c r="AR36" i="46" s="1"/>
  <c r="BW35" i="46"/>
  <c r="AS35" i="46" s="1"/>
  <c r="BV35" i="46"/>
  <c r="BU35" i="46"/>
  <c r="BT35" i="46"/>
  <c r="BS35" i="46"/>
  <c r="BR35" i="46"/>
  <c r="BQ35" i="46"/>
  <c r="BP35" i="46"/>
  <c r="BO35" i="46"/>
  <c r="BN35" i="46"/>
  <c r="BM35" i="46"/>
  <c r="BL35" i="46"/>
  <c r="BK35" i="46"/>
  <c r="BJ35" i="46"/>
  <c r="BI35" i="46"/>
  <c r="BG35" i="46"/>
  <c r="BF35" i="46"/>
  <c r="BE35" i="46"/>
  <c r="BD35" i="46"/>
  <c r="BC35" i="46"/>
  <c r="BB35" i="46"/>
  <c r="BA35" i="46"/>
  <c r="AZ35" i="46"/>
  <c r="BV34" i="46"/>
  <c r="BU34" i="46"/>
  <c r="BT34" i="46"/>
  <c r="BS34" i="46"/>
  <c r="BR34" i="46"/>
  <c r="BQ34" i="46"/>
  <c r="BP34" i="46"/>
  <c r="BO34" i="46"/>
  <c r="BN34" i="46"/>
  <c r="BM34" i="46"/>
  <c r="BL34" i="46"/>
  <c r="BK34" i="46"/>
  <c r="BJ34" i="46"/>
  <c r="BI34" i="46"/>
  <c r="BW34" i="46" s="1"/>
  <c r="AS34" i="46" s="1"/>
  <c r="BG34" i="46"/>
  <c r="BF34" i="46"/>
  <c r="BE34" i="46"/>
  <c r="BD34" i="46"/>
  <c r="BC34" i="46"/>
  <c r="BB34" i="46"/>
  <c r="BA34" i="46"/>
  <c r="AZ34" i="46"/>
  <c r="BV33" i="46"/>
  <c r="BU33" i="46"/>
  <c r="BT33" i="46"/>
  <c r="BS33" i="46"/>
  <c r="BR33" i="46"/>
  <c r="BQ33" i="46"/>
  <c r="BP33" i="46"/>
  <c r="BO33" i="46"/>
  <c r="BN33" i="46"/>
  <c r="BM33" i="46"/>
  <c r="BL33" i="46"/>
  <c r="BK33" i="46"/>
  <c r="BJ33" i="46"/>
  <c r="BI33" i="46"/>
  <c r="BW33" i="46" s="1"/>
  <c r="AS33" i="46" s="1"/>
  <c r="BG33" i="46"/>
  <c r="BF33" i="46"/>
  <c r="BE33" i="46"/>
  <c r="BD33" i="46"/>
  <c r="BC33" i="46"/>
  <c r="BB33" i="46"/>
  <c r="BA33" i="46"/>
  <c r="AZ33" i="46"/>
  <c r="BV32" i="46"/>
  <c r="BU32" i="46"/>
  <c r="BT32" i="46"/>
  <c r="BS32" i="46"/>
  <c r="BR32" i="46"/>
  <c r="BQ32" i="46"/>
  <c r="BP32" i="46"/>
  <c r="BO32" i="46"/>
  <c r="BN32" i="46"/>
  <c r="BM32" i="46"/>
  <c r="BL32" i="46"/>
  <c r="BK32" i="46"/>
  <c r="BJ32" i="46"/>
  <c r="BI32" i="46"/>
  <c r="BW32" i="46" s="1"/>
  <c r="AS32" i="46" s="1"/>
  <c r="BG32" i="46"/>
  <c r="BF32" i="46"/>
  <c r="BE32" i="46"/>
  <c r="BD32" i="46"/>
  <c r="BC32" i="46"/>
  <c r="BB32" i="46"/>
  <c r="BA32" i="46"/>
  <c r="AZ32" i="46"/>
  <c r="BV31" i="46"/>
  <c r="BU31" i="46"/>
  <c r="BT31" i="46"/>
  <c r="BS31" i="46"/>
  <c r="BR31" i="46"/>
  <c r="BQ31" i="46"/>
  <c r="BP31" i="46"/>
  <c r="BO31" i="46"/>
  <c r="BN31" i="46"/>
  <c r="BM31" i="46"/>
  <c r="BL31" i="46"/>
  <c r="BK31" i="46"/>
  <c r="BJ31" i="46"/>
  <c r="BI31" i="46"/>
  <c r="BW31" i="46" s="1"/>
  <c r="BG31" i="46"/>
  <c r="BF31" i="46"/>
  <c r="BE31" i="46"/>
  <c r="BD31" i="46"/>
  <c r="BC31" i="46"/>
  <c r="BB31" i="46"/>
  <c r="BA31" i="46"/>
  <c r="AZ31" i="46"/>
  <c r="AS31" i="46"/>
  <c r="BV30" i="46"/>
  <c r="BU30" i="46"/>
  <c r="BT30" i="46"/>
  <c r="BS30" i="46"/>
  <c r="BR30" i="46"/>
  <c r="BQ30" i="46"/>
  <c r="BP30" i="46"/>
  <c r="BO30" i="46"/>
  <c r="BN30" i="46"/>
  <c r="BM30" i="46"/>
  <c r="BL30" i="46"/>
  <c r="BK30" i="46"/>
  <c r="BJ30" i="46"/>
  <c r="BI30" i="46"/>
  <c r="BW30" i="46" s="1"/>
  <c r="AS30" i="46" s="1"/>
  <c r="BG30" i="46"/>
  <c r="BF30" i="46"/>
  <c r="BE30" i="46"/>
  <c r="BD30" i="46"/>
  <c r="BC30" i="46"/>
  <c r="BB30" i="46"/>
  <c r="BA30" i="46"/>
  <c r="AZ30" i="46"/>
  <c r="BV29" i="46"/>
  <c r="BU29" i="46"/>
  <c r="BT29" i="46"/>
  <c r="BS29" i="46"/>
  <c r="BR29" i="46"/>
  <c r="BQ29" i="46"/>
  <c r="BP29" i="46"/>
  <c r="BO29" i="46"/>
  <c r="BN29" i="46"/>
  <c r="BM29" i="46"/>
  <c r="BL29" i="46"/>
  <c r="BK29" i="46"/>
  <c r="BJ29" i="46"/>
  <c r="BI29" i="46"/>
  <c r="BW29" i="46" s="1"/>
  <c r="AS29" i="46" s="1"/>
  <c r="BG29" i="46"/>
  <c r="BF29" i="46"/>
  <c r="BE29" i="46"/>
  <c r="BD29" i="46"/>
  <c r="BC29" i="46"/>
  <c r="BB29" i="46"/>
  <c r="BA29" i="46"/>
  <c r="AZ29" i="46"/>
  <c r="BV28" i="46"/>
  <c r="BU28" i="46"/>
  <c r="BT28" i="46"/>
  <c r="BS28" i="46"/>
  <c r="BR28" i="46"/>
  <c r="BQ28" i="46"/>
  <c r="BP28" i="46"/>
  <c r="BO28" i="46"/>
  <c r="BN28" i="46"/>
  <c r="BM28" i="46"/>
  <c r="BL28" i="46"/>
  <c r="BK28" i="46"/>
  <c r="BJ28" i="46"/>
  <c r="BI28" i="46"/>
  <c r="BW28" i="46" s="1"/>
  <c r="AS28" i="46" s="1"/>
  <c r="BG28" i="46"/>
  <c r="BF28" i="46"/>
  <c r="BE28" i="46"/>
  <c r="BD28" i="46"/>
  <c r="BC28" i="46"/>
  <c r="BB28" i="46"/>
  <c r="BA28" i="46"/>
  <c r="AZ28" i="46"/>
  <c r="BV27" i="46"/>
  <c r="BU27" i="46"/>
  <c r="BT27" i="46"/>
  <c r="BS27" i="46"/>
  <c r="BR27" i="46"/>
  <c r="BQ27" i="46"/>
  <c r="BP27" i="46"/>
  <c r="BO27" i="46"/>
  <c r="BN27" i="46"/>
  <c r="BM27" i="46"/>
  <c r="BL27" i="46"/>
  <c r="BK27" i="46"/>
  <c r="BJ27" i="46"/>
  <c r="BI27" i="46"/>
  <c r="BW27" i="46" s="1"/>
  <c r="AS27" i="46" s="1"/>
  <c r="BG27" i="46"/>
  <c r="BF27" i="46"/>
  <c r="BE27" i="46"/>
  <c r="BD27" i="46"/>
  <c r="BC27" i="46"/>
  <c r="BB27" i="46"/>
  <c r="BA27" i="46"/>
  <c r="AZ27" i="46"/>
  <c r="BW26" i="46"/>
  <c r="AS26" i="46" s="1"/>
  <c r="BV26" i="46"/>
  <c r="BU26" i="46"/>
  <c r="BT26" i="46"/>
  <c r="BS26" i="46"/>
  <c r="BR26" i="46"/>
  <c r="BQ26" i="46"/>
  <c r="BP26" i="46"/>
  <c r="BO26" i="46"/>
  <c r="BN26" i="46"/>
  <c r="BM26" i="46"/>
  <c r="BL26" i="46"/>
  <c r="BK26" i="46"/>
  <c r="BJ26" i="46"/>
  <c r="BI26" i="46"/>
  <c r="BG26" i="46"/>
  <c r="BF26" i="46"/>
  <c r="BE26" i="46"/>
  <c r="BD26" i="46"/>
  <c r="BC26" i="46"/>
  <c r="BB26" i="46"/>
  <c r="BA26" i="46"/>
  <c r="AZ26" i="46"/>
  <c r="BV25" i="46"/>
  <c r="BU25" i="46"/>
  <c r="BT25" i="46"/>
  <c r="BS25" i="46"/>
  <c r="BR25" i="46"/>
  <c r="BQ25" i="46"/>
  <c r="BP25" i="46"/>
  <c r="BO25" i="46"/>
  <c r="BN25" i="46"/>
  <c r="BM25" i="46"/>
  <c r="BL25" i="46"/>
  <c r="BK25" i="46"/>
  <c r="BJ25" i="46"/>
  <c r="BI25" i="46"/>
  <c r="BW25" i="46" s="1"/>
  <c r="AS25" i="46" s="1"/>
  <c r="BG25" i="46"/>
  <c r="BF25" i="46"/>
  <c r="BE25" i="46"/>
  <c r="BD25" i="46"/>
  <c r="BC25" i="46"/>
  <c r="BB25" i="46"/>
  <c r="BA25" i="46"/>
  <c r="AZ25" i="46"/>
  <c r="BV24" i="46"/>
  <c r="BU24" i="46"/>
  <c r="BT24" i="46"/>
  <c r="BS24" i="46"/>
  <c r="BR24" i="46"/>
  <c r="BQ24" i="46"/>
  <c r="BP24" i="46"/>
  <c r="BO24" i="46"/>
  <c r="BN24" i="46"/>
  <c r="BM24" i="46"/>
  <c r="BL24" i="46"/>
  <c r="BK24" i="46"/>
  <c r="BJ24" i="46"/>
  <c r="BI24" i="46"/>
  <c r="BW24" i="46" s="1"/>
  <c r="AS24" i="46" s="1"/>
  <c r="BG24" i="46"/>
  <c r="BF24" i="46"/>
  <c r="BE24" i="46"/>
  <c r="BD24" i="46"/>
  <c r="BC24" i="46"/>
  <c r="BB24" i="46"/>
  <c r="BA24" i="46"/>
  <c r="AZ24" i="46"/>
  <c r="BV23" i="46"/>
  <c r="BU23" i="46"/>
  <c r="BT23" i="46"/>
  <c r="BS23" i="46"/>
  <c r="BR23" i="46"/>
  <c r="BQ23" i="46"/>
  <c r="BP23" i="46"/>
  <c r="BO23" i="46"/>
  <c r="BN23" i="46"/>
  <c r="BM23" i="46"/>
  <c r="BL23" i="46"/>
  <c r="BK23" i="46"/>
  <c r="BJ23" i="46"/>
  <c r="BI23" i="46"/>
  <c r="BW23" i="46" s="1"/>
  <c r="AS23" i="46" s="1"/>
  <c r="BG23" i="46"/>
  <c r="BF23" i="46"/>
  <c r="BE23" i="46"/>
  <c r="BD23" i="46"/>
  <c r="BC23" i="46"/>
  <c r="BB23" i="46"/>
  <c r="BA23" i="46"/>
  <c r="AZ23" i="46"/>
  <c r="BV22" i="46"/>
  <c r="BU22" i="46"/>
  <c r="BT22" i="46"/>
  <c r="BS22" i="46"/>
  <c r="BR22" i="46"/>
  <c r="BQ22" i="46"/>
  <c r="BP22" i="46"/>
  <c r="BO22" i="46"/>
  <c r="BN22" i="46"/>
  <c r="BM22" i="46"/>
  <c r="BL22" i="46"/>
  <c r="BK22" i="46"/>
  <c r="BJ22" i="46"/>
  <c r="BI22" i="46"/>
  <c r="BW22" i="46" s="1"/>
  <c r="AS22" i="46" s="1"/>
  <c r="BG22" i="46"/>
  <c r="BF22" i="46"/>
  <c r="BE22" i="46"/>
  <c r="BD22" i="46"/>
  <c r="BC22" i="46"/>
  <c r="BB22" i="46"/>
  <c r="BA22" i="46"/>
  <c r="AZ22" i="46"/>
  <c r="BV21" i="46"/>
  <c r="BU21" i="46"/>
  <c r="BT21" i="46"/>
  <c r="BS21" i="46"/>
  <c r="BR21" i="46"/>
  <c r="BQ21" i="46"/>
  <c r="BP21" i="46"/>
  <c r="BO21" i="46"/>
  <c r="BN21" i="46"/>
  <c r="BM21" i="46"/>
  <c r="BL21" i="46"/>
  <c r="BK21" i="46"/>
  <c r="BJ21" i="46"/>
  <c r="BI21" i="46"/>
  <c r="BW21" i="46" s="1"/>
  <c r="AS21" i="46" s="1"/>
  <c r="BG21" i="46"/>
  <c r="BF21" i="46"/>
  <c r="BE21" i="46"/>
  <c r="BD21" i="46"/>
  <c r="BC21" i="46"/>
  <c r="BB21" i="46"/>
  <c r="BA21" i="46"/>
  <c r="AZ21" i="46"/>
  <c r="BW20" i="46"/>
  <c r="AS20" i="46" s="1"/>
  <c r="BV20" i="46"/>
  <c r="BU20" i="46"/>
  <c r="BT20" i="46"/>
  <c r="BS20" i="46"/>
  <c r="BR20" i="46"/>
  <c r="BQ20" i="46"/>
  <c r="BP20" i="46"/>
  <c r="BO20" i="46"/>
  <c r="BN20" i="46"/>
  <c r="BM20" i="46"/>
  <c r="BL20" i="46"/>
  <c r="BK20" i="46"/>
  <c r="BJ20" i="46"/>
  <c r="BI20" i="46"/>
  <c r="BG20" i="46"/>
  <c r="BF20" i="46"/>
  <c r="BE20" i="46"/>
  <c r="BD20" i="46"/>
  <c r="BC20" i="46"/>
  <c r="BB20" i="46"/>
  <c r="BA20" i="46"/>
  <c r="AZ20" i="46"/>
  <c r="BW19" i="46"/>
  <c r="AS19" i="46" s="1"/>
  <c r="BV19" i="46"/>
  <c r="BU19" i="46"/>
  <c r="BT19" i="46"/>
  <c r="BS19" i="46"/>
  <c r="BR19" i="46"/>
  <c r="BQ19" i="46"/>
  <c r="BP19" i="46"/>
  <c r="BO19" i="46"/>
  <c r="BN19" i="46"/>
  <c r="BM19" i="46"/>
  <c r="BL19" i="46"/>
  <c r="BK19" i="46"/>
  <c r="BJ19" i="46"/>
  <c r="BI19" i="46"/>
  <c r="BG19" i="46"/>
  <c r="BF19" i="46"/>
  <c r="BE19" i="46"/>
  <c r="BD19" i="46"/>
  <c r="BC19" i="46"/>
  <c r="BB19" i="46"/>
  <c r="BA19" i="46"/>
  <c r="AZ19" i="46"/>
  <c r="BV18" i="46"/>
  <c r="BU18" i="46"/>
  <c r="BT18" i="46"/>
  <c r="BS18" i="46"/>
  <c r="BR18" i="46"/>
  <c r="BQ18" i="46"/>
  <c r="BP18" i="46"/>
  <c r="BO18" i="46"/>
  <c r="BN18" i="46"/>
  <c r="BM18" i="46"/>
  <c r="BL18" i="46"/>
  <c r="BK18" i="46"/>
  <c r="BJ18" i="46"/>
  <c r="BI18" i="46"/>
  <c r="BW18" i="46" s="1"/>
  <c r="AS18" i="46" s="1"/>
  <c r="BG18" i="46"/>
  <c r="BF18" i="46"/>
  <c r="BE18" i="46"/>
  <c r="BD18" i="46"/>
  <c r="BC18" i="46"/>
  <c r="BB18" i="46"/>
  <c r="BA18" i="46"/>
  <c r="AZ18" i="46"/>
  <c r="BV17" i="46"/>
  <c r="BU17" i="46"/>
  <c r="BT17" i="46"/>
  <c r="BS17" i="46"/>
  <c r="BR17" i="46"/>
  <c r="BQ17" i="46"/>
  <c r="BP17" i="46"/>
  <c r="BO17" i="46"/>
  <c r="BN17" i="46"/>
  <c r="BM17" i="46"/>
  <c r="BL17" i="46"/>
  <c r="BK17" i="46"/>
  <c r="BJ17" i="46"/>
  <c r="BI17" i="46"/>
  <c r="BW17" i="46" s="1"/>
  <c r="AS17" i="46" s="1"/>
  <c r="BG17" i="46"/>
  <c r="BF17" i="46"/>
  <c r="BE17" i="46"/>
  <c r="BD17" i="46"/>
  <c r="BC17" i="46"/>
  <c r="BB17" i="46"/>
  <c r="BA17" i="46"/>
  <c r="AZ17" i="46"/>
  <c r="BV16" i="46"/>
  <c r="BU16" i="46"/>
  <c r="BT16" i="46"/>
  <c r="BS16" i="46"/>
  <c r="BR16" i="46"/>
  <c r="BQ16" i="46"/>
  <c r="BP16" i="46"/>
  <c r="BO16" i="46"/>
  <c r="BN16" i="46"/>
  <c r="BM16" i="46"/>
  <c r="BL16" i="46"/>
  <c r="BK16" i="46"/>
  <c r="BJ16" i="46"/>
  <c r="BI16" i="46"/>
  <c r="BW16" i="46" s="1"/>
  <c r="AS16" i="46" s="1"/>
  <c r="BG16" i="46"/>
  <c r="BF16" i="46"/>
  <c r="BE16" i="46"/>
  <c r="BD16" i="46"/>
  <c r="BC16" i="46"/>
  <c r="BB16" i="46"/>
  <c r="BA16" i="46"/>
  <c r="AZ16" i="46"/>
  <c r="BV15" i="46"/>
  <c r="BU15" i="46"/>
  <c r="BT15" i="46"/>
  <c r="BS15" i="46"/>
  <c r="BR15" i="46"/>
  <c r="BQ15" i="46"/>
  <c r="BP15" i="46"/>
  <c r="BO15" i="46"/>
  <c r="BN15" i="46"/>
  <c r="BM15" i="46"/>
  <c r="BL15" i="46"/>
  <c r="BK15" i="46"/>
  <c r="BJ15" i="46"/>
  <c r="BI15" i="46"/>
  <c r="BW15" i="46" s="1"/>
  <c r="AS15" i="46" s="1"/>
  <c r="BG15" i="46"/>
  <c r="BF15" i="46"/>
  <c r="BE15" i="46"/>
  <c r="BD15" i="46"/>
  <c r="BC15" i="46"/>
  <c r="BB15" i="46"/>
  <c r="BA15" i="46"/>
  <c r="AZ15" i="46"/>
  <c r="BV14" i="46"/>
  <c r="BU14" i="46"/>
  <c r="BT14" i="46"/>
  <c r="BS14" i="46"/>
  <c r="BR14" i="46"/>
  <c r="BQ14" i="46"/>
  <c r="BP14" i="46"/>
  <c r="BO14" i="46"/>
  <c r="BN14" i="46"/>
  <c r="BM14" i="46"/>
  <c r="BL14" i="46"/>
  <c r="BK14" i="46"/>
  <c r="BJ14" i="46"/>
  <c r="BI14" i="46"/>
  <c r="BW14" i="46" s="1"/>
  <c r="AS14" i="46" s="1"/>
  <c r="BG14" i="46"/>
  <c r="BF14" i="46"/>
  <c r="BE14" i="46"/>
  <c r="BD14" i="46"/>
  <c r="BC14" i="46"/>
  <c r="BB14" i="46"/>
  <c r="BA14" i="46"/>
  <c r="AZ14" i="46"/>
  <c r="BV13" i="46"/>
  <c r="BU13" i="46"/>
  <c r="BT13" i="46"/>
  <c r="BS13" i="46"/>
  <c r="BR13" i="46"/>
  <c r="BQ13" i="46"/>
  <c r="BP13" i="46"/>
  <c r="BO13" i="46"/>
  <c r="BN13" i="46"/>
  <c r="BM13" i="46"/>
  <c r="BL13" i="46"/>
  <c r="BK13" i="46"/>
  <c r="BJ13" i="46"/>
  <c r="BI13" i="46"/>
  <c r="BW13" i="46" s="1"/>
  <c r="AS13" i="46" s="1"/>
  <c r="BG13" i="46"/>
  <c r="BF13" i="46"/>
  <c r="BE13" i="46"/>
  <c r="BD13" i="46"/>
  <c r="BC13" i="46"/>
  <c r="BB13" i="46"/>
  <c r="BA13" i="46"/>
  <c r="AZ13" i="46"/>
  <c r="BW12" i="46"/>
  <c r="AS12" i="46" s="1"/>
  <c r="BV12" i="46"/>
  <c r="BU12" i="46"/>
  <c r="BT12" i="46"/>
  <c r="BS12" i="46"/>
  <c r="BR12" i="46"/>
  <c r="BQ12" i="46"/>
  <c r="BP12" i="46"/>
  <c r="BO12" i="46"/>
  <c r="BN12" i="46"/>
  <c r="BM12" i="46"/>
  <c r="BL12" i="46"/>
  <c r="BK12" i="46"/>
  <c r="BJ12" i="46"/>
  <c r="BI12" i="46"/>
  <c r="BG12" i="46"/>
  <c r="BF12" i="46"/>
  <c r="BE12" i="46"/>
  <c r="BD12" i="46"/>
  <c r="BC12" i="46"/>
  <c r="BB12" i="46"/>
  <c r="BA12" i="46"/>
  <c r="AZ12" i="46"/>
  <c r="BW11" i="46"/>
  <c r="AS11" i="46" s="1"/>
  <c r="BV11" i="46"/>
  <c r="BU11" i="46"/>
  <c r="BT11" i="46"/>
  <c r="BS11" i="46"/>
  <c r="BR11" i="46"/>
  <c r="BQ11" i="46"/>
  <c r="BP11" i="46"/>
  <c r="BO11" i="46"/>
  <c r="BN11" i="46"/>
  <c r="BM11" i="46"/>
  <c r="BL11" i="46"/>
  <c r="BK11" i="46"/>
  <c r="BJ11" i="46"/>
  <c r="BI11" i="46"/>
  <c r="BG11" i="46"/>
  <c r="BF11" i="46"/>
  <c r="BE11" i="46"/>
  <c r="BD11" i="46"/>
  <c r="BC11" i="46"/>
  <c r="BB11" i="46"/>
  <c r="BA11" i="46"/>
  <c r="AZ11" i="46"/>
  <c r="BV10" i="46"/>
  <c r="BU10" i="46"/>
  <c r="BT10" i="46"/>
  <c r="BS10" i="46"/>
  <c r="BR10" i="46"/>
  <c r="BQ10" i="46"/>
  <c r="BP10" i="46"/>
  <c r="BO10" i="46"/>
  <c r="BN10" i="46"/>
  <c r="BM10" i="46"/>
  <c r="BL10" i="46"/>
  <c r="BK10" i="46"/>
  <c r="BJ10" i="46"/>
  <c r="BI10" i="46"/>
  <c r="BW10" i="46" s="1"/>
  <c r="AS10" i="46" s="1"/>
  <c r="BG10" i="46"/>
  <c r="BF10" i="46"/>
  <c r="BE10" i="46"/>
  <c r="BD10" i="46"/>
  <c r="BC10" i="46"/>
  <c r="BB10" i="46"/>
  <c r="BA10" i="46"/>
  <c r="AZ10" i="46"/>
  <c r="BV9" i="46"/>
  <c r="BU9" i="46"/>
  <c r="BT9" i="46"/>
  <c r="BS9" i="46"/>
  <c r="BR9" i="46"/>
  <c r="BQ9" i="46"/>
  <c r="BP9" i="46"/>
  <c r="BO9" i="46"/>
  <c r="BN9" i="46"/>
  <c r="BM9" i="46"/>
  <c r="BL9" i="46"/>
  <c r="BK9" i="46"/>
  <c r="BJ9" i="46"/>
  <c r="BI9" i="46"/>
  <c r="BW9" i="46" s="1"/>
  <c r="AS9" i="46" s="1"/>
  <c r="BG9" i="46"/>
  <c r="BF9" i="46"/>
  <c r="BE9" i="46"/>
  <c r="BD9" i="46"/>
  <c r="BC9" i="46"/>
  <c r="BB9" i="46"/>
  <c r="BA9" i="46"/>
  <c r="AZ9" i="46"/>
  <c r="BV8" i="46"/>
  <c r="BU8" i="46"/>
  <c r="BT8" i="46"/>
  <c r="BS8" i="46"/>
  <c r="BR8" i="46"/>
  <c r="BQ8" i="46"/>
  <c r="BP8" i="46"/>
  <c r="BO8" i="46"/>
  <c r="BN8" i="46"/>
  <c r="BM8" i="46"/>
  <c r="BL8" i="46"/>
  <c r="BK8" i="46"/>
  <c r="BJ8" i="46"/>
  <c r="BI8" i="46"/>
  <c r="BW8" i="46" s="1"/>
  <c r="AS8" i="46" s="1"/>
  <c r="BG8" i="46"/>
  <c r="BF8" i="46"/>
  <c r="BE8" i="46"/>
  <c r="BD8" i="46"/>
  <c r="BC8" i="46"/>
  <c r="BB8" i="46"/>
  <c r="BA8" i="46"/>
  <c r="AZ8" i="46"/>
  <c r="BV7" i="46"/>
  <c r="BU7" i="46"/>
  <c r="BT7" i="46"/>
  <c r="BS7" i="46"/>
  <c r="BR7" i="46"/>
  <c r="BQ7" i="46"/>
  <c r="BP7" i="46"/>
  <c r="BO7" i="46"/>
  <c r="BN7" i="46"/>
  <c r="BM7" i="46"/>
  <c r="BL7" i="46"/>
  <c r="BK7" i="46"/>
  <c r="BJ7" i="46"/>
  <c r="BI7" i="46"/>
  <c r="BW7" i="46" s="1"/>
  <c r="AS7" i="46" s="1"/>
  <c r="BG7" i="46"/>
  <c r="BF7" i="46"/>
  <c r="BE7" i="46"/>
  <c r="BD7" i="46"/>
  <c r="BC7" i="46"/>
  <c r="BB7" i="46"/>
  <c r="BA7" i="46"/>
  <c r="AZ7" i="46"/>
  <c r="BV6" i="46"/>
  <c r="BU6" i="46"/>
  <c r="BT6" i="46"/>
  <c r="BS6" i="46"/>
  <c r="BR6" i="46"/>
  <c r="BQ6" i="46"/>
  <c r="BP6" i="46"/>
  <c r="BO6" i="46"/>
  <c r="BN6" i="46"/>
  <c r="BM6" i="46"/>
  <c r="BL6" i="46"/>
  <c r="BK6" i="46"/>
  <c r="BJ6" i="46"/>
  <c r="BI6" i="46"/>
  <c r="BG6" i="46"/>
  <c r="BF6" i="46"/>
  <c r="BE6" i="46"/>
  <c r="BD6" i="46"/>
  <c r="BC6" i="46"/>
  <c r="BB6" i="46"/>
  <c r="BA6" i="46"/>
  <c r="AZ6" i="46"/>
  <c r="BV5" i="46"/>
  <c r="BU5" i="46"/>
  <c r="BT5" i="46"/>
  <c r="BS5" i="46"/>
  <c r="BR5" i="46"/>
  <c r="BQ5" i="46"/>
  <c r="BP5" i="46"/>
  <c r="BO5" i="46"/>
  <c r="BN5" i="46"/>
  <c r="BM5" i="46"/>
  <c r="BL5" i="46"/>
  <c r="BK5" i="46"/>
  <c r="BJ5" i="46"/>
  <c r="BI5" i="46"/>
  <c r="BW5" i="46" s="1"/>
  <c r="AS5" i="46" s="1"/>
  <c r="BG5" i="46"/>
  <c r="BF5" i="46"/>
  <c r="BE5" i="46"/>
  <c r="BD5" i="46"/>
  <c r="BC5" i="46"/>
  <c r="BB5" i="46"/>
  <c r="BA5" i="46"/>
  <c r="AZ5" i="46"/>
  <c r="BV4" i="46"/>
  <c r="BU4" i="46"/>
  <c r="BT4" i="46"/>
  <c r="BS4" i="46"/>
  <c r="BR4" i="46"/>
  <c r="BQ4" i="46"/>
  <c r="BP4" i="46"/>
  <c r="BO4" i="46"/>
  <c r="BN4" i="46"/>
  <c r="BM4" i="46"/>
  <c r="BL4" i="46"/>
  <c r="BK4" i="46"/>
  <c r="BJ4" i="46"/>
  <c r="BI4" i="46"/>
  <c r="BG4" i="46"/>
  <c r="BF4" i="46"/>
  <c r="BE4" i="46"/>
  <c r="BD4" i="46"/>
  <c r="BC4" i="46"/>
  <c r="BB4" i="46"/>
  <c r="BA4" i="46"/>
  <c r="AZ4" i="46"/>
  <c r="AR60" i="46" l="1"/>
  <c r="AR67" i="46"/>
  <c r="AR44" i="46"/>
  <c r="AR46" i="46"/>
  <c r="AR64" i="46"/>
  <c r="AR66" i="46"/>
  <c r="AR70" i="46"/>
  <c r="AR71" i="46"/>
  <c r="AR75" i="46"/>
  <c r="AR42" i="46"/>
  <c r="AR79" i="46"/>
  <c r="AR82" i="46"/>
  <c r="AR85" i="46"/>
  <c r="AR157" i="46"/>
  <c r="AR117" i="46"/>
  <c r="AR132" i="46"/>
  <c r="AR133" i="46"/>
  <c r="AR145" i="46"/>
  <c r="AR158" i="46"/>
  <c r="AR161" i="46"/>
  <c r="AR173" i="46"/>
  <c r="AR178" i="46"/>
  <c r="AR181" i="46"/>
  <c r="AR182" i="46"/>
  <c r="AR184" i="46"/>
  <c r="AR187" i="46"/>
  <c r="AR48" i="46"/>
  <c r="AR50" i="46"/>
  <c r="AR51" i="46"/>
  <c r="AR54" i="46"/>
  <c r="AR56" i="46"/>
  <c r="AR59" i="46"/>
  <c r="AR77" i="46"/>
  <c r="AR89" i="46"/>
  <c r="AR92" i="46"/>
  <c r="AR99" i="46"/>
  <c r="AR100" i="46"/>
  <c r="AR105" i="46"/>
  <c r="AR111" i="46"/>
  <c r="AR112" i="46"/>
  <c r="AR115" i="46"/>
  <c r="AR123" i="46"/>
  <c r="AR124" i="46"/>
  <c r="AR127" i="46"/>
  <c r="AR128" i="46"/>
  <c r="AR130" i="46"/>
  <c r="AR131" i="46"/>
  <c r="AR137" i="46"/>
  <c r="AR148" i="46"/>
  <c r="AR149" i="46"/>
  <c r="AR164" i="46"/>
  <c r="AR165" i="46"/>
  <c r="AR176" i="46"/>
  <c r="AR93" i="46"/>
  <c r="AR109" i="46"/>
  <c r="BW4" i="46"/>
  <c r="AS4" i="46" s="1"/>
  <c r="BW6" i="46"/>
  <c r="AS6" i="46" s="1"/>
  <c r="AR40" i="46"/>
  <c r="AR43" i="46"/>
  <c r="AR63" i="46"/>
  <c r="AR65" i="46"/>
  <c r="AR74" i="46"/>
  <c r="AR76" i="46"/>
  <c r="AR83" i="46"/>
  <c r="AR84" i="46"/>
  <c r="AR88" i="46"/>
  <c r="AR96" i="46"/>
  <c r="AR104" i="46"/>
  <c r="AR108" i="46"/>
  <c r="AR135" i="46"/>
  <c r="AR143" i="46"/>
  <c r="AR144" i="46"/>
  <c r="AR147" i="46"/>
  <c r="AR153" i="46"/>
  <c r="AR159" i="46"/>
  <c r="AR160" i="46"/>
  <c r="AR162" i="46"/>
  <c r="AR163" i="46"/>
  <c r="AR169" i="46"/>
  <c r="AR171" i="46"/>
  <c r="AR172" i="46"/>
  <c r="AR174" i="46"/>
  <c r="AR177" i="46"/>
  <c r="AR180" i="46"/>
  <c r="AR183" i="46"/>
  <c r="AR188" i="46"/>
  <c r="AR37" i="46"/>
  <c r="AR53" i="46"/>
  <c r="AR69" i="46"/>
  <c r="AR122" i="46"/>
  <c r="AR142" i="46"/>
  <c r="AR41" i="46"/>
  <c r="AR57" i="46"/>
  <c r="AR73" i="46"/>
  <c r="AR81" i="46"/>
  <c r="AR87" i="46"/>
  <c r="AR90" i="46"/>
  <c r="AR97" i="46"/>
  <c r="AR103" i="46"/>
  <c r="AR106" i="46"/>
  <c r="AR126" i="46"/>
  <c r="AR45" i="46"/>
  <c r="AR61" i="46"/>
  <c r="AR86" i="46"/>
  <c r="AR102" i="46"/>
  <c r="AR110" i="46"/>
  <c r="AR114" i="46"/>
  <c r="AR116" i="46"/>
  <c r="AR146" i="46"/>
  <c r="AR138" i="46"/>
  <c r="AR140" i="46"/>
  <c r="AR154" i="46"/>
  <c r="AR156" i="46"/>
  <c r="AR170" i="46"/>
  <c r="AR78" i="46"/>
  <c r="AR94" i="46"/>
  <c r="AR118" i="46"/>
  <c r="AR120" i="46"/>
  <c r="AR134" i="46"/>
  <c r="AR136" i="46"/>
  <c r="AR150" i="46"/>
  <c r="AR152" i="46"/>
  <c r="AR166" i="46"/>
  <c r="AR168" i="46"/>
  <c r="A4" i="44" l="1"/>
  <c r="A5" i="44" s="1"/>
  <c r="A6" i="44" s="1"/>
  <c r="A7" i="44" s="1"/>
  <c r="A8" i="44" s="1"/>
  <c r="A9" i="44" s="1"/>
  <c r="A10" i="44" s="1"/>
  <c r="A11" i="44" s="1"/>
  <c r="A12" i="44" s="1"/>
  <c r="G36" i="44"/>
  <c r="G31" i="44"/>
  <c r="G30" i="44"/>
  <c r="BV189" i="45"/>
  <c r="BU189" i="45"/>
  <c r="BT189" i="45"/>
  <c r="BS189" i="45"/>
  <c r="BR189" i="45"/>
  <c r="BQ189" i="45"/>
  <c r="BP189" i="45"/>
  <c r="BO189" i="45"/>
  <c r="BN189" i="45"/>
  <c r="BM189" i="45"/>
  <c r="BL189" i="45"/>
  <c r="BK189" i="45"/>
  <c r="BJ189" i="45"/>
  <c r="BI189" i="45"/>
  <c r="BW189" i="45" s="1"/>
  <c r="AS189" i="45" s="1"/>
  <c r="BG189" i="45"/>
  <c r="BF189" i="45"/>
  <c r="BE189" i="45"/>
  <c r="BD189" i="45"/>
  <c r="BC189" i="45"/>
  <c r="BB189" i="45"/>
  <c r="BA189" i="45"/>
  <c r="AZ189" i="45"/>
  <c r="BV188" i="45"/>
  <c r="BU188" i="45"/>
  <c r="BT188" i="45"/>
  <c r="BS188" i="45"/>
  <c r="BR188" i="45"/>
  <c r="BQ188" i="45"/>
  <c r="BP188" i="45"/>
  <c r="BO188" i="45"/>
  <c r="BN188" i="45"/>
  <c r="BM188" i="45"/>
  <c r="BL188" i="45"/>
  <c r="BK188" i="45"/>
  <c r="BJ188" i="45"/>
  <c r="BI188" i="45"/>
  <c r="BW188" i="45" s="1"/>
  <c r="AS188" i="45" s="1"/>
  <c r="BG188" i="45"/>
  <c r="BF188" i="45"/>
  <c r="BE188" i="45"/>
  <c r="BD188" i="45"/>
  <c r="BC188" i="45"/>
  <c r="BB188" i="45"/>
  <c r="BA188" i="45"/>
  <c r="AR188" i="45" s="1"/>
  <c r="AZ188" i="45"/>
  <c r="BV187" i="45"/>
  <c r="BU187" i="45"/>
  <c r="BT187" i="45"/>
  <c r="BS187" i="45"/>
  <c r="BR187" i="45"/>
  <c r="BQ187" i="45"/>
  <c r="BP187" i="45"/>
  <c r="BO187" i="45"/>
  <c r="BN187" i="45"/>
  <c r="BM187" i="45"/>
  <c r="BL187" i="45"/>
  <c r="BK187" i="45"/>
  <c r="BJ187" i="45"/>
  <c r="BI187" i="45"/>
  <c r="BW187" i="45" s="1"/>
  <c r="AS187" i="45" s="1"/>
  <c r="BG187" i="45"/>
  <c r="BF187" i="45"/>
  <c r="BE187" i="45"/>
  <c r="BD187" i="45"/>
  <c r="BC187" i="45"/>
  <c r="BB187" i="45"/>
  <c r="BA187" i="45"/>
  <c r="AZ187" i="45"/>
  <c r="AR187" i="45" s="1"/>
  <c r="BV186" i="45"/>
  <c r="BU186" i="45"/>
  <c r="BT186" i="45"/>
  <c r="BS186" i="45"/>
  <c r="BR186" i="45"/>
  <c r="BQ186" i="45"/>
  <c r="BP186" i="45"/>
  <c r="BO186" i="45"/>
  <c r="BN186" i="45"/>
  <c r="BM186" i="45"/>
  <c r="BL186" i="45"/>
  <c r="BK186" i="45"/>
  <c r="BJ186" i="45"/>
  <c r="BI186" i="45"/>
  <c r="BW186" i="45" s="1"/>
  <c r="AS186" i="45" s="1"/>
  <c r="BG186" i="45"/>
  <c r="BF186" i="45"/>
  <c r="BE186" i="45"/>
  <c r="BD186" i="45"/>
  <c r="BC186" i="45"/>
  <c r="BB186" i="45"/>
  <c r="BA186" i="45"/>
  <c r="AZ186" i="45"/>
  <c r="BV185" i="45"/>
  <c r="BU185" i="45"/>
  <c r="BT185" i="45"/>
  <c r="BS185" i="45"/>
  <c r="BR185" i="45"/>
  <c r="BQ185" i="45"/>
  <c r="BP185" i="45"/>
  <c r="BO185" i="45"/>
  <c r="BN185" i="45"/>
  <c r="BM185" i="45"/>
  <c r="BL185" i="45"/>
  <c r="BK185" i="45"/>
  <c r="BJ185" i="45"/>
  <c r="BI185" i="45"/>
  <c r="BW185" i="45" s="1"/>
  <c r="AS185" i="45" s="1"/>
  <c r="BG185" i="45"/>
  <c r="BF185" i="45"/>
  <c r="BE185" i="45"/>
  <c r="BD185" i="45"/>
  <c r="BC185" i="45"/>
  <c r="BB185" i="45"/>
  <c r="BA185" i="45"/>
  <c r="AZ185" i="45"/>
  <c r="BV184" i="45"/>
  <c r="BU184" i="45"/>
  <c r="BT184" i="45"/>
  <c r="BS184" i="45"/>
  <c r="BR184" i="45"/>
  <c r="BQ184" i="45"/>
  <c r="BP184" i="45"/>
  <c r="BO184" i="45"/>
  <c r="BN184" i="45"/>
  <c r="BM184" i="45"/>
  <c r="BL184" i="45"/>
  <c r="BK184" i="45"/>
  <c r="BJ184" i="45"/>
  <c r="BI184" i="45"/>
  <c r="BW184" i="45" s="1"/>
  <c r="AS184" i="45" s="1"/>
  <c r="BG184" i="45"/>
  <c r="BF184" i="45"/>
  <c r="BE184" i="45"/>
  <c r="BD184" i="45"/>
  <c r="BC184" i="45"/>
  <c r="BB184" i="45"/>
  <c r="BA184" i="45"/>
  <c r="AZ184" i="45"/>
  <c r="BV183" i="45"/>
  <c r="BU183" i="45"/>
  <c r="BT183" i="45"/>
  <c r="BS183" i="45"/>
  <c r="BR183" i="45"/>
  <c r="BQ183" i="45"/>
  <c r="BP183" i="45"/>
  <c r="BO183" i="45"/>
  <c r="BN183" i="45"/>
  <c r="BM183" i="45"/>
  <c r="BL183" i="45"/>
  <c r="BK183" i="45"/>
  <c r="BJ183" i="45"/>
  <c r="BI183" i="45"/>
  <c r="BW183" i="45" s="1"/>
  <c r="AS183" i="45" s="1"/>
  <c r="BG183" i="45"/>
  <c r="BF183" i="45"/>
  <c r="BE183" i="45"/>
  <c r="BD183" i="45"/>
  <c r="BC183" i="45"/>
  <c r="BB183" i="45"/>
  <c r="BA183" i="45"/>
  <c r="AZ183" i="45"/>
  <c r="AR183" i="45"/>
  <c r="BV182" i="45"/>
  <c r="BU182" i="45"/>
  <c r="BT182" i="45"/>
  <c r="BS182" i="45"/>
  <c r="BR182" i="45"/>
  <c r="BQ182" i="45"/>
  <c r="BP182" i="45"/>
  <c r="BO182" i="45"/>
  <c r="BN182" i="45"/>
  <c r="BM182" i="45"/>
  <c r="BL182" i="45"/>
  <c r="BK182" i="45"/>
  <c r="BJ182" i="45"/>
  <c r="BI182" i="45"/>
  <c r="BW182" i="45" s="1"/>
  <c r="AS182" i="45" s="1"/>
  <c r="BG182" i="45"/>
  <c r="BF182" i="45"/>
  <c r="BE182" i="45"/>
  <c r="BD182" i="45"/>
  <c r="BC182" i="45"/>
  <c r="BB182" i="45"/>
  <c r="BA182" i="45"/>
  <c r="AZ182" i="45"/>
  <c r="BV181" i="45"/>
  <c r="BU181" i="45"/>
  <c r="BT181" i="45"/>
  <c r="BS181" i="45"/>
  <c r="BR181" i="45"/>
  <c r="BQ181" i="45"/>
  <c r="BP181" i="45"/>
  <c r="BO181" i="45"/>
  <c r="BN181" i="45"/>
  <c r="BM181" i="45"/>
  <c r="BL181" i="45"/>
  <c r="BK181" i="45"/>
  <c r="BJ181" i="45"/>
  <c r="BI181" i="45"/>
  <c r="BW181" i="45" s="1"/>
  <c r="AS181" i="45" s="1"/>
  <c r="BG181" i="45"/>
  <c r="BF181" i="45"/>
  <c r="BE181" i="45"/>
  <c r="BD181" i="45"/>
  <c r="BC181" i="45"/>
  <c r="BB181" i="45"/>
  <c r="BA181" i="45"/>
  <c r="AZ181" i="45"/>
  <c r="AR181" i="45" s="1"/>
  <c r="BV180" i="45"/>
  <c r="BU180" i="45"/>
  <c r="BT180" i="45"/>
  <c r="BS180" i="45"/>
  <c r="BR180" i="45"/>
  <c r="BQ180" i="45"/>
  <c r="BP180" i="45"/>
  <c r="BO180" i="45"/>
  <c r="BN180" i="45"/>
  <c r="BM180" i="45"/>
  <c r="BL180" i="45"/>
  <c r="BK180" i="45"/>
  <c r="BJ180" i="45"/>
  <c r="BI180" i="45"/>
  <c r="BW180" i="45" s="1"/>
  <c r="AS180" i="45" s="1"/>
  <c r="BG180" i="45"/>
  <c r="BF180" i="45"/>
  <c r="BE180" i="45"/>
  <c r="BD180" i="45"/>
  <c r="BC180" i="45"/>
  <c r="BB180" i="45"/>
  <c r="BA180" i="45"/>
  <c r="AZ180" i="45"/>
  <c r="BW179" i="45"/>
  <c r="AS179" i="45" s="1"/>
  <c r="BV179" i="45"/>
  <c r="BU179" i="45"/>
  <c r="BT179" i="45"/>
  <c r="BS179" i="45"/>
  <c r="BR179" i="45"/>
  <c r="BQ179" i="45"/>
  <c r="BP179" i="45"/>
  <c r="BO179" i="45"/>
  <c r="BN179" i="45"/>
  <c r="BM179" i="45"/>
  <c r="BL179" i="45"/>
  <c r="BK179" i="45"/>
  <c r="BJ179" i="45"/>
  <c r="BI179" i="45"/>
  <c r="BG179" i="45"/>
  <c r="BF179" i="45"/>
  <c r="BE179" i="45"/>
  <c r="BD179" i="45"/>
  <c r="BC179" i="45"/>
  <c r="BB179" i="45"/>
  <c r="BA179" i="45"/>
  <c r="AZ179" i="45"/>
  <c r="AR179" i="45" s="1"/>
  <c r="BV178" i="45"/>
  <c r="BU178" i="45"/>
  <c r="BT178" i="45"/>
  <c r="BS178" i="45"/>
  <c r="BR178" i="45"/>
  <c r="BQ178" i="45"/>
  <c r="BP178" i="45"/>
  <c r="BO178" i="45"/>
  <c r="BN178" i="45"/>
  <c r="BM178" i="45"/>
  <c r="BL178" i="45"/>
  <c r="BK178" i="45"/>
  <c r="BJ178" i="45"/>
  <c r="BI178" i="45"/>
  <c r="BW178" i="45" s="1"/>
  <c r="AS178" i="45" s="1"/>
  <c r="BG178" i="45"/>
  <c r="BF178" i="45"/>
  <c r="BE178" i="45"/>
  <c r="BD178" i="45"/>
  <c r="BC178" i="45"/>
  <c r="BB178" i="45"/>
  <c r="BA178" i="45"/>
  <c r="AZ178" i="45"/>
  <c r="BV177" i="45"/>
  <c r="BU177" i="45"/>
  <c r="BT177" i="45"/>
  <c r="BS177" i="45"/>
  <c r="BR177" i="45"/>
  <c r="BQ177" i="45"/>
  <c r="BP177" i="45"/>
  <c r="BO177" i="45"/>
  <c r="BN177" i="45"/>
  <c r="BM177" i="45"/>
  <c r="BL177" i="45"/>
  <c r="BK177" i="45"/>
  <c r="BJ177" i="45"/>
  <c r="BI177" i="45"/>
  <c r="BW177" i="45" s="1"/>
  <c r="AS177" i="45" s="1"/>
  <c r="BG177" i="45"/>
  <c r="BF177" i="45"/>
  <c r="BE177" i="45"/>
  <c r="BD177" i="45"/>
  <c r="BC177" i="45"/>
  <c r="BB177" i="45"/>
  <c r="BA177" i="45"/>
  <c r="AZ177" i="45"/>
  <c r="BW176" i="45"/>
  <c r="AS176" i="45" s="1"/>
  <c r="BV176" i="45"/>
  <c r="BU176" i="45"/>
  <c r="BT176" i="45"/>
  <c r="BS176" i="45"/>
  <c r="BR176" i="45"/>
  <c r="BQ176" i="45"/>
  <c r="BP176" i="45"/>
  <c r="BO176" i="45"/>
  <c r="BN176" i="45"/>
  <c r="BM176" i="45"/>
  <c r="BL176" i="45"/>
  <c r="BK176" i="45"/>
  <c r="BJ176" i="45"/>
  <c r="BI176" i="45"/>
  <c r="BG176" i="45"/>
  <c r="BF176" i="45"/>
  <c r="BE176" i="45"/>
  <c r="BD176" i="45"/>
  <c r="BC176" i="45"/>
  <c r="BB176" i="45"/>
  <c r="BA176" i="45"/>
  <c r="AZ176" i="45"/>
  <c r="BV175" i="45"/>
  <c r="BU175" i="45"/>
  <c r="BT175" i="45"/>
  <c r="BS175" i="45"/>
  <c r="BR175" i="45"/>
  <c r="BQ175" i="45"/>
  <c r="BP175" i="45"/>
  <c r="BO175" i="45"/>
  <c r="BN175" i="45"/>
  <c r="BM175" i="45"/>
  <c r="BL175" i="45"/>
  <c r="BK175" i="45"/>
  <c r="BJ175" i="45"/>
  <c r="BI175" i="45"/>
  <c r="BW175" i="45" s="1"/>
  <c r="AS175" i="45" s="1"/>
  <c r="BG175" i="45"/>
  <c r="BF175" i="45"/>
  <c r="BE175" i="45"/>
  <c r="BD175" i="45"/>
  <c r="BC175" i="45"/>
  <c r="BB175" i="45"/>
  <c r="BA175" i="45"/>
  <c r="AR175" i="45" s="1"/>
  <c r="AZ175" i="45"/>
  <c r="BV174" i="45"/>
  <c r="BU174" i="45"/>
  <c r="BT174" i="45"/>
  <c r="BS174" i="45"/>
  <c r="BR174" i="45"/>
  <c r="BQ174" i="45"/>
  <c r="BP174" i="45"/>
  <c r="BO174" i="45"/>
  <c r="BN174" i="45"/>
  <c r="BM174" i="45"/>
  <c r="BL174" i="45"/>
  <c r="BK174" i="45"/>
  <c r="BJ174" i="45"/>
  <c r="BI174" i="45"/>
  <c r="BW174" i="45" s="1"/>
  <c r="AS174" i="45" s="1"/>
  <c r="BG174" i="45"/>
  <c r="BF174" i="45"/>
  <c r="BE174" i="45"/>
  <c r="BD174" i="45"/>
  <c r="BC174" i="45"/>
  <c r="BB174" i="45"/>
  <c r="BA174" i="45"/>
  <c r="AZ174" i="45"/>
  <c r="AR174" i="45" s="1"/>
  <c r="BV173" i="45"/>
  <c r="BU173" i="45"/>
  <c r="BT173" i="45"/>
  <c r="BS173" i="45"/>
  <c r="BR173" i="45"/>
  <c r="BQ173" i="45"/>
  <c r="BP173" i="45"/>
  <c r="BO173" i="45"/>
  <c r="BN173" i="45"/>
  <c r="BM173" i="45"/>
  <c r="BL173" i="45"/>
  <c r="BK173" i="45"/>
  <c r="BJ173" i="45"/>
  <c r="BI173" i="45"/>
  <c r="BW173" i="45" s="1"/>
  <c r="AS173" i="45" s="1"/>
  <c r="BG173" i="45"/>
  <c r="BF173" i="45"/>
  <c r="BE173" i="45"/>
  <c r="BD173" i="45"/>
  <c r="BC173" i="45"/>
  <c r="BB173" i="45"/>
  <c r="BA173" i="45"/>
  <c r="AZ173" i="45"/>
  <c r="BV172" i="45"/>
  <c r="BU172" i="45"/>
  <c r="BT172" i="45"/>
  <c r="BS172" i="45"/>
  <c r="BR172" i="45"/>
  <c r="BQ172" i="45"/>
  <c r="BP172" i="45"/>
  <c r="BO172" i="45"/>
  <c r="BN172" i="45"/>
  <c r="BM172" i="45"/>
  <c r="BL172" i="45"/>
  <c r="BK172" i="45"/>
  <c r="BJ172" i="45"/>
  <c r="BI172" i="45"/>
  <c r="BW172" i="45" s="1"/>
  <c r="AS172" i="45" s="1"/>
  <c r="BG172" i="45"/>
  <c r="BF172" i="45"/>
  <c r="BE172" i="45"/>
  <c r="BD172" i="45"/>
  <c r="BC172" i="45"/>
  <c r="BB172" i="45"/>
  <c r="BA172" i="45"/>
  <c r="AR172" i="45" s="1"/>
  <c r="AZ172" i="45"/>
  <c r="BV171" i="45"/>
  <c r="BU171" i="45"/>
  <c r="BT171" i="45"/>
  <c r="BS171" i="45"/>
  <c r="BR171" i="45"/>
  <c r="BQ171" i="45"/>
  <c r="BP171" i="45"/>
  <c r="BO171" i="45"/>
  <c r="BN171" i="45"/>
  <c r="BM171" i="45"/>
  <c r="BL171" i="45"/>
  <c r="BK171" i="45"/>
  <c r="BJ171" i="45"/>
  <c r="BI171" i="45"/>
  <c r="BW171" i="45" s="1"/>
  <c r="AS171" i="45" s="1"/>
  <c r="BG171" i="45"/>
  <c r="BF171" i="45"/>
  <c r="BE171" i="45"/>
  <c r="BD171" i="45"/>
  <c r="BC171" i="45"/>
  <c r="BB171" i="45"/>
  <c r="BA171" i="45"/>
  <c r="AZ171" i="45"/>
  <c r="AR171" i="45" s="1"/>
  <c r="BV170" i="45"/>
  <c r="BU170" i="45"/>
  <c r="BT170" i="45"/>
  <c r="BS170" i="45"/>
  <c r="BR170" i="45"/>
  <c r="BQ170" i="45"/>
  <c r="BP170" i="45"/>
  <c r="BO170" i="45"/>
  <c r="BN170" i="45"/>
  <c r="BM170" i="45"/>
  <c r="BL170" i="45"/>
  <c r="BK170" i="45"/>
  <c r="BJ170" i="45"/>
  <c r="BI170" i="45"/>
  <c r="BW170" i="45" s="1"/>
  <c r="AS170" i="45" s="1"/>
  <c r="BG170" i="45"/>
  <c r="BF170" i="45"/>
  <c r="BE170" i="45"/>
  <c r="BD170" i="45"/>
  <c r="BC170" i="45"/>
  <c r="BB170" i="45"/>
  <c r="BA170" i="45"/>
  <c r="AZ170" i="45"/>
  <c r="BV169" i="45"/>
  <c r="BU169" i="45"/>
  <c r="BT169" i="45"/>
  <c r="BS169" i="45"/>
  <c r="BR169" i="45"/>
  <c r="BQ169" i="45"/>
  <c r="BP169" i="45"/>
  <c r="BO169" i="45"/>
  <c r="BN169" i="45"/>
  <c r="BM169" i="45"/>
  <c r="BL169" i="45"/>
  <c r="BK169" i="45"/>
  <c r="BJ169" i="45"/>
  <c r="BI169" i="45"/>
  <c r="BW169" i="45" s="1"/>
  <c r="AS169" i="45" s="1"/>
  <c r="BG169" i="45"/>
  <c r="BF169" i="45"/>
  <c r="BE169" i="45"/>
  <c r="BD169" i="45"/>
  <c r="BC169" i="45"/>
  <c r="BB169" i="45"/>
  <c r="BA169" i="45"/>
  <c r="AZ169" i="45"/>
  <c r="BV168" i="45"/>
  <c r="BU168" i="45"/>
  <c r="BT168" i="45"/>
  <c r="BS168" i="45"/>
  <c r="BR168" i="45"/>
  <c r="BQ168" i="45"/>
  <c r="BP168" i="45"/>
  <c r="BO168" i="45"/>
  <c r="BN168" i="45"/>
  <c r="BM168" i="45"/>
  <c r="BL168" i="45"/>
  <c r="BK168" i="45"/>
  <c r="BJ168" i="45"/>
  <c r="BI168" i="45"/>
  <c r="BW168" i="45" s="1"/>
  <c r="AS168" i="45" s="1"/>
  <c r="BG168" i="45"/>
  <c r="BF168" i="45"/>
  <c r="BE168" i="45"/>
  <c r="BD168" i="45"/>
  <c r="BC168" i="45"/>
  <c r="BB168" i="45"/>
  <c r="BA168" i="45"/>
  <c r="AZ168" i="45"/>
  <c r="BV167" i="45"/>
  <c r="BU167" i="45"/>
  <c r="BT167" i="45"/>
  <c r="BS167" i="45"/>
  <c r="BR167" i="45"/>
  <c r="BQ167" i="45"/>
  <c r="BP167" i="45"/>
  <c r="BO167" i="45"/>
  <c r="BN167" i="45"/>
  <c r="BM167" i="45"/>
  <c r="BL167" i="45"/>
  <c r="BK167" i="45"/>
  <c r="BJ167" i="45"/>
  <c r="BI167" i="45"/>
  <c r="BW167" i="45" s="1"/>
  <c r="AS167" i="45" s="1"/>
  <c r="BG167" i="45"/>
  <c r="BF167" i="45"/>
  <c r="BE167" i="45"/>
  <c r="BD167" i="45"/>
  <c r="BC167" i="45"/>
  <c r="BB167" i="45"/>
  <c r="BA167" i="45"/>
  <c r="AZ167" i="45"/>
  <c r="AR167" i="45"/>
  <c r="BV166" i="45"/>
  <c r="BU166" i="45"/>
  <c r="BT166" i="45"/>
  <c r="BS166" i="45"/>
  <c r="BR166" i="45"/>
  <c r="BQ166" i="45"/>
  <c r="BP166" i="45"/>
  <c r="BO166" i="45"/>
  <c r="BN166" i="45"/>
  <c r="BM166" i="45"/>
  <c r="BL166" i="45"/>
  <c r="BK166" i="45"/>
  <c r="BJ166" i="45"/>
  <c r="BI166" i="45"/>
  <c r="BW166" i="45" s="1"/>
  <c r="AS166" i="45" s="1"/>
  <c r="BG166" i="45"/>
  <c r="BF166" i="45"/>
  <c r="BE166" i="45"/>
  <c r="BD166" i="45"/>
  <c r="BC166" i="45"/>
  <c r="BB166" i="45"/>
  <c r="BA166" i="45"/>
  <c r="AZ166" i="45"/>
  <c r="BV165" i="45"/>
  <c r="BU165" i="45"/>
  <c r="BT165" i="45"/>
  <c r="BS165" i="45"/>
  <c r="BR165" i="45"/>
  <c r="BQ165" i="45"/>
  <c r="BP165" i="45"/>
  <c r="BO165" i="45"/>
  <c r="BN165" i="45"/>
  <c r="BM165" i="45"/>
  <c r="BL165" i="45"/>
  <c r="BK165" i="45"/>
  <c r="BJ165" i="45"/>
  <c r="BI165" i="45"/>
  <c r="BW165" i="45" s="1"/>
  <c r="AS165" i="45" s="1"/>
  <c r="BG165" i="45"/>
  <c r="BF165" i="45"/>
  <c r="BE165" i="45"/>
  <c r="BD165" i="45"/>
  <c r="BC165" i="45"/>
  <c r="BB165" i="45"/>
  <c r="BA165" i="45"/>
  <c r="AZ165" i="45"/>
  <c r="AR165" i="45" s="1"/>
  <c r="BV164" i="45"/>
  <c r="BU164" i="45"/>
  <c r="BT164" i="45"/>
  <c r="BS164" i="45"/>
  <c r="BR164" i="45"/>
  <c r="BQ164" i="45"/>
  <c r="BP164" i="45"/>
  <c r="BO164" i="45"/>
  <c r="BN164" i="45"/>
  <c r="BM164" i="45"/>
  <c r="BL164" i="45"/>
  <c r="BK164" i="45"/>
  <c r="BJ164" i="45"/>
  <c r="BI164" i="45"/>
  <c r="BW164" i="45" s="1"/>
  <c r="AS164" i="45" s="1"/>
  <c r="BG164" i="45"/>
  <c r="BF164" i="45"/>
  <c r="BE164" i="45"/>
  <c r="BD164" i="45"/>
  <c r="BC164" i="45"/>
  <c r="BB164" i="45"/>
  <c r="BA164" i="45"/>
  <c r="AZ164" i="45"/>
  <c r="BW163" i="45"/>
  <c r="AS163" i="45" s="1"/>
  <c r="BV163" i="45"/>
  <c r="BU163" i="45"/>
  <c r="BT163" i="45"/>
  <c r="BS163" i="45"/>
  <c r="BR163" i="45"/>
  <c r="BQ163" i="45"/>
  <c r="BP163" i="45"/>
  <c r="BO163" i="45"/>
  <c r="BN163" i="45"/>
  <c r="BM163" i="45"/>
  <c r="BL163" i="45"/>
  <c r="BK163" i="45"/>
  <c r="BJ163" i="45"/>
  <c r="BI163" i="45"/>
  <c r="BG163" i="45"/>
  <c r="BF163" i="45"/>
  <c r="BE163" i="45"/>
  <c r="BD163" i="45"/>
  <c r="BC163" i="45"/>
  <c r="BB163" i="45"/>
  <c r="BA163" i="45"/>
  <c r="AZ163" i="45"/>
  <c r="BV162" i="45"/>
  <c r="BU162" i="45"/>
  <c r="BT162" i="45"/>
  <c r="BS162" i="45"/>
  <c r="BR162" i="45"/>
  <c r="BQ162" i="45"/>
  <c r="BP162" i="45"/>
  <c r="BO162" i="45"/>
  <c r="BN162" i="45"/>
  <c r="BM162" i="45"/>
  <c r="BL162" i="45"/>
  <c r="BK162" i="45"/>
  <c r="BJ162" i="45"/>
  <c r="BI162" i="45"/>
  <c r="BW162" i="45" s="1"/>
  <c r="AS162" i="45" s="1"/>
  <c r="BG162" i="45"/>
  <c r="BF162" i="45"/>
  <c r="BE162" i="45"/>
  <c r="BD162" i="45"/>
  <c r="BC162" i="45"/>
  <c r="BB162" i="45"/>
  <c r="BA162" i="45"/>
  <c r="AZ162" i="45"/>
  <c r="BV161" i="45"/>
  <c r="BU161" i="45"/>
  <c r="BT161" i="45"/>
  <c r="BS161" i="45"/>
  <c r="BR161" i="45"/>
  <c r="BQ161" i="45"/>
  <c r="BP161" i="45"/>
  <c r="BO161" i="45"/>
  <c r="BN161" i="45"/>
  <c r="BM161" i="45"/>
  <c r="BL161" i="45"/>
  <c r="BK161" i="45"/>
  <c r="BJ161" i="45"/>
  <c r="BI161" i="45"/>
  <c r="BW161" i="45" s="1"/>
  <c r="AS161" i="45" s="1"/>
  <c r="BG161" i="45"/>
  <c r="BF161" i="45"/>
  <c r="BE161" i="45"/>
  <c r="BD161" i="45"/>
  <c r="BC161" i="45"/>
  <c r="BB161" i="45"/>
  <c r="BA161" i="45"/>
  <c r="AZ161" i="45"/>
  <c r="BW160" i="45"/>
  <c r="AS160" i="45" s="1"/>
  <c r="BV160" i="45"/>
  <c r="BU160" i="45"/>
  <c r="BT160" i="45"/>
  <c r="BS160" i="45"/>
  <c r="BR160" i="45"/>
  <c r="BQ160" i="45"/>
  <c r="BP160" i="45"/>
  <c r="BO160" i="45"/>
  <c r="BN160" i="45"/>
  <c r="BM160" i="45"/>
  <c r="BL160" i="45"/>
  <c r="BK160" i="45"/>
  <c r="BJ160" i="45"/>
  <c r="BI160" i="45"/>
  <c r="BG160" i="45"/>
  <c r="BF160" i="45"/>
  <c r="BE160" i="45"/>
  <c r="BD160" i="45"/>
  <c r="BC160" i="45"/>
  <c r="BB160" i="45"/>
  <c r="BA160" i="45"/>
  <c r="AZ160" i="45"/>
  <c r="BV159" i="45"/>
  <c r="BU159" i="45"/>
  <c r="BT159" i="45"/>
  <c r="BS159" i="45"/>
  <c r="BR159" i="45"/>
  <c r="BQ159" i="45"/>
  <c r="BP159" i="45"/>
  <c r="BO159" i="45"/>
  <c r="BN159" i="45"/>
  <c r="BM159" i="45"/>
  <c r="BL159" i="45"/>
  <c r="BK159" i="45"/>
  <c r="BJ159" i="45"/>
  <c r="BI159" i="45"/>
  <c r="BW159" i="45" s="1"/>
  <c r="AS159" i="45" s="1"/>
  <c r="BG159" i="45"/>
  <c r="BF159" i="45"/>
  <c r="BE159" i="45"/>
  <c r="BD159" i="45"/>
  <c r="BC159" i="45"/>
  <c r="BB159" i="45"/>
  <c r="BA159" i="45"/>
  <c r="AZ159" i="45"/>
  <c r="BV158" i="45"/>
  <c r="BU158" i="45"/>
  <c r="BT158" i="45"/>
  <c r="BS158" i="45"/>
  <c r="BR158" i="45"/>
  <c r="BQ158" i="45"/>
  <c r="BP158" i="45"/>
  <c r="BO158" i="45"/>
  <c r="BN158" i="45"/>
  <c r="BM158" i="45"/>
  <c r="BL158" i="45"/>
  <c r="BK158" i="45"/>
  <c r="BJ158" i="45"/>
  <c r="BI158" i="45"/>
  <c r="BW158" i="45" s="1"/>
  <c r="AS158" i="45" s="1"/>
  <c r="BG158" i="45"/>
  <c r="BF158" i="45"/>
  <c r="BE158" i="45"/>
  <c r="BD158" i="45"/>
  <c r="BC158" i="45"/>
  <c r="BB158" i="45"/>
  <c r="BA158" i="45"/>
  <c r="AZ158" i="45"/>
  <c r="BV157" i="45"/>
  <c r="BU157" i="45"/>
  <c r="BT157" i="45"/>
  <c r="BS157" i="45"/>
  <c r="BR157" i="45"/>
  <c r="BQ157" i="45"/>
  <c r="BP157" i="45"/>
  <c r="BO157" i="45"/>
  <c r="BN157" i="45"/>
  <c r="BM157" i="45"/>
  <c r="BL157" i="45"/>
  <c r="BK157" i="45"/>
  <c r="BJ157" i="45"/>
  <c r="BI157" i="45"/>
  <c r="BW157" i="45" s="1"/>
  <c r="AS157" i="45" s="1"/>
  <c r="BG157" i="45"/>
  <c r="BF157" i="45"/>
  <c r="BE157" i="45"/>
  <c r="BD157" i="45"/>
  <c r="BC157" i="45"/>
  <c r="BB157" i="45"/>
  <c r="BA157" i="45"/>
  <c r="AZ157" i="45"/>
  <c r="BV156" i="45"/>
  <c r="BU156" i="45"/>
  <c r="BT156" i="45"/>
  <c r="BS156" i="45"/>
  <c r="BR156" i="45"/>
  <c r="BQ156" i="45"/>
  <c r="BP156" i="45"/>
  <c r="BO156" i="45"/>
  <c r="BN156" i="45"/>
  <c r="BM156" i="45"/>
  <c r="BL156" i="45"/>
  <c r="BK156" i="45"/>
  <c r="BJ156" i="45"/>
  <c r="BI156" i="45"/>
  <c r="BW156" i="45" s="1"/>
  <c r="AS156" i="45" s="1"/>
  <c r="BG156" i="45"/>
  <c r="BF156" i="45"/>
  <c r="BE156" i="45"/>
  <c r="BD156" i="45"/>
  <c r="BC156" i="45"/>
  <c r="BB156" i="45"/>
  <c r="BA156" i="45"/>
  <c r="AZ156" i="45"/>
  <c r="BV155" i="45"/>
  <c r="BU155" i="45"/>
  <c r="BT155" i="45"/>
  <c r="BS155" i="45"/>
  <c r="BR155" i="45"/>
  <c r="BQ155" i="45"/>
  <c r="BP155" i="45"/>
  <c r="BO155" i="45"/>
  <c r="BN155" i="45"/>
  <c r="BM155" i="45"/>
  <c r="BL155" i="45"/>
  <c r="BK155" i="45"/>
  <c r="BJ155" i="45"/>
  <c r="BI155" i="45"/>
  <c r="BW155" i="45" s="1"/>
  <c r="AS155" i="45" s="1"/>
  <c r="BG155" i="45"/>
  <c r="BF155" i="45"/>
  <c r="BE155" i="45"/>
  <c r="BD155" i="45"/>
  <c r="BC155" i="45"/>
  <c r="BB155" i="45"/>
  <c r="BA155" i="45"/>
  <c r="AZ155" i="45"/>
  <c r="BV154" i="45"/>
  <c r="BU154" i="45"/>
  <c r="BT154" i="45"/>
  <c r="BS154" i="45"/>
  <c r="BR154" i="45"/>
  <c r="BQ154" i="45"/>
  <c r="BP154" i="45"/>
  <c r="BO154" i="45"/>
  <c r="BN154" i="45"/>
  <c r="BM154" i="45"/>
  <c r="BL154" i="45"/>
  <c r="BK154" i="45"/>
  <c r="BJ154" i="45"/>
  <c r="BI154" i="45"/>
  <c r="BW154" i="45" s="1"/>
  <c r="AS154" i="45" s="1"/>
  <c r="BG154" i="45"/>
  <c r="BF154" i="45"/>
  <c r="BE154" i="45"/>
  <c r="BD154" i="45"/>
  <c r="BC154" i="45"/>
  <c r="BB154" i="45"/>
  <c r="BA154" i="45"/>
  <c r="AZ154" i="45"/>
  <c r="BV153" i="45"/>
  <c r="BU153" i="45"/>
  <c r="BT153" i="45"/>
  <c r="BS153" i="45"/>
  <c r="BR153" i="45"/>
  <c r="BQ153" i="45"/>
  <c r="BP153" i="45"/>
  <c r="BO153" i="45"/>
  <c r="BN153" i="45"/>
  <c r="BM153" i="45"/>
  <c r="BL153" i="45"/>
  <c r="BK153" i="45"/>
  <c r="BJ153" i="45"/>
  <c r="BI153" i="45"/>
  <c r="BW153" i="45" s="1"/>
  <c r="AS153" i="45" s="1"/>
  <c r="BG153" i="45"/>
  <c r="BF153" i="45"/>
  <c r="BE153" i="45"/>
  <c r="BD153" i="45"/>
  <c r="BC153" i="45"/>
  <c r="BB153" i="45"/>
  <c r="BA153" i="45"/>
  <c r="AZ153" i="45"/>
  <c r="BW152" i="45"/>
  <c r="AS152" i="45" s="1"/>
  <c r="BV152" i="45"/>
  <c r="BU152" i="45"/>
  <c r="BT152" i="45"/>
  <c r="BS152" i="45"/>
  <c r="BR152" i="45"/>
  <c r="BQ152" i="45"/>
  <c r="BP152" i="45"/>
  <c r="BO152" i="45"/>
  <c r="BN152" i="45"/>
  <c r="BM152" i="45"/>
  <c r="BL152" i="45"/>
  <c r="BK152" i="45"/>
  <c r="BJ152" i="45"/>
  <c r="BI152" i="45"/>
  <c r="BG152" i="45"/>
  <c r="BF152" i="45"/>
  <c r="BE152" i="45"/>
  <c r="BD152" i="45"/>
  <c r="BC152" i="45"/>
  <c r="BB152" i="45"/>
  <c r="BA152" i="45"/>
  <c r="AZ152" i="45"/>
  <c r="BV151" i="45"/>
  <c r="BU151" i="45"/>
  <c r="BT151" i="45"/>
  <c r="BS151" i="45"/>
  <c r="BR151" i="45"/>
  <c r="BQ151" i="45"/>
  <c r="BP151" i="45"/>
  <c r="BO151" i="45"/>
  <c r="BN151" i="45"/>
  <c r="BM151" i="45"/>
  <c r="BL151" i="45"/>
  <c r="BK151" i="45"/>
  <c r="BJ151" i="45"/>
  <c r="BI151" i="45"/>
  <c r="BW151" i="45" s="1"/>
  <c r="AS151" i="45" s="1"/>
  <c r="BG151" i="45"/>
  <c r="BF151" i="45"/>
  <c r="BE151" i="45"/>
  <c r="BD151" i="45"/>
  <c r="BC151" i="45"/>
  <c r="BB151" i="45"/>
  <c r="BA151" i="45"/>
  <c r="AZ151" i="45"/>
  <c r="BV150" i="45"/>
  <c r="BU150" i="45"/>
  <c r="BT150" i="45"/>
  <c r="BS150" i="45"/>
  <c r="BR150" i="45"/>
  <c r="BQ150" i="45"/>
  <c r="BP150" i="45"/>
  <c r="BO150" i="45"/>
  <c r="BN150" i="45"/>
  <c r="BM150" i="45"/>
  <c r="BL150" i="45"/>
  <c r="BK150" i="45"/>
  <c r="BJ150" i="45"/>
  <c r="BI150" i="45"/>
  <c r="BW150" i="45" s="1"/>
  <c r="AS150" i="45" s="1"/>
  <c r="BG150" i="45"/>
  <c r="BF150" i="45"/>
  <c r="BE150" i="45"/>
  <c r="BD150" i="45"/>
  <c r="BC150" i="45"/>
  <c r="BB150" i="45"/>
  <c r="BA150" i="45"/>
  <c r="AZ150" i="45"/>
  <c r="BV149" i="45"/>
  <c r="BU149" i="45"/>
  <c r="BT149" i="45"/>
  <c r="BS149" i="45"/>
  <c r="BR149" i="45"/>
  <c r="BQ149" i="45"/>
  <c r="BP149" i="45"/>
  <c r="BO149" i="45"/>
  <c r="BN149" i="45"/>
  <c r="BM149" i="45"/>
  <c r="BL149" i="45"/>
  <c r="BK149" i="45"/>
  <c r="BJ149" i="45"/>
  <c r="BI149" i="45"/>
  <c r="BW149" i="45" s="1"/>
  <c r="AS149" i="45" s="1"/>
  <c r="BG149" i="45"/>
  <c r="BF149" i="45"/>
  <c r="BE149" i="45"/>
  <c r="BD149" i="45"/>
  <c r="BC149" i="45"/>
  <c r="BB149" i="45"/>
  <c r="BA149" i="45"/>
  <c r="AZ149" i="45"/>
  <c r="BV148" i="45"/>
  <c r="BU148" i="45"/>
  <c r="BT148" i="45"/>
  <c r="BS148" i="45"/>
  <c r="BR148" i="45"/>
  <c r="BQ148" i="45"/>
  <c r="BP148" i="45"/>
  <c r="BO148" i="45"/>
  <c r="BN148" i="45"/>
  <c r="BM148" i="45"/>
  <c r="BL148" i="45"/>
  <c r="BK148" i="45"/>
  <c r="BJ148" i="45"/>
  <c r="BI148" i="45"/>
  <c r="BW148" i="45" s="1"/>
  <c r="AS148" i="45" s="1"/>
  <c r="BG148" i="45"/>
  <c r="BF148" i="45"/>
  <c r="BE148" i="45"/>
  <c r="BD148" i="45"/>
  <c r="BC148" i="45"/>
  <c r="BB148" i="45"/>
  <c r="BA148" i="45"/>
  <c r="AZ148" i="45"/>
  <c r="BV147" i="45"/>
  <c r="BU147" i="45"/>
  <c r="BT147" i="45"/>
  <c r="BS147" i="45"/>
  <c r="BR147" i="45"/>
  <c r="BQ147" i="45"/>
  <c r="BP147" i="45"/>
  <c r="BO147" i="45"/>
  <c r="BN147" i="45"/>
  <c r="BM147" i="45"/>
  <c r="BL147" i="45"/>
  <c r="BK147" i="45"/>
  <c r="BJ147" i="45"/>
  <c r="BI147" i="45"/>
  <c r="BW147" i="45" s="1"/>
  <c r="AS147" i="45" s="1"/>
  <c r="BG147" i="45"/>
  <c r="BF147" i="45"/>
  <c r="BE147" i="45"/>
  <c r="BD147" i="45"/>
  <c r="BC147" i="45"/>
  <c r="BB147" i="45"/>
  <c r="BA147" i="45"/>
  <c r="AZ147" i="45"/>
  <c r="BV146" i="45"/>
  <c r="BU146" i="45"/>
  <c r="BT146" i="45"/>
  <c r="BS146" i="45"/>
  <c r="BR146" i="45"/>
  <c r="BQ146" i="45"/>
  <c r="BP146" i="45"/>
  <c r="BO146" i="45"/>
  <c r="BN146" i="45"/>
  <c r="BM146" i="45"/>
  <c r="BL146" i="45"/>
  <c r="BK146" i="45"/>
  <c r="BJ146" i="45"/>
  <c r="BI146" i="45"/>
  <c r="BW146" i="45" s="1"/>
  <c r="AS146" i="45" s="1"/>
  <c r="BG146" i="45"/>
  <c r="BF146" i="45"/>
  <c r="BE146" i="45"/>
  <c r="BD146" i="45"/>
  <c r="BC146" i="45"/>
  <c r="BB146" i="45"/>
  <c r="BA146" i="45"/>
  <c r="AZ146" i="45"/>
  <c r="BV145" i="45"/>
  <c r="BU145" i="45"/>
  <c r="BT145" i="45"/>
  <c r="BS145" i="45"/>
  <c r="BR145" i="45"/>
  <c r="BQ145" i="45"/>
  <c r="BP145" i="45"/>
  <c r="BO145" i="45"/>
  <c r="BN145" i="45"/>
  <c r="BM145" i="45"/>
  <c r="BL145" i="45"/>
  <c r="BK145" i="45"/>
  <c r="BJ145" i="45"/>
  <c r="BI145" i="45"/>
  <c r="BW145" i="45" s="1"/>
  <c r="AS145" i="45" s="1"/>
  <c r="BG145" i="45"/>
  <c r="BF145" i="45"/>
  <c r="BE145" i="45"/>
  <c r="BD145" i="45"/>
  <c r="BC145" i="45"/>
  <c r="BB145" i="45"/>
  <c r="BA145" i="45"/>
  <c r="AZ145" i="45"/>
  <c r="AR145" i="45" s="1"/>
  <c r="BV144" i="45"/>
  <c r="BU144" i="45"/>
  <c r="BT144" i="45"/>
  <c r="BS144" i="45"/>
  <c r="BR144" i="45"/>
  <c r="BQ144" i="45"/>
  <c r="BP144" i="45"/>
  <c r="BO144" i="45"/>
  <c r="BN144" i="45"/>
  <c r="BM144" i="45"/>
  <c r="BL144" i="45"/>
  <c r="BK144" i="45"/>
  <c r="BJ144" i="45"/>
  <c r="BI144" i="45"/>
  <c r="BW144" i="45" s="1"/>
  <c r="BG144" i="45"/>
  <c r="BF144" i="45"/>
  <c r="BE144" i="45"/>
  <c r="BD144" i="45"/>
  <c r="BC144" i="45"/>
  <c r="BB144" i="45"/>
  <c r="BA144" i="45"/>
  <c r="AZ144" i="45"/>
  <c r="AS144" i="45"/>
  <c r="BV143" i="45"/>
  <c r="BU143" i="45"/>
  <c r="BT143" i="45"/>
  <c r="BS143" i="45"/>
  <c r="BR143" i="45"/>
  <c r="BQ143" i="45"/>
  <c r="BP143" i="45"/>
  <c r="BO143" i="45"/>
  <c r="BN143" i="45"/>
  <c r="BM143" i="45"/>
  <c r="BL143" i="45"/>
  <c r="BK143" i="45"/>
  <c r="BJ143" i="45"/>
  <c r="BI143" i="45"/>
  <c r="BW143" i="45" s="1"/>
  <c r="AS143" i="45" s="1"/>
  <c r="BG143" i="45"/>
  <c r="BF143" i="45"/>
  <c r="BE143" i="45"/>
  <c r="BD143" i="45"/>
  <c r="BC143" i="45"/>
  <c r="BB143" i="45"/>
  <c r="BA143" i="45"/>
  <c r="AZ143" i="45"/>
  <c r="BV142" i="45"/>
  <c r="BU142" i="45"/>
  <c r="BT142" i="45"/>
  <c r="BS142" i="45"/>
  <c r="BR142" i="45"/>
  <c r="BQ142" i="45"/>
  <c r="BP142" i="45"/>
  <c r="BO142" i="45"/>
  <c r="BN142" i="45"/>
  <c r="BM142" i="45"/>
  <c r="BL142" i="45"/>
  <c r="BK142" i="45"/>
  <c r="BJ142" i="45"/>
  <c r="BI142" i="45"/>
  <c r="BW142" i="45" s="1"/>
  <c r="AS142" i="45" s="1"/>
  <c r="BG142" i="45"/>
  <c r="BF142" i="45"/>
  <c r="BE142" i="45"/>
  <c r="BD142" i="45"/>
  <c r="BC142" i="45"/>
  <c r="BB142" i="45"/>
  <c r="BA142" i="45"/>
  <c r="AZ142" i="45"/>
  <c r="AR142" i="45" s="1"/>
  <c r="BV141" i="45"/>
  <c r="BU141" i="45"/>
  <c r="BT141" i="45"/>
  <c r="BS141" i="45"/>
  <c r="BR141" i="45"/>
  <c r="BQ141" i="45"/>
  <c r="BP141" i="45"/>
  <c r="BO141" i="45"/>
  <c r="BN141" i="45"/>
  <c r="BM141" i="45"/>
  <c r="BL141" i="45"/>
  <c r="BK141" i="45"/>
  <c r="BJ141" i="45"/>
  <c r="BI141" i="45"/>
  <c r="BW141" i="45" s="1"/>
  <c r="AS141" i="45" s="1"/>
  <c r="BG141" i="45"/>
  <c r="BF141" i="45"/>
  <c r="BE141" i="45"/>
  <c r="BD141" i="45"/>
  <c r="BC141" i="45"/>
  <c r="BB141" i="45"/>
  <c r="BA141" i="45"/>
  <c r="AZ141" i="45"/>
  <c r="BV140" i="45"/>
  <c r="BU140" i="45"/>
  <c r="BT140" i="45"/>
  <c r="BS140" i="45"/>
  <c r="BR140" i="45"/>
  <c r="BQ140" i="45"/>
  <c r="BP140" i="45"/>
  <c r="BO140" i="45"/>
  <c r="BN140" i="45"/>
  <c r="BM140" i="45"/>
  <c r="BL140" i="45"/>
  <c r="BK140" i="45"/>
  <c r="BJ140" i="45"/>
  <c r="BI140" i="45"/>
  <c r="BW140" i="45" s="1"/>
  <c r="AS140" i="45" s="1"/>
  <c r="BG140" i="45"/>
  <c r="BF140" i="45"/>
  <c r="BE140" i="45"/>
  <c r="BD140" i="45"/>
  <c r="BC140" i="45"/>
  <c r="BB140" i="45"/>
  <c r="BA140" i="45"/>
  <c r="AR140" i="45" s="1"/>
  <c r="AZ140" i="45"/>
  <c r="BV139" i="45"/>
  <c r="BU139" i="45"/>
  <c r="BT139" i="45"/>
  <c r="BS139" i="45"/>
  <c r="BR139" i="45"/>
  <c r="BQ139" i="45"/>
  <c r="BP139" i="45"/>
  <c r="BO139" i="45"/>
  <c r="BN139" i="45"/>
  <c r="BM139" i="45"/>
  <c r="BL139" i="45"/>
  <c r="BK139" i="45"/>
  <c r="BJ139" i="45"/>
  <c r="BI139" i="45"/>
  <c r="BW139" i="45" s="1"/>
  <c r="AS139" i="45" s="1"/>
  <c r="BG139" i="45"/>
  <c r="BF139" i="45"/>
  <c r="BE139" i="45"/>
  <c r="BD139" i="45"/>
  <c r="BC139" i="45"/>
  <c r="BB139" i="45"/>
  <c r="BA139" i="45"/>
  <c r="AZ139" i="45"/>
  <c r="AR139" i="45" s="1"/>
  <c r="BV138" i="45"/>
  <c r="BU138" i="45"/>
  <c r="BT138" i="45"/>
  <c r="BS138" i="45"/>
  <c r="BR138" i="45"/>
  <c r="BQ138" i="45"/>
  <c r="BP138" i="45"/>
  <c r="BO138" i="45"/>
  <c r="BN138" i="45"/>
  <c r="BM138" i="45"/>
  <c r="BL138" i="45"/>
  <c r="BK138" i="45"/>
  <c r="BJ138" i="45"/>
  <c r="BI138" i="45"/>
  <c r="BW138" i="45" s="1"/>
  <c r="AS138" i="45" s="1"/>
  <c r="BG138" i="45"/>
  <c r="BF138" i="45"/>
  <c r="BE138" i="45"/>
  <c r="BD138" i="45"/>
  <c r="BC138" i="45"/>
  <c r="BB138" i="45"/>
  <c r="BA138" i="45"/>
  <c r="AZ138" i="45"/>
  <c r="BV137" i="45"/>
  <c r="BU137" i="45"/>
  <c r="BT137" i="45"/>
  <c r="BS137" i="45"/>
  <c r="BR137" i="45"/>
  <c r="BQ137" i="45"/>
  <c r="BP137" i="45"/>
  <c r="BO137" i="45"/>
  <c r="BN137" i="45"/>
  <c r="BM137" i="45"/>
  <c r="BL137" i="45"/>
  <c r="BK137" i="45"/>
  <c r="BJ137" i="45"/>
  <c r="BI137" i="45"/>
  <c r="BW137" i="45" s="1"/>
  <c r="AS137" i="45" s="1"/>
  <c r="BG137" i="45"/>
  <c r="BF137" i="45"/>
  <c r="BE137" i="45"/>
  <c r="BD137" i="45"/>
  <c r="BC137" i="45"/>
  <c r="BB137" i="45"/>
  <c r="BA137" i="45"/>
  <c r="AR137" i="45" s="1"/>
  <c r="AZ137" i="45"/>
  <c r="BV136" i="45"/>
  <c r="BU136" i="45"/>
  <c r="BT136" i="45"/>
  <c r="BS136" i="45"/>
  <c r="BR136" i="45"/>
  <c r="BQ136" i="45"/>
  <c r="BP136" i="45"/>
  <c r="BO136" i="45"/>
  <c r="BN136" i="45"/>
  <c r="BM136" i="45"/>
  <c r="BL136" i="45"/>
  <c r="BK136" i="45"/>
  <c r="BJ136" i="45"/>
  <c r="BI136" i="45"/>
  <c r="BW136" i="45" s="1"/>
  <c r="AS136" i="45" s="1"/>
  <c r="BG136" i="45"/>
  <c r="BF136" i="45"/>
  <c r="BE136" i="45"/>
  <c r="BD136" i="45"/>
  <c r="BC136" i="45"/>
  <c r="BB136" i="45"/>
  <c r="BA136" i="45"/>
  <c r="AZ136" i="45"/>
  <c r="BV135" i="45"/>
  <c r="BU135" i="45"/>
  <c r="BT135" i="45"/>
  <c r="BS135" i="45"/>
  <c r="BR135" i="45"/>
  <c r="BQ135" i="45"/>
  <c r="BP135" i="45"/>
  <c r="BO135" i="45"/>
  <c r="BN135" i="45"/>
  <c r="BM135" i="45"/>
  <c r="BL135" i="45"/>
  <c r="BK135" i="45"/>
  <c r="BJ135" i="45"/>
  <c r="BI135" i="45"/>
  <c r="BW135" i="45" s="1"/>
  <c r="AS135" i="45" s="1"/>
  <c r="BG135" i="45"/>
  <c r="BF135" i="45"/>
  <c r="BE135" i="45"/>
  <c r="BD135" i="45"/>
  <c r="BC135" i="45"/>
  <c r="BB135" i="45"/>
  <c r="BA135" i="45"/>
  <c r="AZ135" i="45"/>
  <c r="AR135" i="45" s="1"/>
  <c r="BV134" i="45"/>
  <c r="BU134" i="45"/>
  <c r="BT134" i="45"/>
  <c r="BS134" i="45"/>
  <c r="BR134" i="45"/>
  <c r="BQ134" i="45"/>
  <c r="BP134" i="45"/>
  <c r="BO134" i="45"/>
  <c r="BN134" i="45"/>
  <c r="BM134" i="45"/>
  <c r="BL134" i="45"/>
  <c r="BK134" i="45"/>
  <c r="BJ134" i="45"/>
  <c r="BI134" i="45"/>
  <c r="BW134" i="45" s="1"/>
  <c r="AS134" i="45" s="1"/>
  <c r="BG134" i="45"/>
  <c r="BF134" i="45"/>
  <c r="BE134" i="45"/>
  <c r="BD134" i="45"/>
  <c r="BC134" i="45"/>
  <c r="BB134" i="45"/>
  <c r="BA134" i="45"/>
  <c r="AZ134" i="45"/>
  <c r="BV133" i="45"/>
  <c r="BU133" i="45"/>
  <c r="BT133" i="45"/>
  <c r="BS133" i="45"/>
  <c r="BR133" i="45"/>
  <c r="BQ133" i="45"/>
  <c r="BP133" i="45"/>
  <c r="BO133" i="45"/>
  <c r="BN133" i="45"/>
  <c r="BM133" i="45"/>
  <c r="BL133" i="45"/>
  <c r="BK133" i="45"/>
  <c r="BJ133" i="45"/>
  <c r="BI133" i="45"/>
  <c r="BW133" i="45" s="1"/>
  <c r="AS133" i="45" s="1"/>
  <c r="BG133" i="45"/>
  <c r="BF133" i="45"/>
  <c r="BE133" i="45"/>
  <c r="BD133" i="45"/>
  <c r="BC133" i="45"/>
  <c r="BB133" i="45"/>
  <c r="BA133" i="45"/>
  <c r="AZ133" i="45"/>
  <c r="AR133" i="45"/>
  <c r="BV132" i="45"/>
  <c r="BU132" i="45"/>
  <c r="BT132" i="45"/>
  <c r="BS132" i="45"/>
  <c r="BR132" i="45"/>
  <c r="BQ132" i="45"/>
  <c r="BP132" i="45"/>
  <c r="BO132" i="45"/>
  <c r="BN132" i="45"/>
  <c r="BM132" i="45"/>
  <c r="BL132" i="45"/>
  <c r="BK132" i="45"/>
  <c r="BJ132" i="45"/>
  <c r="BI132" i="45"/>
  <c r="BW132" i="45" s="1"/>
  <c r="AS132" i="45" s="1"/>
  <c r="BG132" i="45"/>
  <c r="BF132" i="45"/>
  <c r="BE132" i="45"/>
  <c r="BD132" i="45"/>
  <c r="BC132" i="45"/>
  <c r="BB132" i="45"/>
  <c r="BA132" i="45"/>
  <c r="AZ132" i="45"/>
  <c r="BW131" i="45"/>
  <c r="AS131" i="45" s="1"/>
  <c r="BV131" i="45"/>
  <c r="BU131" i="45"/>
  <c r="BT131" i="45"/>
  <c r="BS131" i="45"/>
  <c r="BR131" i="45"/>
  <c r="BQ131" i="45"/>
  <c r="BP131" i="45"/>
  <c r="BO131" i="45"/>
  <c r="BN131" i="45"/>
  <c r="BM131" i="45"/>
  <c r="BL131" i="45"/>
  <c r="BK131" i="45"/>
  <c r="BJ131" i="45"/>
  <c r="BI131" i="45"/>
  <c r="BG131" i="45"/>
  <c r="BF131" i="45"/>
  <c r="BE131" i="45"/>
  <c r="BD131" i="45"/>
  <c r="BC131" i="45"/>
  <c r="BB131" i="45"/>
  <c r="AR131" i="45" s="1"/>
  <c r="BA131" i="45"/>
  <c r="AZ131" i="45"/>
  <c r="BV130" i="45"/>
  <c r="BU130" i="45"/>
  <c r="BT130" i="45"/>
  <c r="BS130" i="45"/>
  <c r="BR130" i="45"/>
  <c r="BQ130" i="45"/>
  <c r="BP130" i="45"/>
  <c r="BO130" i="45"/>
  <c r="BN130" i="45"/>
  <c r="BM130" i="45"/>
  <c r="BL130" i="45"/>
  <c r="BK130" i="45"/>
  <c r="BJ130" i="45"/>
  <c r="BI130" i="45"/>
  <c r="BW130" i="45" s="1"/>
  <c r="AS130" i="45" s="1"/>
  <c r="BG130" i="45"/>
  <c r="BF130" i="45"/>
  <c r="BE130" i="45"/>
  <c r="BD130" i="45"/>
  <c r="BC130" i="45"/>
  <c r="BB130" i="45"/>
  <c r="BA130" i="45"/>
  <c r="AZ130" i="45"/>
  <c r="BV129" i="45"/>
  <c r="BU129" i="45"/>
  <c r="BT129" i="45"/>
  <c r="BS129" i="45"/>
  <c r="BR129" i="45"/>
  <c r="BQ129" i="45"/>
  <c r="BP129" i="45"/>
  <c r="BO129" i="45"/>
  <c r="BN129" i="45"/>
  <c r="BM129" i="45"/>
  <c r="BL129" i="45"/>
  <c r="BK129" i="45"/>
  <c r="BJ129" i="45"/>
  <c r="BI129" i="45"/>
  <c r="BW129" i="45" s="1"/>
  <c r="AS129" i="45" s="1"/>
  <c r="BG129" i="45"/>
  <c r="BF129" i="45"/>
  <c r="BE129" i="45"/>
  <c r="BD129" i="45"/>
  <c r="BC129" i="45"/>
  <c r="BB129" i="45"/>
  <c r="BA129" i="45"/>
  <c r="AZ129" i="45"/>
  <c r="BV128" i="45"/>
  <c r="BU128" i="45"/>
  <c r="BT128" i="45"/>
  <c r="BS128" i="45"/>
  <c r="BR128" i="45"/>
  <c r="BQ128" i="45"/>
  <c r="BP128" i="45"/>
  <c r="BO128" i="45"/>
  <c r="BN128" i="45"/>
  <c r="BM128" i="45"/>
  <c r="BL128" i="45"/>
  <c r="BK128" i="45"/>
  <c r="BJ128" i="45"/>
  <c r="BI128" i="45"/>
  <c r="BW128" i="45" s="1"/>
  <c r="AS128" i="45" s="1"/>
  <c r="BG128" i="45"/>
  <c r="BF128" i="45"/>
  <c r="BE128" i="45"/>
  <c r="BD128" i="45"/>
  <c r="BC128" i="45"/>
  <c r="BB128" i="45"/>
  <c r="BA128" i="45"/>
  <c r="AZ128" i="45"/>
  <c r="BW127" i="45"/>
  <c r="AS127" i="45" s="1"/>
  <c r="BV127" i="45"/>
  <c r="BU127" i="45"/>
  <c r="BT127" i="45"/>
  <c r="BS127" i="45"/>
  <c r="BR127" i="45"/>
  <c r="BQ127" i="45"/>
  <c r="BP127" i="45"/>
  <c r="BO127" i="45"/>
  <c r="BN127" i="45"/>
  <c r="BM127" i="45"/>
  <c r="BL127" i="45"/>
  <c r="BK127" i="45"/>
  <c r="BJ127" i="45"/>
  <c r="BI127" i="45"/>
  <c r="BG127" i="45"/>
  <c r="BF127" i="45"/>
  <c r="BE127" i="45"/>
  <c r="BD127" i="45"/>
  <c r="BC127" i="45"/>
  <c r="BB127" i="45"/>
  <c r="BA127" i="45"/>
  <c r="AZ127" i="45"/>
  <c r="BV126" i="45"/>
  <c r="BU126" i="45"/>
  <c r="BT126" i="45"/>
  <c r="BS126" i="45"/>
  <c r="BR126" i="45"/>
  <c r="BQ126" i="45"/>
  <c r="BP126" i="45"/>
  <c r="BO126" i="45"/>
  <c r="BN126" i="45"/>
  <c r="BM126" i="45"/>
  <c r="BL126" i="45"/>
  <c r="BK126" i="45"/>
  <c r="BJ126" i="45"/>
  <c r="BI126" i="45"/>
  <c r="BW126" i="45" s="1"/>
  <c r="AS126" i="45" s="1"/>
  <c r="BG126" i="45"/>
  <c r="BF126" i="45"/>
  <c r="BE126" i="45"/>
  <c r="BD126" i="45"/>
  <c r="BC126" i="45"/>
  <c r="BB126" i="45"/>
  <c r="BA126" i="45"/>
  <c r="AR126" i="45" s="1"/>
  <c r="AZ126" i="45"/>
  <c r="BV125" i="45"/>
  <c r="BU125" i="45"/>
  <c r="BT125" i="45"/>
  <c r="BS125" i="45"/>
  <c r="BR125" i="45"/>
  <c r="BQ125" i="45"/>
  <c r="BP125" i="45"/>
  <c r="BO125" i="45"/>
  <c r="BN125" i="45"/>
  <c r="BM125" i="45"/>
  <c r="BL125" i="45"/>
  <c r="BK125" i="45"/>
  <c r="BJ125" i="45"/>
  <c r="BI125" i="45"/>
  <c r="BW125" i="45" s="1"/>
  <c r="AS125" i="45" s="1"/>
  <c r="BG125" i="45"/>
  <c r="BF125" i="45"/>
  <c r="BE125" i="45"/>
  <c r="BD125" i="45"/>
  <c r="BC125" i="45"/>
  <c r="BB125" i="45"/>
  <c r="BA125" i="45"/>
  <c r="AZ125" i="45"/>
  <c r="BV124" i="45"/>
  <c r="BU124" i="45"/>
  <c r="BT124" i="45"/>
  <c r="BS124" i="45"/>
  <c r="BR124" i="45"/>
  <c r="BQ124" i="45"/>
  <c r="BP124" i="45"/>
  <c r="BO124" i="45"/>
  <c r="BN124" i="45"/>
  <c r="BM124" i="45"/>
  <c r="BL124" i="45"/>
  <c r="BK124" i="45"/>
  <c r="BJ124" i="45"/>
  <c r="BI124" i="45"/>
  <c r="BW124" i="45" s="1"/>
  <c r="AS124" i="45" s="1"/>
  <c r="BG124" i="45"/>
  <c r="BF124" i="45"/>
  <c r="BE124" i="45"/>
  <c r="BD124" i="45"/>
  <c r="BC124" i="45"/>
  <c r="BB124" i="45"/>
  <c r="BA124" i="45"/>
  <c r="AZ124" i="45"/>
  <c r="BV123" i="45"/>
  <c r="BU123" i="45"/>
  <c r="BT123" i="45"/>
  <c r="BS123" i="45"/>
  <c r="BR123" i="45"/>
  <c r="BQ123" i="45"/>
  <c r="BP123" i="45"/>
  <c r="BO123" i="45"/>
  <c r="BN123" i="45"/>
  <c r="BM123" i="45"/>
  <c r="BL123" i="45"/>
  <c r="BK123" i="45"/>
  <c r="BJ123" i="45"/>
  <c r="BI123" i="45"/>
  <c r="BW123" i="45" s="1"/>
  <c r="AS123" i="45" s="1"/>
  <c r="BG123" i="45"/>
  <c r="BF123" i="45"/>
  <c r="BE123" i="45"/>
  <c r="BD123" i="45"/>
  <c r="BC123" i="45"/>
  <c r="BB123" i="45"/>
  <c r="BA123" i="45"/>
  <c r="AZ123" i="45"/>
  <c r="BV122" i="45"/>
  <c r="BU122" i="45"/>
  <c r="BT122" i="45"/>
  <c r="BS122" i="45"/>
  <c r="BR122" i="45"/>
  <c r="BQ122" i="45"/>
  <c r="BP122" i="45"/>
  <c r="BO122" i="45"/>
  <c r="BN122" i="45"/>
  <c r="BM122" i="45"/>
  <c r="BL122" i="45"/>
  <c r="BK122" i="45"/>
  <c r="BJ122" i="45"/>
  <c r="BI122" i="45"/>
  <c r="BW122" i="45" s="1"/>
  <c r="AS122" i="45" s="1"/>
  <c r="BG122" i="45"/>
  <c r="BF122" i="45"/>
  <c r="BE122" i="45"/>
  <c r="BD122" i="45"/>
  <c r="BC122" i="45"/>
  <c r="BB122" i="45"/>
  <c r="BA122" i="45"/>
  <c r="AZ122" i="45"/>
  <c r="BV121" i="45"/>
  <c r="BU121" i="45"/>
  <c r="BT121" i="45"/>
  <c r="BS121" i="45"/>
  <c r="BR121" i="45"/>
  <c r="BQ121" i="45"/>
  <c r="BP121" i="45"/>
  <c r="BO121" i="45"/>
  <c r="BN121" i="45"/>
  <c r="BM121" i="45"/>
  <c r="BL121" i="45"/>
  <c r="BK121" i="45"/>
  <c r="BJ121" i="45"/>
  <c r="BI121" i="45"/>
  <c r="BW121" i="45" s="1"/>
  <c r="AS121" i="45" s="1"/>
  <c r="BG121" i="45"/>
  <c r="BF121" i="45"/>
  <c r="BE121" i="45"/>
  <c r="BD121" i="45"/>
  <c r="BC121" i="45"/>
  <c r="BB121" i="45"/>
  <c r="BA121" i="45"/>
  <c r="AZ121" i="45"/>
  <c r="BV120" i="45"/>
  <c r="BU120" i="45"/>
  <c r="BT120" i="45"/>
  <c r="BS120" i="45"/>
  <c r="BR120" i="45"/>
  <c r="BQ120" i="45"/>
  <c r="BP120" i="45"/>
  <c r="BO120" i="45"/>
  <c r="BN120" i="45"/>
  <c r="BM120" i="45"/>
  <c r="BL120" i="45"/>
  <c r="BK120" i="45"/>
  <c r="BJ120" i="45"/>
  <c r="BI120" i="45"/>
  <c r="BW120" i="45" s="1"/>
  <c r="BG120" i="45"/>
  <c r="BF120" i="45"/>
  <c r="BE120" i="45"/>
  <c r="BD120" i="45"/>
  <c r="BC120" i="45"/>
  <c r="BB120" i="45"/>
  <c r="BA120" i="45"/>
  <c r="AZ120" i="45"/>
  <c r="AS120" i="45"/>
  <c r="BV119" i="45"/>
  <c r="BU119" i="45"/>
  <c r="BT119" i="45"/>
  <c r="BS119" i="45"/>
  <c r="BR119" i="45"/>
  <c r="BQ119" i="45"/>
  <c r="BP119" i="45"/>
  <c r="BO119" i="45"/>
  <c r="BN119" i="45"/>
  <c r="BM119" i="45"/>
  <c r="BL119" i="45"/>
  <c r="BK119" i="45"/>
  <c r="BJ119" i="45"/>
  <c r="BI119" i="45"/>
  <c r="BW119" i="45" s="1"/>
  <c r="AS119" i="45" s="1"/>
  <c r="BG119" i="45"/>
  <c r="BF119" i="45"/>
  <c r="BE119" i="45"/>
  <c r="BD119" i="45"/>
  <c r="BC119" i="45"/>
  <c r="BB119" i="45"/>
  <c r="BA119" i="45"/>
  <c r="AZ119" i="45"/>
  <c r="AR119" i="45" s="1"/>
  <c r="BV118" i="45"/>
  <c r="BU118" i="45"/>
  <c r="BT118" i="45"/>
  <c r="BS118" i="45"/>
  <c r="BR118" i="45"/>
  <c r="BQ118" i="45"/>
  <c r="BP118" i="45"/>
  <c r="BO118" i="45"/>
  <c r="BN118" i="45"/>
  <c r="BM118" i="45"/>
  <c r="BL118" i="45"/>
  <c r="BK118" i="45"/>
  <c r="BJ118" i="45"/>
  <c r="BI118" i="45"/>
  <c r="BW118" i="45" s="1"/>
  <c r="AS118" i="45" s="1"/>
  <c r="BG118" i="45"/>
  <c r="BF118" i="45"/>
  <c r="BE118" i="45"/>
  <c r="BD118" i="45"/>
  <c r="BC118" i="45"/>
  <c r="BB118" i="45"/>
  <c r="BA118" i="45"/>
  <c r="AZ118" i="45"/>
  <c r="BV117" i="45"/>
  <c r="BU117" i="45"/>
  <c r="BT117" i="45"/>
  <c r="BS117" i="45"/>
  <c r="BR117" i="45"/>
  <c r="BQ117" i="45"/>
  <c r="BP117" i="45"/>
  <c r="BO117" i="45"/>
  <c r="BN117" i="45"/>
  <c r="BM117" i="45"/>
  <c r="BL117" i="45"/>
  <c r="BK117" i="45"/>
  <c r="BJ117" i="45"/>
  <c r="BI117" i="45"/>
  <c r="BW117" i="45" s="1"/>
  <c r="AS117" i="45" s="1"/>
  <c r="BG117" i="45"/>
  <c r="BF117" i="45"/>
  <c r="BE117" i="45"/>
  <c r="BD117" i="45"/>
  <c r="BC117" i="45"/>
  <c r="BB117" i="45"/>
  <c r="BA117" i="45"/>
  <c r="AZ117" i="45"/>
  <c r="AR117" i="45"/>
  <c r="BV116" i="45"/>
  <c r="BU116" i="45"/>
  <c r="BT116" i="45"/>
  <c r="BS116" i="45"/>
  <c r="BR116" i="45"/>
  <c r="BQ116" i="45"/>
  <c r="BP116" i="45"/>
  <c r="BO116" i="45"/>
  <c r="BN116" i="45"/>
  <c r="BM116" i="45"/>
  <c r="BL116" i="45"/>
  <c r="BK116" i="45"/>
  <c r="BJ116" i="45"/>
  <c r="BI116" i="45"/>
  <c r="BW116" i="45" s="1"/>
  <c r="AS116" i="45" s="1"/>
  <c r="BG116" i="45"/>
  <c r="BF116" i="45"/>
  <c r="BE116" i="45"/>
  <c r="BD116" i="45"/>
  <c r="BC116" i="45"/>
  <c r="BB116" i="45"/>
  <c r="BA116" i="45"/>
  <c r="AZ116" i="45"/>
  <c r="BW115" i="45"/>
  <c r="AS115" i="45" s="1"/>
  <c r="BV115" i="45"/>
  <c r="BU115" i="45"/>
  <c r="BT115" i="45"/>
  <c r="BS115" i="45"/>
  <c r="BR115" i="45"/>
  <c r="BQ115" i="45"/>
  <c r="BP115" i="45"/>
  <c r="BO115" i="45"/>
  <c r="BN115" i="45"/>
  <c r="BM115" i="45"/>
  <c r="BL115" i="45"/>
  <c r="BK115" i="45"/>
  <c r="BJ115" i="45"/>
  <c r="BI115" i="45"/>
  <c r="BG115" i="45"/>
  <c r="BF115" i="45"/>
  <c r="BE115" i="45"/>
  <c r="BD115" i="45"/>
  <c r="BC115" i="45"/>
  <c r="BB115" i="45"/>
  <c r="AR115" i="45" s="1"/>
  <c r="BA115" i="45"/>
  <c r="AZ115" i="45"/>
  <c r="BV114" i="45"/>
  <c r="BU114" i="45"/>
  <c r="BT114" i="45"/>
  <c r="BS114" i="45"/>
  <c r="BR114" i="45"/>
  <c r="BQ114" i="45"/>
  <c r="BP114" i="45"/>
  <c r="BO114" i="45"/>
  <c r="BN114" i="45"/>
  <c r="BM114" i="45"/>
  <c r="BL114" i="45"/>
  <c r="BK114" i="45"/>
  <c r="BJ114" i="45"/>
  <c r="BI114" i="45"/>
  <c r="BW114" i="45" s="1"/>
  <c r="AS114" i="45" s="1"/>
  <c r="BG114" i="45"/>
  <c r="BF114" i="45"/>
  <c r="BE114" i="45"/>
  <c r="BD114" i="45"/>
  <c r="BC114" i="45"/>
  <c r="BB114" i="45"/>
  <c r="BA114" i="45"/>
  <c r="AZ114" i="45"/>
  <c r="BV113" i="45"/>
  <c r="BU113" i="45"/>
  <c r="BT113" i="45"/>
  <c r="BS113" i="45"/>
  <c r="BR113" i="45"/>
  <c r="BQ113" i="45"/>
  <c r="BP113" i="45"/>
  <c r="BO113" i="45"/>
  <c r="BN113" i="45"/>
  <c r="BM113" i="45"/>
  <c r="BL113" i="45"/>
  <c r="BK113" i="45"/>
  <c r="BJ113" i="45"/>
  <c r="BI113" i="45"/>
  <c r="BW113" i="45" s="1"/>
  <c r="AS113" i="45" s="1"/>
  <c r="BG113" i="45"/>
  <c r="BF113" i="45"/>
  <c r="BE113" i="45"/>
  <c r="BD113" i="45"/>
  <c r="BC113" i="45"/>
  <c r="BB113" i="45"/>
  <c r="BA113" i="45"/>
  <c r="AZ113" i="45"/>
  <c r="BV112" i="45"/>
  <c r="BU112" i="45"/>
  <c r="BT112" i="45"/>
  <c r="BS112" i="45"/>
  <c r="BR112" i="45"/>
  <c r="BQ112" i="45"/>
  <c r="BP112" i="45"/>
  <c r="BO112" i="45"/>
  <c r="BN112" i="45"/>
  <c r="BM112" i="45"/>
  <c r="BL112" i="45"/>
  <c r="BK112" i="45"/>
  <c r="BJ112" i="45"/>
  <c r="BI112" i="45"/>
  <c r="BW112" i="45" s="1"/>
  <c r="AS112" i="45" s="1"/>
  <c r="BG112" i="45"/>
  <c r="BF112" i="45"/>
  <c r="BE112" i="45"/>
  <c r="BD112" i="45"/>
  <c r="BC112" i="45"/>
  <c r="BB112" i="45"/>
  <c r="BA112" i="45"/>
  <c r="AZ112" i="45"/>
  <c r="BW111" i="45"/>
  <c r="AS111" i="45" s="1"/>
  <c r="BV111" i="45"/>
  <c r="BU111" i="45"/>
  <c r="BT111" i="45"/>
  <c r="BS111" i="45"/>
  <c r="BR111" i="45"/>
  <c r="BQ111" i="45"/>
  <c r="BP111" i="45"/>
  <c r="BO111" i="45"/>
  <c r="BN111" i="45"/>
  <c r="BM111" i="45"/>
  <c r="BL111" i="45"/>
  <c r="BK111" i="45"/>
  <c r="BJ111" i="45"/>
  <c r="BI111" i="45"/>
  <c r="BG111" i="45"/>
  <c r="BF111" i="45"/>
  <c r="BE111" i="45"/>
  <c r="BD111" i="45"/>
  <c r="BC111" i="45"/>
  <c r="BB111" i="45"/>
  <c r="BA111" i="45"/>
  <c r="AZ111" i="45"/>
  <c r="BV110" i="45"/>
  <c r="BU110" i="45"/>
  <c r="BT110" i="45"/>
  <c r="BS110" i="45"/>
  <c r="BR110" i="45"/>
  <c r="BQ110" i="45"/>
  <c r="BP110" i="45"/>
  <c r="BO110" i="45"/>
  <c r="BN110" i="45"/>
  <c r="BM110" i="45"/>
  <c r="BL110" i="45"/>
  <c r="BK110" i="45"/>
  <c r="BJ110" i="45"/>
  <c r="BI110" i="45"/>
  <c r="BW110" i="45" s="1"/>
  <c r="AS110" i="45" s="1"/>
  <c r="BG110" i="45"/>
  <c r="BF110" i="45"/>
  <c r="BE110" i="45"/>
  <c r="BD110" i="45"/>
  <c r="BC110" i="45"/>
  <c r="BB110" i="45"/>
  <c r="BA110" i="45"/>
  <c r="AR110" i="45" s="1"/>
  <c r="AZ110" i="45"/>
  <c r="BV109" i="45"/>
  <c r="BU109" i="45"/>
  <c r="BT109" i="45"/>
  <c r="BS109" i="45"/>
  <c r="BR109" i="45"/>
  <c r="BQ109" i="45"/>
  <c r="BP109" i="45"/>
  <c r="BO109" i="45"/>
  <c r="BN109" i="45"/>
  <c r="BM109" i="45"/>
  <c r="BL109" i="45"/>
  <c r="BK109" i="45"/>
  <c r="BJ109" i="45"/>
  <c r="BI109" i="45"/>
  <c r="BW109" i="45" s="1"/>
  <c r="AS109" i="45" s="1"/>
  <c r="BG109" i="45"/>
  <c r="BF109" i="45"/>
  <c r="BE109" i="45"/>
  <c r="BD109" i="45"/>
  <c r="BC109" i="45"/>
  <c r="BB109" i="45"/>
  <c r="BA109" i="45"/>
  <c r="AZ109" i="45"/>
  <c r="BV108" i="45"/>
  <c r="BU108" i="45"/>
  <c r="BT108" i="45"/>
  <c r="BS108" i="45"/>
  <c r="BR108" i="45"/>
  <c r="BQ108" i="45"/>
  <c r="BP108" i="45"/>
  <c r="BO108" i="45"/>
  <c r="BN108" i="45"/>
  <c r="BM108" i="45"/>
  <c r="BL108" i="45"/>
  <c r="BK108" i="45"/>
  <c r="BJ108" i="45"/>
  <c r="BI108" i="45"/>
  <c r="BW108" i="45" s="1"/>
  <c r="AS108" i="45" s="1"/>
  <c r="BG108" i="45"/>
  <c r="BF108" i="45"/>
  <c r="BE108" i="45"/>
  <c r="BD108" i="45"/>
  <c r="BC108" i="45"/>
  <c r="BB108" i="45"/>
  <c r="BA108" i="45"/>
  <c r="AZ108" i="45"/>
  <c r="BV107" i="45"/>
  <c r="BU107" i="45"/>
  <c r="BT107" i="45"/>
  <c r="BS107" i="45"/>
  <c r="BR107" i="45"/>
  <c r="BQ107" i="45"/>
  <c r="BP107" i="45"/>
  <c r="BO107" i="45"/>
  <c r="BN107" i="45"/>
  <c r="BM107" i="45"/>
  <c r="BL107" i="45"/>
  <c r="BK107" i="45"/>
  <c r="BJ107" i="45"/>
  <c r="BI107" i="45"/>
  <c r="BW107" i="45" s="1"/>
  <c r="AS107" i="45" s="1"/>
  <c r="BG107" i="45"/>
  <c r="BF107" i="45"/>
  <c r="BE107" i="45"/>
  <c r="BD107" i="45"/>
  <c r="BC107" i="45"/>
  <c r="BB107" i="45"/>
  <c r="BA107" i="45"/>
  <c r="AZ107" i="45"/>
  <c r="BV106" i="45"/>
  <c r="BU106" i="45"/>
  <c r="BT106" i="45"/>
  <c r="BS106" i="45"/>
  <c r="BR106" i="45"/>
  <c r="BQ106" i="45"/>
  <c r="BP106" i="45"/>
  <c r="BO106" i="45"/>
  <c r="BN106" i="45"/>
  <c r="BM106" i="45"/>
  <c r="BL106" i="45"/>
  <c r="BK106" i="45"/>
  <c r="BJ106" i="45"/>
  <c r="BI106" i="45"/>
  <c r="BW106" i="45" s="1"/>
  <c r="AS106" i="45" s="1"/>
  <c r="BG106" i="45"/>
  <c r="BF106" i="45"/>
  <c r="BE106" i="45"/>
  <c r="BD106" i="45"/>
  <c r="BC106" i="45"/>
  <c r="BB106" i="45"/>
  <c r="BA106" i="45"/>
  <c r="AZ106" i="45"/>
  <c r="BV105" i="45"/>
  <c r="BU105" i="45"/>
  <c r="BT105" i="45"/>
  <c r="BS105" i="45"/>
  <c r="BR105" i="45"/>
  <c r="BQ105" i="45"/>
  <c r="BP105" i="45"/>
  <c r="BO105" i="45"/>
  <c r="BN105" i="45"/>
  <c r="BM105" i="45"/>
  <c r="BL105" i="45"/>
  <c r="BK105" i="45"/>
  <c r="BJ105" i="45"/>
  <c r="BI105" i="45"/>
  <c r="BW105" i="45" s="1"/>
  <c r="AS105" i="45" s="1"/>
  <c r="BG105" i="45"/>
  <c r="BF105" i="45"/>
  <c r="BE105" i="45"/>
  <c r="BD105" i="45"/>
  <c r="BC105" i="45"/>
  <c r="BB105" i="45"/>
  <c r="BA105" i="45"/>
  <c r="AZ105" i="45"/>
  <c r="BV104" i="45"/>
  <c r="BU104" i="45"/>
  <c r="BT104" i="45"/>
  <c r="BS104" i="45"/>
  <c r="BR104" i="45"/>
  <c r="BQ104" i="45"/>
  <c r="BP104" i="45"/>
  <c r="BO104" i="45"/>
  <c r="BN104" i="45"/>
  <c r="BM104" i="45"/>
  <c r="BL104" i="45"/>
  <c r="BK104" i="45"/>
  <c r="BJ104" i="45"/>
  <c r="BI104" i="45"/>
  <c r="BW104" i="45" s="1"/>
  <c r="BG104" i="45"/>
  <c r="BF104" i="45"/>
  <c r="BE104" i="45"/>
  <c r="BD104" i="45"/>
  <c r="BC104" i="45"/>
  <c r="BB104" i="45"/>
  <c r="BA104" i="45"/>
  <c r="AZ104" i="45"/>
  <c r="AS104" i="45"/>
  <c r="BV103" i="45"/>
  <c r="BU103" i="45"/>
  <c r="BT103" i="45"/>
  <c r="BS103" i="45"/>
  <c r="BR103" i="45"/>
  <c r="BQ103" i="45"/>
  <c r="BP103" i="45"/>
  <c r="BO103" i="45"/>
  <c r="BN103" i="45"/>
  <c r="BM103" i="45"/>
  <c r="BL103" i="45"/>
  <c r="BK103" i="45"/>
  <c r="BJ103" i="45"/>
  <c r="BI103" i="45"/>
  <c r="BW103" i="45" s="1"/>
  <c r="AS103" i="45" s="1"/>
  <c r="BG103" i="45"/>
  <c r="BF103" i="45"/>
  <c r="BE103" i="45"/>
  <c r="BD103" i="45"/>
  <c r="BC103" i="45"/>
  <c r="BB103" i="45"/>
  <c r="BA103" i="45"/>
  <c r="AZ103" i="45"/>
  <c r="AR103" i="45" s="1"/>
  <c r="BV102" i="45"/>
  <c r="BU102" i="45"/>
  <c r="BT102" i="45"/>
  <c r="BS102" i="45"/>
  <c r="BR102" i="45"/>
  <c r="BQ102" i="45"/>
  <c r="BP102" i="45"/>
  <c r="BO102" i="45"/>
  <c r="BN102" i="45"/>
  <c r="BM102" i="45"/>
  <c r="BL102" i="45"/>
  <c r="BK102" i="45"/>
  <c r="BJ102" i="45"/>
  <c r="BI102" i="45"/>
  <c r="BW102" i="45" s="1"/>
  <c r="AS102" i="45" s="1"/>
  <c r="BG102" i="45"/>
  <c r="BF102" i="45"/>
  <c r="BE102" i="45"/>
  <c r="BD102" i="45"/>
  <c r="BC102" i="45"/>
  <c r="BB102" i="45"/>
  <c r="BA102" i="45"/>
  <c r="AZ102" i="45"/>
  <c r="BV101" i="45"/>
  <c r="BU101" i="45"/>
  <c r="BT101" i="45"/>
  <c r="BS101" i="45"/>
  <c r="BR101" i="45"/>
  <c r="BQ101" i="45"/>
  <c r="BP101" i="45"/>
  <c r="BO101" i="45"/>
  <c r="BN101" i="45"/>
  <c r="BM101" i="45"/>
  <c r="BL101" i="45"/>
  <c r="BK101" i="45"/>
  <c r="BJ101" i="45"/>
  <c r="BI101" i="45"/>
  <c r="BW101" i="45" s="1"/>
  <c r="AS101" i="45" s="1"/>
  <c r="BG101" i="45"/>
  <c r="BF101" i="45"/>
  <c r="BE101" i="45"/>
  <c r="BD101" i="45"/>
  <c r="BC101" i="45"/>
  <c r="BB101" i="45"/>
  <c r="BA101" i="45"/>
  <c r="AZ101" i="45"/>
  <c r="AR101" i="45"/>
  <c r="BV100" i="45"/>
  <c r="BU100" i="45"/>
  <c r="BT100" i="45"/>
  <c r="BS100" i="45"/>
  <c r="BR100" i="45"/>
  <c r="BQ100" i="45"/>
  <c r="BP100" i="45"/>
  <c r="BO100" i="45"/>
  <c r="BN100" i="45"/>
  <c r="BM100" i="45"/>
  <c r="BL100" i="45"/>
  <c r="BK100" i="45"/>
  <c r="BJ100" i="45"/>
  <c r="BI100" i="45"/>
  <c r="BW100" i="45" s="1"/>
  <c r="AS100" i="45" s="1"/>
  <c r="BG100" i="45"/>
  <c r="BF100" i="45"/>
  <c r="BE100" i="45"/>
  <c r="BD100" i="45"/>
  <c r="BC100" i="45"/>
  <c r="BB100" i="45"/>
  <c r="BA100" i="45"/>
  <c r="AZ100" i="45"/>
  <c r="BW99" i="45"/>
  <c r="AS99" i="45" s="1"/>
  <c r="BV99" i="45"/>
  <c r="BU99" i="45"/>
  <c r="BT99" i="45"/>
  <c r="BS99" i="45"/>
  <c r="BR99" i="45"/>
  <c r="BQ99" i="45"/>
  <c r="BP99" i="45"/>
  <c r="BO99" i="45"/>
  <c r="BN99" i="45"/>
  <c r="BM99" i="45"/>
  <c r="BL99" i="45"/>
  <c r="BK99" i="45"/>
  <c r="BJ99" i="45"/>
  <c r="BI99" i="45"/>
  <c r="BG99" i="45"/>
  <c r="BF99" i="45"/>
  <c r="BE99" i="45"/>
  <c r="BD99" i="45"/>
  <c r="BC99" i="45"/>
  <c r="BB99" i="45"/>
  <c r="AR99" i="45" s="1"/>
  <c r="BA99" i="45"/>
  <c r="AZ99" i="45"/>
  <c r="BV98" i="45"/>
  <c r="BU98" i="45"/>
  <c r="BT98" i="45"/>
  <c r="BS98" i="45"/>
  <c r="BR98" i="45"/>
  <c r="BQ98" i="45"/>
  <c r="BP98" i="45"/>
  <c r="BO98" i="45"/>
  <c r="BN98" i="45"/>
  <c r="BM98" i="45"/>
  <c r="BL98" i="45"/>
  <c r="BK98" i="45"/>
  <c r="BJ98" i="45"/>
  <c r="BI98" i="45"/>
  <c r="BW98" i="45" s="1"/>
  <c r="AS98" i="45" s="1"/>
  <c r="BG98" i="45"/>
  <c r="BF98" i="45"/>
  <c r="BE98" i="45"/>
  <c r="BD98" i="45"/>
  <c r="BC98" i="45"/>
  <c r="BB98" i="45"/>
  <c r="BA98" i="45"/>
  <c r="AZ98" i="45"/>
  <c r="BV97" i="45"/>
  <c r="BU97" i="45"/>
  <c r="BT97" i="45"/>
  <c r="BS97" i="45"/>
  <c r="BR97" i="45"/>
  <c r="BQ97" i="45"/>
  <c r="BP97" i="45"/>
  <c r="BO97" i="45"/>
  <c r="BN97" i="45"/>
  <c r="BM97" i="45"/>
  <c r="BL97" i="45"/>
  <c r="BK97" i="45"/>
  <c r="BJ97" i="45"/>
  <c r="BI97" i="45"/>
  <c r="BW97" i="45" s="1"/>
  <c r="AS97" i="45" s="1"/>
  <c r="BG97" i="45"/>
  <c r="BF97" i="45"/>
  <c r="BE97" i="45"/>
  <c r="BD97" i="45"/>
  <c r="BC97" i="45"/>
  <c r="BB97" i="45"/>
  <c r="BA97" i="45"/>
  <c r="AZ97" i="45"/>
  <c r="BV96" i="45"/>
  <c r="BU96" i="45"/>
  <c r="BT96" i="45"/>
  <c r="BS96" i="45"/>
  <c r="BR96" i="45"/>
  <c r="BQ96" i="45"/>
  <c r="BP96" i="45"/>
  <c r="BO96" i="45"/>
  <c r="BN96" i="45"/>
  <c r="BM96" i="45"/>
  <c r="BL96" i="45"/>
  <c r="BK96" i="45"/>
  <c r="BJ96" i="45"/>
  <c r="BI96" i="45"/>
  <c r="BW96" i="45" s="1"/>
  <c r="AS96" i="45" s="1"/>
  <c r="BG96" i="45"/>
  <c r="BF96" i="45"/>
  <c r="BE96" i="45"/>
  <c r="BD96" i="45"/>
  <c r="BC96" i="45"/>
  <c r="BB96" i="45"/>
  <c r="BA96" i="45"/>
  <c r="AZ96" i="45"/>
  <c r="BW95" i="45"/>
  <c r="AS95" i="45" s="1"/>
  <c r="BV95" i="45"/>
  <c r="BU95" i="45"/>
  <c r="BT95" i="45"/>
  <c r="BS95" i="45"/>
  <c r="BR95" i="45"/>
  <c r="BQ95" i="45"/>
  <c r="BP95" i="45"/>
  <c r="BO95" i="45"/>
  <c r="BN95" i="45"/>
  <c r="BM95" i="45"/>
  <c r="BL95" i="45"/>
  <c r="BK95" i="45"/>
  <c r="BJ95" i="45"/>
  <c r="BI95" i="45"/>
  <c r="BG95" i="45"/>
  <c r="BF95" i="45"/>
  <c r="BE95" i="45"/>
  <c r="BD95" i="45"/>
  <c r="BC95" i="45"/>
  <c r="BB95" i="45"/>
  <c r="BA95" i="45"/>
  <c r="AZ95" i="45"/>
  <c r="BV94" i="45"/>
  <c r="BU94" i="45"/>
  <c r="BT94" i="45"/>
  <c r="BS94" i="45"/>
  <c r="BR94" i="45"/>
  <c r="BQ94" i="45"/>
  <c r="BP94" i="45"/>
  <c r="BO94" i="45"/>
  <c r="BN94" i="45"/>
  <c r="BM94" i="45"/>
  <c r="BL94" i="45"/>
  <c r="BK94" i="45"/>
  <c r="BJ94" i="45"/>
  <c r="BI94" i="45"/>
  <c r="BW94" i="45" s="1"/>
  <c r="AS94" i="45" s="1"/>
  <c r="BG94" i="45"/>
  <c r="BF94" i="45"/>
  <c r="BE94" i="45"/>
  <c r="BD94" i="45"/>
  <c r="BC94" i="45"/>
  <c r="BB94" i="45"/>
  <c r="BA94" i="45"/>
  <c r="AR94" i="45" s="1"/>
  <c r="AZ94" i="45"/>
  <c r="BV93" i="45"/>
  <c r="BU93" i="45"/>
  <c r="BT93" i="45"/>
  <c r="BS93" i="45"/>
  <c r="BR93" i="45"/>
  <c r="BQ93" i="45"/>
  <c r="BP93" i="45"/>
  <c r="BO93" i="45"/>
  <c r="BN93" i="45"/>
  <c r="BM93" i="45"/>
  <c r="BL93" i="45"/>
  <c r="BK93" i="45"/>
  <c r="BJ93" i="45"/>
  <c r="BI93" i="45"/>
  <c r="BW93" i="45" s="1"/>
  <c r="AS93" i="45" s="1"/>
  <c r="BG93" i="45"/>
  <c r="BF93" i="45"/>
  <c r="BE93" i="45"/>
  <c r="BD93" i="45"/>
  <c r="BC93" i="45"/>
  <c r="BB93" i="45"/>
  <c r="BA93" i="45"/>
  <c r="AZ93" i="45"/>
  <c r="BV92" i="45"/>
  <c r="BU92" i="45"/>
  <c r="BT92" i="45"/>
  <c r="BS92" i="45"/>
  <c r="BR92" i="45"/>
  <c r="BQ92" i="45"/>
  <c r="BP92" i="45"/>
  <c r="BO92" i="45"/>
  <c r="BN92" i="45"/>
  <c r="BM92" i="45"/>
  <c r="BL92" i="45"/>
  <c r="BK92" i="45"/>
  <c r="BJ92" i="45"/>
  <c r="BI92" i="45"/>
  <c r="BW92" i="45" s="1"/>
  <c r="AS92" i="45" s="1"/>
  <c r="BG92" i="45"/>
  <c r="BF92" i="45"/>
  <c r="BE92" i="45"/>
  <c r="BD92" i="45"/>
  <c r="BC92" i="45"/>
  <c r="BB92" i="45"/>
  <c r="BA92" i="45"/>
  <c r="AZ92" i="45"/>
  <c r="BV91" i="45"/>
  <c r="BU91" i="45"/>
  <c r="BT91" i="45"/>
  <c r="BS91" i="45"/>
  <c r="BR91" i="45"/>
  <c r="BQ91" i="45"/>
  <c r="BP91" i="45"/>
  <c r="BO91" i="45"/>
  <c r="BN91" i="45"/>
  <c r="BM91" i="45"/>
  <c r="BL91" i="45"/>
  <c r="BK91" i="45"/>
  <c r="BJ91" i="45"/>
  <c r="BI91" i="45"/>
  <c r="BW91" i="45" s="1"/>
  <c r="AS91" i="45" s="1"/>
  <c r="BG91" i="45"/>
  <c r="BF91" i="45"/>
  <c r="BE91" i="45"/>
  <c r="BD91" i="45"/>
  <c r="BC91" i="45"/>
  <c r="BB91" i="45"/>
  <c r="BA91" i="45"/>
  <c r="AZ91" i="45"/>
  <c r="BV90" i="45"/>
  <c r="BU90" i="45"/>
  <c r="BT90" i="45"/>
  <c r="BS90" i="45"/>
  <c r="BR90" i="45"/>
  <c r="BQ90" i="45"/>
  <c r="BP90" i="45"/>
  <c r="BO90" i="45"/>
  <c r="BN90" i="45"/>
  <c r="BM90" i="45"/>
  <c r="BL90" i="45"/>
  <c r="BK90" i="45"/>
  <c r="BJ90" i="45"/>
  <c r="BI90" i="45"/>
  <c r="BW90" i="45" s="1"/>
  <c r="AS90" i="45" s="1"/>
  <c r="BG90" i="45"/>
  <c r="BF90" i="45"/>
  <c r="BE90" i="45"/>
  <c r="BD90" i="45"/>
  <c r="BC90" i="45"/>
  <c r="BB90" i="45"/>
  <c r="BA90" i="45"/>
  <c r="AZ90" i="45"/>
  <c r="BV89" i="45"/>
  <c r="BU89" i="45"/>
  <c r="BT89" i="45"/>
  <c r="BS89" i="45"/>
  <c r="BR89" i="45"/>
  <c r="BQ89" i="45"/>
  <c r="BP89" i="45"/>
  <c r="BO89" i="45"/>
  <c r="BN89" i="45"/>
  <c r="BM89" i="45"/>
  <c r="BL89" i="45"/>
  <c r="BK89" i="45"/>
  <c r="BJ89" i="45"/>
  <c r="BI89" i="45"/>
  <c r="BW89" i="45" s="1"/>
  <c r="AS89" i="45" s="1"/>
  <c r="BG89" i="45"/>
  <c r="BF89" i="45"/>
  <c r="BE89" i="45"/>
  <c r="BD89" i="45"/>
  <c r="BC89" i="45"/>
  <c r="BB89" i="45"/>
  <c r="BA89" i="45"/>
  <c r="AZ89" i="45"/>
  <c r="BV88" i="45"/>
  <c r="BU88" i="45"/>
  <c r="BT88" i="45"/>
  <c r="BS88" i="45"/>
  <c r="BR88" i="45"/>
  <c r="BQ88" i="45"/>
  <c r="BP88" i="45"/>
  <c r="BO88" i="45"/>
  <c r="BN88" i="45"/>
  <c r="BM88" i="45"/>
  <c r="BL88" i="45"/>
  <c r="BK88" i="45"/>
  <c r="BJ88" i="45"/>
  <c r="BI88" i="45"/>
  <c r="BW88" i="45" s="1"/>
  <c r="BG88" i="45"/>
  <c r="BF88" i="45"/>
  <c r="BE88" i="45"/>
  <c r="BD88" i="45"/>
  <c r="BC88" i="45"/>
  <c r="BB88" i="45"/>
  <c r="BA88" i="45"/>
  <c r="AZ88" i="45"/>
  <c r="AS88" i="45"/>
  <c r="BV87" i="45"/>
  <c r="BU87" i="45"/>
  <c r="BT87" i="45"/>
  <c r="BS87" i="45"/>
  <c r="BR87" i="45"/>
  <c r="BQ87" i="45"/>
  <c r="BP87" i="45"/>
  <c r="BO87" i="45"/>
  <c r="BN87" i="45"/>
  <c r="BM87" i="45"/>
  <c r="BL87" i="45"/>
  <c r="BK87" i="45"/>
  <c r="BJ87" i="45"/>
  <c r="BI87" i="45"/>
  <c r="BW87" i="45" s="1"/>
  <c r="AS87" i="45" s="1"/>
  <c r="BG87" i="45"/>
  <c r="BF87" i="45"/>
  <c r="BE87" i="45"/>
  <c r="BD87" i="45"/>
  <c r="BC87" i="45"/>
  <c r="BB87" i="45"/>
  <c r="BA87" i="45"/>
  <c r="AZ87" i="45"/>
  <c r="AR87" i="45" s="1"/>
  <c r="BV86" i="45"/>
  <c r="BU86" i="45"/>
  <c r="BT86" i="45"/>
  <c r="BS86" i="45"/>
  <c r="BR86" i="45"/>
  <c r="BQ86" i="45"/>
  <c r="BP86" i="45"/>
  <c r="BO86" i="45"/>
  <c r="BN86" i="45"/>
  <c r="BM86" i="45"/>
  <c r="BL86" i="45"/>
  <c r="BK86" i="45"/>
  <c r="BJ86" i="45"/>
  <c r="BI86" i="45"/>
  <c r="BW86" i="45" s="1"/>
  <c r="AS86" i="45" s="1"/>
  <c r="BG86" i="45"/>
  <c r="BF86" i="45"/>
  <c r="BE86" i="45"/>
  <c r="BD86" i="45"/>
  <c r="BC86" i="45"/>
  <c r="BB86" i="45"/>
  <c r="BA86" i="45"/>
  <c r="AZ86" i="45"/>
  <c r="BV85" i="45"/>
  <c r="BU85" i="45"/>
  <c r="BT85" i="45"/>
  <c r="BS85" i="45"/>
  <c r="BR85" i="45"/>
  <c r="BQ85" i="45"/>
  <c r="BP85" i="45"/>
  <c r="BO85" i="45"/>
  <c r="BN85" i="45"/>
  <c r="BM85" i="45"/>
  <c r="BL85" i="45"/>
  <c r="BK85" i="45"/>
  <c r="BJ85" i="45"/>
  <c r="BI85" i="45"/>
  <c r="BW85" i="45" s="1"/>
  <c r="AS85" i="45" s="1"/>
  <c r="BG85" i="45"/>
  <c r="BF85" i="45"/>
  <c r="BE85" i="45"/>
  <c r="BD85" i="45"/>
  <c r="BC85" i="45"/>
  <c r="BB85" i="45"/>
  <c r="BA85" i="45"/>
  <c r="AZ85" i="45"/>
  <c r="AR85" i="45"/>
  <c r="BV84" i="45"/>
  <c r="BU84" i="45"/>
  <c r="BT84" i="45"/>
  <c r="BS84" i="45"/>
  <c r="BR84" i="45"/>
  <c r="BQ84" i="45"/>
  <c r="BP84" i="45"/>
  <c r="BO84" i="45"/>
  <c r="BN84" i="45"/>
  <c r="BM84" i="45"/>
  <c r="BL84" i="45"/>
  <c r="BK84" i="45"/>
  <c r="BJ84" i="45"/>
  <c r="BI84" i="45"/>
  <c r="BW84" i="45" s="1"/>
  <c r="AS84" i="45" s="1"/>
  <c r="BG84" i="45"/>
  <c r="BF84" i="45"/>
  <c r="BE84" i="45"/>
  <c r="BD84" i="45"/>
  <c r="BC84" i="45"/>
  <c r="BB84" i="45"/>
  <c r="BA84" i="45"/>
  <c r="AZ84" i="45"/>
  <c r="BW83" i="45"/>
  <c r="AS83" i="45" s="1"/>
  <c r="BV83" i="45"/>
  <c r="BU83" i="45"/>
  <c r="BT83" i="45"/>
  <c r="BS83" i="45"/>
  <c r="BR83" i="45"/>
  <c r="BQ83" i="45"/>
  <c r="BP83" i="45"/>
  <c r="BO83" i="45"/>
  <c r="BN83" i="45"/>
  <c r="BM83" i="45"/>
  <c r="BL83" i="45"/>
  <c r="BK83" i="45"/>
  <c r="BJ83" i="45"/>
  <c r="BI83" i="45"/>
  <c r="BG83" i="45"/>
  <c r="BF83" i="45"/>
  <c r="BE83" i="45"/>
  <c r="BD83" i="45"/>
  <c r="BC83" i="45"/>
  <c r="BB83" i="45"/>
  <c r="AR83" i="45" s="1"/>
  <c r="BA83" i="45"/>
  <c r="AZ83" i="45"/>
  <c r="BV82" i="45"/>
  <c r="BU82" i="45"/>
  <c r="BT82" i="45"/>
  <c r="BS82" i="45"/>
  <c r="BR82" i="45"/>
  <c r="BQ82" i="45"/>
  <c r="BP82" i="45"/>
  <c r="BO82" i="45"/>
  <c r="BN82" i="45"/>
  <c r="BM82" i="45"/>
  <c r="BL82" i="45"/>
  <c r="BK82" i="45"/>
  <c r="BJ82" i="45"/>
  <c r="BI82" i="45"/>
  <c r="BW82" i="45" s="1"/>
  <c r="AS82" i="45" s="1"/>
  <c r="BG82" i="45"/>
  <c r="BF82" i="45"/>
  <c r="BE82" i="45"/>
  <c r="BD82" i="45"/>
  <c r="BC82" i="45"/>
  <c r="BB82" i="45"/>
  <c r="BA82" i="45"/>
  <c r="AR82" i="45" s="1"/>
  <c r="AZ82" i="45"/>
  <c r="BV81" i="45"/>
  <c r="BU81" i="45"/>
  <c r="BT81" i="45"/>
  <c r="BS81" i="45"/>
  <c r="BR81" i="45"/>
  <c r="BQ81" i="45"/>
  <c r="BP81" i="45"/>
  <c r="BO81" i="45"/>
  <c r="BN81" i="45"/>
  <c r="BM81" i="45"/>
  <c r="BL81" i="45"/>
  <c r="BK81" i="45"/>
  <c r="BJ81" i="45"/>
  <c r="BI81" i="45"/>
  <c r="BW81" i="45" s="1"/>
  <c r="AS81" i="45" s="1"/>
  <c r="BG81" i="45"/>
  <c r="BF81" i="45"/>
  <c r="BE81" i="45"/>
  <c r="BD81" i="45"/>
  <c r="BC81" i="45"/>
  <c r="BB81" i="45"/>
  <c r="BA81" i="45"/>
  <c r="AZ81" i="45"/>
  <c r="BV80" i="45"/>
  <c r="BU80" i="45"/>
  <c r="BT80" i="45"/>
  <c r="BS80" i="45"/>
  <c r="BR80" i="45"/>
  <c r="BQ80" i="45"/>
  <c r="BP80" i="45"/>
  <c r="BO80" i="45"/>
  <c r="BN80" i="45"/>
  <c r="BM80" i="45"/>
  <c r="BL80" i="45"/>
  <c r="BK80" i="45"/>
  <c r="BJ80" i="45"/>
  <c r="BI80" i="45"/>
  <c r="BW80" i="45" s="1"/>
  <c r="AS80" i="45" s="1"/>
  <c r="BG80" i="45"/>
  <c r="BF80" i="45"/>
  <c r="BE80" i="45"/>
  <c r="BD80" i="45"/>
  <c r="BC80" i="45"/>
  <c r="BB80" i="45"/>
  <c r="BA80" i="45"/>
  <c r="AZ80" i="45"/>
  <c r="BV79" i="45"/>
  <c r="BU79" i="45"/>
  <c r="BT79" i="45"/>
  <c r="BS79" i="45"/>
  <c r="BR79" i="45"/>
  <c r="BQ79" i="45"/>
  <c r="BP79" i="45"/>
  <c r="BO79" i="45"/>
  <c r="BN79" i="45"/>
  <c r="BM79" i="45"/>
  <c r="BL79" i="45"/>
  <c r="BK79" i="45"/>
  <c r="BJ79" i="45"/>
  <c r="BI79" i="45"/>
  <c r="BW79" i="45" s="1"/>
  <c r="AS79" i="45" s="1"/>
  <c r="BG79" i="45"/>
  <c r="BF79" i="45"/>
  <c r="BE79" i="45"/>
  <c r="BD79" i="45"/>
  <c r="BC79" i="45"/>
  <c r="BB79" i="45"/>
  <c r="BA79" i="45"/>
  <c r="AZ79" i="45"/>
  <c r="BV78" i="45"/>
  <c r="BU78" i="45"/>
  <c r="BT78" i="45"/>
  <c r="BS78" i="45"/>
  <c r="BR78" i="45"/>
  <c r="BQ78" i="45"/>
  <c r="BP78" i="45"/>
  <c r="BO78" i="45"/>
  <c r="BN78" i="45"/>
  <c r="BM78" i="45"/>
  <c r="BL78" i="45"/>
  <c r="BK78" i="45"/>
  <c r="BJ78" i="45"/>
  <c r="BI78" i="45"/>
  <c r="BW78" i="45" s="1"/>
  <c r="AS78" i="45" s="1"/>
  <c r="BG78" i="45"/>
  <c r="BF78" i="45"/>
  <c r="BE78" i="45"/>
  <c r="BD78" i="45"/>
  <c r="BC78" i="45"/>
  <c r="BB78" i="45"/>
  <c r="BA78" i="45"/>
  <c r="AZ78" i="45"/>
  <c r="BV77" i="45"/>
  <c r="BU77" i="45"/>
  <c r="BT77" i="45"/>
  <c r="BS77" i="45"/>
  <c r="BR77" i="45"/>
  <c r="BQ77" i="45"/>
  <c r="BP77" i="45"/>
  <c r="BO77" i="45"/>
  <c r="BN77" i="45"/>
  <c r="BM77" i="45"/>
  <c r="BL77" i="45"/>
  <c r="BK77" i="45"/>
  <c r="BJ77" i="45"/>
  <c r="BI77" i="45"/>
  <c r="BW77" i="45" s="1"/>
  <c r="AS77" i="45" s="1"/>
  <c r="BG77" i="45"/>
  <c r="BF77" i="45"/>
  <c r="BE77" i="45"/>
  <c r="BD77" i="45"/>
  <c r="BC77" i="45"/>
  <c r="BB77" i="45"/>
  <c r="BA77" i="45"/>
  <c r="AZ77" i="45"/>
  <c r="BV76" i="45"/>
  <c r="BU76" i="45"/>
  <c r="BT76" i="45"/>
  <c r="BS76" i="45"/>
  <c r="BR76" i="45"/>
  <c r="BQ76" i="45"/>
  <c r="BP76" i="45"/>
  <c r="BO76" i="45"/>
  <c r="BN76" i="45"/>
  <c r="BM76" i="45"/>
  <c r="BL76" i="45"/>
  <c r="BK76" i="45"/>
  <c r="BJ76" i="45"/>
  <c r="BI76" i="45"/>
  <c r="BW76" i="45" s="1"/>
  <c r="AS76" i="45" s="1"/>
  <c r="BG76" i="45"/>
  <c r="BF76" i="45"/>
  <c r="BE76" i="45"/>
  <c r="BD76" i="45"/>
  <c r="BC76" i="45"/>
  <c r="BB76" i="45"/>
  <c r="BA76" i="45"/>
  <c r="AZ76" i="45"/>
  <c r="BV75" i="45"/>
  <c r="BU75" i="45"/>
  <c r="BT75" i="45"/>
  <c r="BS75" i="45"/>
  <c r="BR75" i="45"/>
  <c r="BQ75" i="45"/>
  <c r="BP75" i="45"/>
  <c r="BO75" i="45"/>
  <c r="BN75" i="45"/>
  <c r="BM75" i="45"/>
  <c r="BL75" i="45"/>
  <c r="BK75" i="45"/>
  <c r="BJ75" i="45"/>
  <c r="BI75" i="45"/>
  <c r="BW75" i="45" s="1"/>
  <c r="AS75" i="45" s="1"/>
  <c r="BG75" i="45"/>
  <c r="BF75" i="45"/>
  <c r="BE75" i="45"/>
  <c r="BD75" i="45"/>
  <c r="BC75" i="45"/>
  <c r="BB75" i="45"/>
  <c r="BA75" i="45"/>
  <c r="AZ75" i="45"/>
  <c r="BW74" i="45"/>
  <c r="AS74" i="45" s="1"/>
  <c r="BV74" i="45"/>
  <c r="BU74" i="45"/>
  <c r="BT74" i="45"/>
  <c r="BS74" i="45"/>
  <c r="BR74" i="45"/>
  <c r="BQ74" i="45"/>
  <c r="BP74" i="45"/>
  <c r="BO74" i="45"/>
  <c r="BN74" i="45"/>
  <c r="BM74" i="45"/>
  <c r="BL74" i="45"/>
  <c r="BK74" i="45"/>
  <c r="BJ74" i="45"/>
  <c r="BI74" i="45"/>
  <c r="BG74" i="45"/>
  <c r="BF74" i="45"/>
  <c r="BE74" i="45"/>
  <c r="BD74" i="45"/>
  <c r="BC74" i="45"/>
  <c r="BB74" i="45"/>
  <c r="BA74" i="45"/>
  <c r="AZ74" i="45"/>
  <c r="BV73" i="45"/>
  <c r="BU73" i="45"/>
  <c r="BT73" i="45"/>
  <c r="BS73" i="45"/>
  <c r="BR73" i="45"/>
  <c r="BQ73" i="45"/>
  <c r="BP73" i="45"/>
  <c r="BO73" i="45"/>
  <c r="BN73" i="45"/>
  <c r="BM73" i="45"/>
  <c r="BL73" i="45"/>
  <c r="BK73" i="45"/>
  <c r="BJ73" i="45"/>
  <c r="BI73" i="45"/>
  <c r="BW73" i="45" s="1"/>
  <c r="AS73" i="45" s="1"/>
  <c r="BG73" i="45"/>
  <c r="BF73" i="45"/>
  <c r="BE73" i="45"/>
  <c r="BD73" i="45"/>
  <c r="BC73" i="45"/>
  <c r="BB73" i="45"/>
  <c r="BA73" i="45"/>
  <c r="AZ73" i="45"/>
  <c r="BV72" i="45"/>
  <c r="BU72" i="45"/>
  <c r="BT72" i="45"/>
  <c r="BS72" i="45"/>
  <c r="BR72" i="45"/>
  <c r="BQ72" i="45"/>
  <c r="BP72" i="45"/>
  <c r="BO72" i="45"/>
  <c r="BN72" i="45"/>
  <c r="BM72" i="45"/>
  <c r="BL72" i="45"/>
  <c r="BK72" i="45"/>
  <c r="BJ72" i="45"/>
  <c r="BI72" i="45"/>
  <c r="BW72" i="45" s="1"/>
  <c r="BG72" i="45"/>
  <c r="BF72" i="45"/>
  <c r="BE72" i="45"/>
  <c r="BD72" i="45"/>
  <c r="BC72" i="45"/>
  <c r="BB72" i="45"/>
  <c r="BA72" i="45"/>
  <c r="AZ72" i="45"/>
  <c r="AS72" i="45"/>
  <c r="BV71" i="45"/>
  <c r="BU71" i="45"/>
  <c r="BT71" i="45"/>
  <c r="BS71" i="45"/>
  <c r="BR71" i="45"/>
  <c r="BQ71" i="45"/>
  <c r="BP71" i="45"/>
  <c r="BO71" i="45"/>
  <c r="BN71" i="45"/>
  <c r="BM71" i="45"/>
  <c r="BL71" i="45"/>
  <c r="BK71" i="45"/>
  <c r="BJ71" i="45"/>
  <c r="BI71" i="45"/>
  <c r="BW71" i="45" s="1"/>
  <c r="AS71" i="45" s="1"/>
  <c r="BG71" i="45"/>
  <c r="BF71" i="45"/>
  <c r="BE71" i="45"/>
  <c r="BD71" i="45"/>
  <c r="BC71" i="45"/>
  <c r="BB71" i="45"/>
  <c r="BA71" i="45"/>
  <c r="AZ71" i="45"/>
  <c r="AR71" i="45"/>
  <c r="BV70" i="45"/>
  <c r="BU70" i="45"/>
  <c r="BT70" i="45"/>
  <c r="BS70" i="45"/>
  <c r="BR70" i="45"/>
  <c r="BQ70" i="45"/>
  <c r="BP70" i="45"/>
  <c r="BO70" i="45"/>
  <c r="BN70" i="45"/>
  <c r="BM70" i="45"/>
  <c r="BL70" i="45"/>
  <c r="BK70" i="45"/>
  <c r="BJ70" i="45"/>
  <c r="BI70" i="45"/>
  <c r="BW70" i="45" s="1"/>
  <c r="BG70" i="45"/>
  <c r="BF70" i="45"/>
  <c r="BE70" i="45"/>
  <c r="BD70" i="45"/>
  <c r="BC70" i="45"/>
  <c r="AR70" i="45" s="1"/>
  <c r="BB70" i="45"/>
  <c r="BA70" i="45"/>
  <c r="AZ70" i="45"/>
  <c r="AS70" i="45"/>
  <c r="BV69" i="45"/>
  <c r="BU69" i="45"/>
  <c r="BT69" i="45"/>
  <c r="BS69" i="45"/>
  <c r="BR69" i="45"/>
  <c r="BQ69" i="45"/>
  <c r="BP69" i="45"/>
  <c r="BO69" i="45"/>
  <c r="BN69" i="45"/>
  <c r="BM69" i="45"/>
  <c r="BL69" i="45"/>
  <c r="BK69" i="45"/>
  <c r="BJ69" i="45"/>
  <c r="BI69" i="45"/>
  <c r="BW69" i="45" s="1"/>
  <c r="AS69" i="45" s="1"/>
  <c r="BG69" i="45"/>
  <c r="BF69" i="45"/>
  <c r="BE69" i="45"/>
  <c r="BD69" i="45"/>
  <c r="BC69" i="45"/>
  <c r="BB69" i="45"/>
  <c r="BA69" i="45"/>
  <c r="AZ69" i="45"/>
  <c r="BV68" i="45"/>
  <c r="BU68" i="45"/>
  <c r="BT68" i="45"/>
  <c r="BS68" i="45"/>
  <c r="BR68" i="45"/>
  <c r="BQ68" i="45"/>
  <c r="BP68" i="45"/>
  <c r="BO68" i="45"/>
  <c r="BN68" i="45"/>
  <c r="BM68" i="45"/>
  <c r="BL68" i="45"/>
  <c r="BK68" i="45"/>
  <c r="BJ68" i="45"/>
  <c r="BI68" i="45"/>
  <c r="BW68" i="45" s="1"/>
  <c r="AS68" i="45" s="1"/>
  <c r="BG68" i="45"/>
  <c r="BF68" i="45"/>
  <c r="BE68" i="45"/>
  <c r="BD68" i="45"/>
  <c r="BC68" i="45"/>
  <c r="BB68" i="45"/>
  <c r="BA68" i="45"/>
  <c r="AZ68" i="45"/>
  <c r="AR68" i="45" s="1"/>
  <c r="BV67" i="45"/>
  <c r="BU67" i="45"/>
  <c r="BT67" i="45"/>
  <c r="BS67" i="45"/>
  <c r="BR67" i="45"/>
  <c r="BQ67" i="45"/>
  <c r="BP67" i="45"/>
  <c r="BO67" i="45"/>
  <c r="BN67" i="45"/>
  <c r="BM67" i="45"/>
  <c r="BL67" i="45"/>
  <c r="BK67" i="45"/>
  <c r="BJ67" i="45"/>
  <c r="BI67" i="45"/>
  <c r="BW67" i="45" s="1"/>
  <c r="AS67" i="45" s="1"/>
  <c r="BG67" i="45"/>
  <c r="BF67" i="45"/>
  <c r="BE67" i="45"/>
  <c r="BD67" i="45"/>
  <c r="BC67" i="45"/>
  <c r="BB67" i="45"/>
  <c r="BA67" i="45"/>
  <c r="AZ67" i="45"/>
  <c r="BV66" i="45"/>
  <c r="BU66" i="45"/>
  <c r="BT66" i="45"/>
  <c r="BS66" i="45"/>
  <c r="BR66" i="45"/>
  <c r="BQ66" i="45"/>
  <c r="BP66" i="45"/>
  <c r="BO66" i="45"/>
  <c r="BN66" i="45"/>
  <c r="BM66" i="45"/>
  <c r="BL66" i="45"/>
  <c r="BK66" i="45"/>
  <c r="BJ66" i="45"/>
  <c r="BI66" i="45"/>
  <c r="BW66" i="45" s="1"/>
  <c r="AS66" i="45" s="1"/>
  <c r="BG66" i="45"/>
  <c r="BF66" i="45"/>
  <c r="BE66" i="45"/>
  <c r="BD66" i="45"/>
  <c r="BC66" i="45"/>
  <c r="BB66" i="45"/>
  <c r="BA66" i="45"/>
  <c r="AR66" i="45" s="1"/>
  <c r="AZ66" i="45"/>
  <c r="BV65" i="45"/>
  <c r="BU65" i="45"/>
  <c r="BT65" i="45"/>
  <c r="BS65" i="45"/>
  <c r="BR65" i="45"/>
  <c r="BQ65" i="45"/>
  <c r="BP65" i="45"/>
  <c r="BO65" i="45"/>
  <c r="BN65" i="45"/>
  <c r="BM65" i="45"/>
  <c r="BL65" i="45"/>
  <c r="BK65" i="45"/>
  <c r="BJ65" i="45"/>
  <c r="BI65" i="45"/>
  <c r="BW65" i="45" s="1"/>
  <c r="AS65" i="45" s="1"/>
  <c r="BG65" i="45"/>
  <c r="BF65" i="45"/>
  <c r="BE65" i="45"/>
  <c r="BD65" i="45"/>
  <c r="BC65" i="45"/>
  <c r="BB65" i="45"/>
  <c r="BA65" i="45"/>
  <c r="AZ65" i="45"/>
  <c r="AR65" i="45" s="1"/>
  <c r="BV64" i="45"/>
  <c r="BU64" i="45"/>
  <c r="BT64" i="45"/>
  <c r="BS64" i="45"/>
  <c r="BR64" i="45"/>
  <c r="BQ64" i="45"/>
  <c r="BP64" i="45"/>
  <c r="BO64" i="45"/>
  <c r="BN64" i="45"/>
  <c r="BM64" i="45"/>
  <c r="BL64" i="45"/>
  <c r="BK64" i="45"/>
  <c r="BJ64" i="45"/>
  <c r="BI64" i="45"/>
  <c r="BW64" i="45" s="1"/>
  <c r="AS64" i="45" s="1"/>
  <c r="BG64" i="45"/>
  <c r="BF64" i="45"/>
  <c r="BE64" i="45"/>
  <c r="BD64" i="45"/>
  <c r="BC64" i="45"/>
  <c r="BB64" i="45"/>
  <c r="BA64" i="45"/>
  <c r="AZ64" i="45"/>
  <c r="BV63" i="45"/>
  <c r="BU63" i="45"/>
  <c r="BT63" i="45"/>
  <c r="BS63" i="45"/>
  <c r="BR63" i="45"/>
  <c r="BQ63" i="45"/>
  <c r="BP63" i="45"/>
  <c r="BO63" i="45"/>
  <c r="BN63" i="45"/>
  <c r="BM63" i="45"/>
  <c r="BL63" i="45"/>
  <c r="BK63" i="45"/>
  <c r="BJ63" i="45"/>
  <c r="BI63" i="45"/>
  <c r="BW63" i="45" s="1"/>
  <c r="AS63" i="45" s="1"/>
  <c r="BG63" i="45"/>
  <c r="BF63" i="45"/>
  <c r="BE63" i="45"/>
  <c r="BD63" i="45"/>
  <c r="BC63" i="45"/>
  <c r="BB63" i="45"/>
  <c r="BA63" i="45"/>
  <c r="AZ63" i="45"/>
  <c r="AR63" i="45" s="1"/>
  <c r="BV62" i="45"/>
  <c r="BU62" i="45"/>
  <c r="BT62" i="45"/>
  <c r="BS62" i="45"/>
  <c r="BR62" i="45"/>
  <c r="BQ62" i="45"/>
  <c r="BP62" i="45"/>
  <c r="BO62" i="45"/>
  <c r="BN62" i="45"/>
  <c r="BM62" i="45"/>
  <c r="BL62" i="45"/>
  <c r="BK62" i="45"/>
  <c r="BJ62" i="45"/>
  <c r="BI62" i="45"/>
  <c r="BW62" i="45" s="1"/>
  <c r="AS62" i="45" s="1"/>
  <c r="BG62" i="45"/>
  <c r="BF62" i="45"/>
  <c r="BE62" i="45"/>
  <c r="BD62" i="45"/>
  <c r="BC62" i="45"/>
  <c r="BB62" i="45"/>
  <c r="BA62" i="45"/>
  <c r="AZ62" i="45"/>
  <c r="BW61" i="45"/>
  <c r="AS61" i="45" s="1"/>
  <c r="BV61" i="45"/>
  <c r="BU61" i="45"/>
  <c r="BT61" i="45"/>
  <c r="BS61" i="45"/>
  <c r="BR61" i="45"/>
  <c r="BQ61" i="45"/>
  <c r="BP61" i="45"/>
  <c r="BO61" i="45"/>
  <c r="BN61" i="45"/>
  <c r="BM61" i="45"/>
  <c r="BL61" i="45"/>
  <c r="BK61" i="45"/>
  <c r="BJ61" i="45"/>
  <c r="BI61" i="45"/>
  <c r="BG61" i="45"/>
  <c r="BF61" i="45"/>
  <c r="BE61" i="45"/>
  <c r="BD61" i="45"/>
  <c r="BC61" i="45"/>
  <c r="BB61" i="45"/>
  <c r="AR61" i="45" s="1"/>
  <c r="BA61" i="45"/>
  <c r="AZ61" i="45"/>
  <c r="BV60" i="45"/>
  <c r="BU60" i="45"/>
  <c r="BT60" i="45"/>
  <c r="BS60" i="45"/>
  <c r="BR60" i="45"/>
  <c r="BQ60" i="45"/>
  <c r="BP60" i="45"/>
  <c r="BO60" i="45"/>
  <c r="BN60" i="45"/>
  <c r="BM60" i="45"/>
  <c r="BL60" i="45"/>
  <c r="BK60" i="45"/>
  <c r="BJ60" i="45"/>
  <c r="BI60" i="45"/>
  <c r="BW60" i="45" s="1"/>
  <c r="AS60" i="45" s="1"/>
  <c r="BG60" i="45"/>
  <c r="BF60" i="45"/>
  <c r="BE60" i="45"/>
  <c r="BD60" i="45"/>
  <c r="BC60" i="45"/>
  <c r="BB60" i="45"/>
  <c r="BA60" i="45"/>
  <c r="AZ60" i="45"/>
  <c r="BV59" i="45"/>
  <c r="BU59" i="45"/>
  <c r="BT59" i="45"/>
  <c r="BS59" i="45"/>
  <c r="BR59" i="45"/>
  <c r="BQ59" i="45"/>
  <c r="BP59" i="45"/>
  <c r="BO59" i="45"/>
  <c r="BN59" i="45"/>
  <c r="BM59" i="45"/>
  <c r="BL59" i="45"/>
  <c r="BK59" i="45"/>
  <c r="BJ59" i="45"/>
  <c r="BI59" i="45"/>
  <c r="BW59" i="45" s="1"/>
  <c r="AS59" i="45" s="1"/>
  <c r="BG59" i="45"/>
  <c r="BF59" i="45"/>
  <c r="BE59" i="45"/>
  <c r="BD59" i="45"/>
  <c r="BC59" i="45"/>
  <c r="BB59" i="45"/>
  <c r="BA59" i="45"/>
  <c r="AZ59" i="45"/>
  <c r="BV58" i="45"/>
  <c r="BU58" i="45"/>
  <c r="BT58" i="45"/>
  <c r="BS58" i="45"/>
  <c r="BR58" i="45"/>
  <c r="BQ58" i="45"/>
  <c r="BP58" i="45"/>
  <c r="BO58" i="45"/>
  <c r="BN58" i="45"/>
  <c r="BM58" i="45"/>
  <c r="BL58" i="45"/>
  <c r="BK58" i="45"/>
  <c r="BJ58" i="45"/>
  <c r="BI58" i="45"/>
  <c r="BW58" i="45" s="1"/>
  <c r="AS58" i="45" s="1"/>
  <c r="BG58" i="45"/>
  <c r="BF58" i="45"/>
  <c r="BE58" i="45"/>
  <c r="BD58" i="45"/>
  <c r="BC58" i="45"/>
  <c r="BB58" i="45"/>
  <c r="BA58" i="45"/>
  <c r="AZ58" i="45"/>
  <c r="BW57" i="45"/>
  <c r="AS57" i="45" s="1"/>
  <c r="BV57" i="45"/>
  <c r="BU57" i="45"/>
  <c r="BT57" i="45"/>
  <c r="BS57" i="45"/>
  <c r="BR57" i="45"/>
  <c r="BQ57" i="45"/>
  <c r="BP57" i="45"/>
  <c r="BO57" i="45"/>
  <c r="BN57" i="45"/>
  <c r="BM57" i="45"/>
  <c r="BL57" i="45"/>
  <c r="BK57" i="45"/>
  <c r="BJ57" i="45"/>
  <c r="BI57" i="45"/>
  <c r="BG57" i="45"/>
  <c r="BF57" i="45"/>
  <c r="BE57" i="45"/>
  <c r="BD57" i="45"/>
  <c r="BC57" i="45"/>
  <c r="BB57" i="45"/>
  <c r="BA57" i="45"/>
  <c r="AZ57" i="45"/>
  <c r="BV56" i="45"/>
  <c r="BU56" i="45"/>
  <c r="BT56" i="45"/>
  <c r="BS56" i="45"/>
  <c r="BR56" i="45"/>
  <c r="BQ56" i="45"/>
  <c r="BP56" i="45"/>
  <c r="BO56" i="45"/>
  <c r="BN56" i="45"/>
  <c r="BM56" i="45"/>
  <c r="BL56" i="45"/>
  <c r="BK56" i="45"/>
  <c r="BJ56" i="45"/>
  <c r="BI56" i="45"/>
  <c r="BW56" i="45" s="1"/>
  <c r="AS56" i="45" s="1"/>
  <c r="BG56" i="45"/>
  <c r="BF56" i="45"/>
  <c r="BE56" i="45"/>
  <c r="BD56" i="45"/>
  <c r="BC56" i="45"/>
  <c r="BB56" i="45"/>
  <c r="BA56" i="45"/>
  <c r="AZ56" i="45"/>
  <c r="BV55" i="45"/>
  <c r="BU55" i="45"/>
  <c r="BT55" i="45"/>
  <c r="BS55" i="45"/>
  <c r="BR55" i="45"/>
  <c r="BQ55" i="45"/>
  <c r="BP55" i="45"/>
  <c r="BO55" i="45"/>
  <c r="BN55" i="45"/>
  <c r="BM55" i="45"/>
  <c r="BL55" i="45"/>
  <c r="BK55" i="45"/>
  <c r="BJ55" i="45"/>
  <c r="BI55" i="45"/>
  <c r="BW55" i="45" s="1"/>
  <c r="AS55" i="45" s="1"/>
  <c r="BG55" i="45"/>
  <c r="BF55" i="45"/>
  <c r="BE55" i="45"/>
  <c r="BD55" i="45"/>
  <c r="BC55" i="45"/>
  <c r="BB55" i="45"/>
  <c r="BA55" i="45"/>
  <c r="AZ55" i="45"/>
  <c r="BW54" i="45"/>
  <c r="AS54" i="45" s="1"/>
  <c r="BV54" i="45"/>
  <c r="BU54" i="45"/>
  <c r="BT54" i="45"/>
  <c r="BS54" i="45"/>
  <c r="BR54" i="45"/>
  <c r="BQ54" i="45"/>
  <c r="BP54" i="45"/>
  <c r="BO54" i="45"/>
  <c r="BN54" i="45"/>
  <c r="BM54" i="45"/>
  <c r="BL54" i="45"/>
  <c r="BK54" i="45"/>
  <c r="BJ54" i="45"/>
  <c r="BI54" i="45"/>
  <c r="BG54" i="45"/>
  <c r="BF54" i="45"/>
  <c r="BE54" i="45"/>
  <c r="BD54" i="45"/>
  <c r="BC54" i="45"/>
  <c r="BB54" i="45"/>
  <c r="AR54" i="45" s="1"/>
  <c r="BA54" i="45"/>
  <c r="AZ54" i="45"/>
  <c r="BV53" i="45"/>
  <c r="BU53" i="45"/>
  <c r="BT53" i="45"/>
  <c r="BS53" i="45"/>
  <c r="BR53" i="45"/>
  <c r="BQ53" i="45"/>
  <c r="BP53" i="45"/>
  <c r="BO53" i="45"/>
  <c r="BN53" i="45"/>
  <c r="BM53" i="45"/>
  <c r="BL53" i="45"/>
  <c r="BK53" i="45"/>
  <c r="BJ53" i="45"/>
  <c r="BI53" i="45"/>
  <c r="BW53" i="45" s="1"/>
  <c r="AS53" i="45" s="1"/>
  <c r="BG53" i="45"/>
  <c r="BF53" i="45"/>
  <c r="BE53" i="45"/>
  <c r="BD53" i="45"/>
  <c r="BC53" i="45"/>
  <c r="BB53" i="45"/>
  <c r="BA53" i="45"/>
  <c r="AZ53" i="45"/>
  <c r="BV52" i="45"/>
  <c r="BU52" i="45"/>
  <c r="BT52" i="45"/>
  <c r="BS52" i="45"/>
  <c r="BR52" i="45"/>
  <c r="BQ52" i="45"/>
  <c r="BP52" i="45"/>
  <c r="BO52" i="45"/>
  <c r="BN52" i="45"/>
  <c r="BM52" i="45"/>
  <c r="BL52" i="45"/>
  <c r="BK52" i="45"/>
  <c r="BJ52" i="45"/>
  <c r="BI52" i="45"/>
  <c r="BW52" i="45" s="1"/>
  <c r="AS52" i="45" s="1"/>
  <c r="BG52" i="45"/>
  <c r="BF52" i="45"/>
  <c r="BE52" i="45"/>
  <c r="BD52" i="45"/>
  <c r="BC52" i="45"/>
  <c r="BB52" i="45"/>
  <c r="BA52" i="45"/>
  <c r="AZ52" i="45"/>
  <c r="AR52" i="45" s="1"/>
  <c r="BV51" i="45"/>
  <c r="BU51" i="45"/>
  <c r="BT51" i="45"/>
  <c r="BS51" i="45"/>
  <c r="BR51" i="45"/>
  <c r="BQ51" i="45"/>
  <c r="BP51" i="45"/>
  <c r="BO51" i="45"/>
  <c r="BN51" i="45"/>
  <c r="BM51" i="45"/>
  <c r="BL51" i="45"/>
  <c r="BK51" i="45"/>
  <c r="BJ51" i="45"/>
  <c r="BI51" i="45"/>
  <c r="BW51" i="45" s="1"/>
  <c r="AS51" i="45" s="1"/>
  <c r="BG51" i="45"/>
  <c r="BF51" i="45"/>
  <c r="BE51" i="45"/>
  <c r="BD51" i="45"/>
  <c r="BC51" i="45"/>
  <c r="BB51" i="45"/>
  <c r="BA51" i="45"/>
  <c r="AZ51" i="45"/>
  <c r="BV50" i="45"/>
  <c r="BU50" i="45"/>
  <c r="BT50" i="45"/>
  <c r="BS50" i="45"/>
  <c r="BR50" i="45"/>
  <c r="BQ50" i="45"/>
  <c r="BP50" i="45"/>
  <c r="BO50" i="45"/>
  <c r="BN50" i="45"/>
  <c r="BM50" i="45"/>
  <c r="BL50" i="45"/>
  <c r="BK50" i="45"/>
  <c r="BJ50" i="45"/>
  <c r="BI50" i="45"/>
  <c r="BW50" i="45" s="1"/>
  <c r="AS50" i="45" s="1"/>
  <c r="BG50" i="45"/>
  <c r="BF50" i="45"/>
  <c r="BE50" i="45"/>
  <c r="BD50" i="45"/>
  <c r="BC50" i="45"/>
  <c r="BB50" i="45"/>
  <c r="BA50" i="45"/>
  <c r="AZ50" i="45"/>
  <c r="BV49" i="45"/>
  <c r="BU49" i="45"/>
  <c r="BT49" i="45"/>
  <c r="BS49" i="45"/>
  <c r="BR49" i="45"/>
  <c r="BQ49" i="45"/>
  <c r="BP49" i="45"/>
  <c r="BO49" i="45"/>
  <c r="BN49" i="45"/>
  <c r="BM49" i="45"/>
  <c r="BL49" i="45"/>
  <c r="BK49" i="45"/>
  <c r="BJ49" i="45"/>
  <c r="BI49" i="45"/>
  <c r="BW49" i="45" s="1"/>
  <c r="AS49" i="45" s="1"/>
  <c r="BG49" i="45"/>
  <c r="BF49" i="45"/>
  <c r="BE49" i="45"/>
  <c r="BD49" i="45"/>
  <c r="BC49" i="45"/>
  <c r="BB49" i="45"/>
  <c r="BA49" i="45"/>
  <c r="AZ49" i="45"/>
  <c r="BV48" i="45"/>
  <c r="BU48" i="45"/>
  <c r="BT48" i="45"/>
  <c r="BS48" i="45"/>
  <c r="BR48" i="45"/>
  <c r="BQ48" i="45"/>
  <c r="BP48" i="45"/>
  <c r="BO48" i="45"/>
  <c r="BN48" i="45"/>
  <c r="BM48" i="45"/>
  <c r="BL48" i="45"/>
  <c r="BK48" i="45"/>
  <c r="BJ48" i="45"/>
  <c r="BI48" i="45"/>
  <c r="BW48" i="45" s="1"/>
  <c r="AS48" i="45" s="1"/>
  <c r="BG48" i="45"/>
  <c r="BF48" i="45"/>
  <c r="BE48" i="45"/>
  <c r="BD48" i="45"/>
  <c r="BC48" i="45"/>
  <c r="BB48" i="45"/>
  <c r="BA48" i="45"/>
  <c r="AZ48" i="45"/>
  <c r="BV47" i="45"/>
  <c r="BU47" i="45"/>
  <c r="BT47" i="45"/>
  <c r="BS47" i="45"/>
  <c r="BR47" i="45"/>
  <c r="BQ47" i="45"/>
  <c r="BP47" i="45"/>
  <c r="BO47" i="45"/>
  <c r="BN47" i="45"/>
  <c r="BM47" i="45"/>
  <c r="BL47" i="45"/>
  <c r="BK47" i="45"/>
  <c r="BJ47" i="45"/>
  <c r="BI47" i="45"/>
  <c r="BW47" i="45" s="1"/>
  <c r="AS47" i="45" s="1"/>
  <c r="BG47" i="45"/>
  <c r="BF47" i="45"/>
  <c r="BE47" i="45"/>
  <c r="BD47" i="45"/>
  <c r="BC47" i="45"/>
  <c r="BB47" i="45"/>
  <c r="BA47" i="45"/>
  <c r="AZ47" i="45"/>
  <c r="BV46" i="45"/>
  <c r="BU46" i="45"/>
  <c r="BT46" i="45"/>
  <c r="BS46" i="45"/>
  <c r="BR46" i="45"/>
  <c r="BQ46" i="45"/>
  <c r="BP46" i="45"/>
  <c r="BO46" i="45"/>
  <c r="BN46" i="45"/>
  <c r="BM46" i="45"/>
  <c r="BL46" i="45"/>
  <c r="BK46" i="45"/>
  <c r="BJ46" i="45"/>
  <c r="BI46" i="45"/>
  <c r="BW46" i="45" s="1"/>
  <c r="AS46" i="45" s="1"/>
  <c r="BG46" i="45"/>
  <c r="BF46" i="45"/>
  <c r="BE46" i="45"/>
  <c r="BD46" i="45"/>
  <c r="BC46" i="45"/>
  <c r="BB46" i="45"/>
  <c r="BA46" i="45"/>
  <c r="AZ46" i="45"/>
  <c r="AR46" i="45" s="1"/>
  <c r="BV45" i="45"/>
  <c r="BU45" i="45"/>
  <c r="BT45" i="45"/>
  <c r="BS45" i="45"/>
  <c r="BR45" i="45"/>
  <c r="BQ45" i="45"/>
  <c r="BP45" i="45"/>
  <c r="BO45" i="45"/>
  <c r="BN45" i="45"/>
  <c r="BM45" i="45"/>
  <c r="BL45" i="45"/>
  <c r="BK45" i="45"/>
  <c r="BJ45" i="45"/>
  <c r="BI45" i="45"/>
  <c r="BW45" i="45" s="1"/>
  <c r="AS45" i="45" s="1"/>
  <c r="BG45" i="45"/>
  <c r="BF45" i="45"/>
  <c r="BE45" i="45"/>
  <c r="BD45" i="45"/>
  <c r="BC45" i="45"/>
  <c r="BB45" i="45"/>
  <c r="BA45" i="45"/>
  <c r="AZ45" i="45"/>
  <c r="BV44" i="45"/>
  <c r="BU44" i="45"/>
  <c r="BT44" i="45"/>
  <c r="BS44" i="45"/>
  <c r="BR44" i="45"/>
  <c r="BQ44" i="45"/>
  <c r="BP44" i="45"/>
  <c r="BO44" i="45"/>
  <c r="BN44" i="45"/>
  <c r="BM44" i="45"/>
  <c r="BL44" i="45"/>
  <c r="BK44" i="45"/>
  <c r="BJ44" i="45"/>
  <c r="BI44" i="45"/>
  <c r="BW44" i="45" s="1"/>
  <c r="AS44" i="45" s="1"/>
  <c r="BG44" i="45"/>
  <c r="BF44" i="45"/>
  <c r="BE44" i="45"/>
  <c r="BD44" i="45"/>
  <c r="BC44" i="45"/>
  <c r="BB44" i="45"/>
  <c r="BA44" i="45"/>
  <c r="AZ44" i="45"/>
  <c r="BV43" i="45"/>
  <c r="BU43" i="45"/>
  <c r="BT43" i="45"/>
  <c r="BS43" i="45"/>
  <c r="BR43" i="45"/>
  <c r="BQ43" i="45"/>
  <c r="BP43" i="45"/>
  <c r="BO43" i="45"/>
  <c r="BN43" i="45"/>
  <c r="BM43" i="45"/>
  <c r="BL43" i="45"/>
  <c r="BK43" i="45"/>
  <c r="BJ43" i="45"/>
  <c r="BI43" i="45"/>
  <c r="BW43" i="45" s="1"/>
  <c r="AS43" i="45" s="1"/>
  <c r="BG43" i="45"/>
  <c r="BF43" i="45"/>
  <c r="BE43" i="45"/>
  <c r="BD43" i="45"/>
  <c r="BC43" i="45"/>
  <c r="BB43" i="45"/>
  <c r="BA43" i="45"/>
  <c r="AZ43" i="45"/>
  <c r="BV42" i="45"/>
  <c r="BU42" i="45"/>
  <c r="BT42" i="45"/>
  <c r="BS42" i="45"/>
  <c r="BR42" i="45"/>
  <c r="BQ42" i="45"/>
  <c r="BP42" i="45"/>
  <c r="BO42" i="45"/>
  <c r="BN42" i="45"/>
  <c r="BM42" i="45"/>
  <c r="BL42" i="45"/>
  <c r="BK42" i="45"/>
  <c r="BJ42" i="45"/>
  <c r="BI42" i="45"/>
  <c r="BW42" i="45" s="1"/>
  <c r="AS42" i="45" s="1"/>
  <c r="BG42" i="45"/>
  <c r="BF42" i="45"/>
  <c r="BE42" i="45"/>
  <c r="BD42" i="45"/>
  <c r="BC42" i="45"/>
  <c r="BB42" i="45"/>
  <c r="BA42" i="45"/>
  <c r="AZ42" i="45"/>
  <c r="BV41" i="45"/>
  <c r="BU41" i="45"/>
  <c r="BT41" i="45"/>
  <c r="BS41" i="45"/>
  <c r="BR41" i="45"/>
  <c r="BQ41" i="45"/>
  <c r="BP41" i="45"/>
  <c r="BO41" i="45"/>
  <c r="BN41" i="45"/>
  <c r="BM41" i="45"/>
  <c r="BL41" i="45"/>
  <c r="BK41" i="45"/>
  <c r="BJ41" i="45"/>
  <c r="BI41" i="45"/>
  <c r="BW41" i="45" s="1"/>
  <c r="BG41" i="45"/>
  <c r="BF41" i="45"/>
  <c r="BE41" i="45"/>
  <c r="BD41" i="45"/>
  <c r="BC41" i="45"/>
  <c r="AR41" i="45" s="1"/>
  <c r="BB41" i="45"/>
  <c r="BA41" i="45"/>
  <c r="AZ41" i="45"/>
  <c r="AS41" i="45"/>
  <c r="BV40" i="45"/>
  <c r="BU40" i="45"/>
  <c r="BT40" i="45"/>
  <c r="BS40" i="45"/>
  <c r="BR40" i="45"/>
  <c r="BQ40" i="45"/>
  <c r="BP40" i="45"/>
  <c r="BO40" i="45"/>
  <c r="BN40" i="45"/>
  <c r="BM40" i="45"/>
  <c r="BL40" i="45"/>
  <c r="BK40" i="45"/>
  <c r="BJ40" i="45"/>
  <c r="BI40" i="45"/>
  <c r="BW40" i="45" s="1"/>
  <c r="AS40" i="45" s="1"/>
  <c r="BG40" i="45"/>
  <c r="BF40" i="45"/>
  <c r="BE40" i="45"/>
  <c r="BD40" i="45"/>
  <c r="BC40" i="45"/>
  <c r="BB40" i="45"/>
  <c r="BA40" i="45"/>
  <c r="AZ40" i="45"/>
  <c r="BV39" i="45"/>
  <c r="BU39" i="45"/>
  <c r="BT39" i="45"/>
  <c r="BS39" i="45"/>
  <c r="BR39" i="45"/>
  <c r="BQ39" i="45"/>
  <c r="BP39" i="45"/>
  <c r="BO39" i="45"/>
  <c r="BN39" i="45"/>
  <c r="BM39" i="45"/>
  <c r="BL39" i="45"/>
  <c r="BK39" i="45"/>
  <c r="BJ39" i="45"/>
  <c r="BI39" i="45"/>
  <c r="BW39" i="45" s="1"/>
  <c r="AS39" i="45" s="1"/>
  <c r="BG39" i="45"/>
  <c r="BF39" i="45"/>
  <c r="BE39" i="45"/>
  <c r="BD39" i="45"/>
  <c r="BC39" i="45"/>
  <c r="BB39" i="45"/>
  <c r="BA39" i="45"/>
  <c r="AZ39" i="45"/>
  <c r="AR39" i="45" s="1"/>
  <c r="BV38" i="45"/>
  <c r="BU38" i="45"/>
  <c r="BT38" i="45"/>
  <c r="BS38" i="45"/>
  <c r="BR38" i="45"/>
  <c r="BQ38" i="45"/>
  <c r="BP38" i="45"/>
  <c r="BO38" i="45"/>
  <c r="BN38" i="45"/>
  <c r="BM38" i="45"/>
  <c r="BL38" i="45"/>
  <c r="BK38" i="45"/>
  <c r="BJ38" i="45"/>
  <c r="BI38" i="45"/>
  <c r="BW38" i="45" s="1"/>
  <c r="AS38" i="45" s="1"/>
  <c r="BG38" i="45"/>
  <c r="BF38" i="45"/>
  <c r="BE38" i="45"/>
  <c r="BD38" i="45"/>
  <c r="BC38" i="45"/>
  <c r="BB38" i="45"/>
  <c r="BA38" i="45"/>
  <c r="AZ38" i="45"/>
  <c r="BW37" i="45"/>
  <c r="AS37" i="45" s="1"/>
  <c r="BV37" i="45"/>
  <c r="BU37" i="45"/>
  <c r="BT37" i="45"/>
  <c r="BS37" i="45"/>
  <c r="BR37" i="45"/>
  <c r="BQ37" i="45"/>
  <c r="BP37" i="45"/>
  <c r="BO37" i="45"/>
  <c r="BN37" i="45"/>
  <c r="BM37" i="45"/>
  <c r="BL37" i="45"/>
  <c r="BK37" i="45"/>
  <c r="BJ37" i="45"/>
  <c r="BI37" i="45"/>
  <c r="BG37" i="45"/>
  <c r="BF37" i="45"/>
  <c r="BE37" i="45"/>
  <c r="BD37" i="45"/>
  <c r="BC37" i="45"/>
  <c r="BB37" i="45"/>
  <c r="BA37" i="45"/>
  <c r="AZ37" i="45"/>
  <c r="BV36" i="45"/>
  <c r="BU36" i="45"/>
  <c r="BT36" i="45"/>
  <c r="BS36" i="45"/>
  <c r="BR36" i="45"/>
  <c r="BQ36" i="45"/>
  <c r="BP36" i="45"/>
  <c r="BO36" i="45"/>
  <c r="BN36" i="45"/>
  <c r="BM36" i="45"/>
  <c r="BL36" i="45"/>
  <c r="BK36" i="45"/>
  <c r="BJ36" i="45"/>
  <c r="BI36" i="45"/>
  <c r="BW36" i="45" s="1"/>
  <c r="AS36" i="45" s="1"/>
  <c r="BG36" i="45"/>
  <c r="BF36" i="45"/>
  <c r="BE36" i="45"/>
  <c r="BD36" i="45"/>
  <c r="BC36" i="45"/>
  <c r="BB36" i="45"/>
  <c r="BA36" i="45"/>
  <c r="AZ36" i="45"/>
  <c r="BV35" i="45"/>
  <c r="BU35" i="45"/>
  <c r="BT35" i="45"/>
  <c r="BS35" i="45"/>
  <c r="BR35" i="45"/>
  <c r="BQ35" i="45"/>
  <c r="BP35" i="45"/>
  <c r="BO35" i="45"/>
  <c r="BN35" i="45"/>
  <c r="BM35" i="45"/>
  <c r="BL35" i="45"/>
  <c r="BK35" i="45"/>
  <c r="BJ35" i="45"/>
  <c r="BI35" i="45"/>
  <c r="BW35" i="45" s="1"/>
  <c r="AS35" i="45" s="1"/>
  <c r="BG35" i="45"/>
  <c r="BF35" i="45"/>
  <c r="BE35" i="45"/>
  <c r="BD35" i="45"/>
  <c r="BC35" i="45"/>
  <c r="BB35" i="45"/>
  <c r="BA35" i="45"/>
  <c r="AZ35" i="45"/>
  <c r="BW34" i="45"/>
  <c r="AS34" i="45" s="1"/>
  <c r="BV34" i="45"/>
  <c r="BU34" i="45"/>
  <c r="BT34" i="45"/>
  <c r="BS34" i="45"/>
  <c r="BR34" i="45"/>
  <c r="BQ34" i="45"/>
  <c r="BP34" i="45"/>
  <c r="BO34" i="45"/>
  <c r="BN34" i="45"/>
  <c r="BM34" i="45"/>
  <c r="BL34" i="45"/>
  <c r="BK34" i="45"/>
  <c r="BJ34" i="45"/>
  <c r="BI34" i="45"/>
  <c r="BG34" i="45"/>
  <c r="BF34" i="45"/>
  <c r="BE34" i="45"/>
  <c r="BD34" i="45"/>
  <c r="BC34" i="45"/>
  <c r="BB34" i="45"/>
  <c r="BA34" i="45"/>
  <c r="AZ34" i="45"/>
  <c r="AR34" i="45" s="1"/>
  <c r="BW33" i="45"/>
  <c r="AS33" i="45" s="1"/>
  <c r="BV33" i="45"/>
  <c r="BU33" i="45"/>
  <c r="BT33" i="45"/>
  <c r="BS33" i="45"/>
  <c r="BR33" i="45"/>
  <c r="BQ33" i="45"/>
  <c r="BP33" i="45"/>
  <c r="BO33" i="45"/>
  <c r="BN33" i="45"/>
  <c r="BM33" i="45"/>
  <c r="BL33" i="45"/>
  <c r="BK33" i="45"/>
  <c r="BJ33" i="45"/>
  <c r="BI33" i="45"/>
  <c r="BG33" i="45"/>
  <c r="BF33" i="45"/>
  <c r="BE33" i="45"/>
  <c r="BD33" i="45"/>
  <c r="BC33" i="45"/>
  <c r="BB33" i="45"/>
  <c r="BA33" i="45"/>
  <c r="AZ33" i="45"/>
  <c r="BV32" i="45"/>
  <c r="BU32" i="45"/>
  <c r="BT32" i="45"/>
  <c r="BS32" i="45"/>
  <c r="BR32" i="45"/>
  <c r="BQ32" i="45"/>
  <c r="BP32" i="45"/>
  <c r="BO32" i="45"/>
  <c r="BN32" i="45"/>
  <c r="BM32" i="45"/>
  <c r="BL32" i="45"/>
  <c r="BK32" i="45"/>
  <c r="BJ32" i="45"/>
  <c r="BI32" i="45"/>
  <c r="BW32" i="45" s="1"/>
  <c r="AS32" i="45" s="1"/>
  <c r="BG32" i="45"/>
  <c r="BF32" i="45"/>
  <c r="BE32" i="45"/>
  <c r="BD32" i="45"/>
  <c r="BC32" i="45"/>
  <c r="BB32" i="45"/>
  <c r="BA32" i="45"/>
  <c r="AZ32" i="45"/>
  <c r="BV31" i="45"/>
  <c r="BU31" i="45"/>
  <c r="BT31" i="45"/>
  <c r="BS31" i="45"/>
  <c r="BR31" i="45"/>
  <c r="BQ31" i="45"/>
  <c r="BP31" i="45"/>
  <c r="BO31" i="45"/>
  <c r="BN31" i="45"/>
  <c r="BM31" i="45"/>
  <c r="BL31" i="45"/>
  <c r="BK31" i="45"/>
  <c r="BJ31" i="45"/>
  <c r="BI31" i="45"/>
  <c r="BW31" i="45" s="1"/>
  <c r="AS31" i="45" s="1"/>
  <c r="BG31" i="45"/>
  <c r="BF31" i="45"/>
  <c r="BE31" i="45"/>
  <c r="BD31" i="45"/>
  <c r="BC31" i="45"/>
  <c r="BB31" i="45"/>
  <c r="BA31" i="45"/>
  <c r="AZ31" i="45"/>
  <c r="BW30" i="45"/>
  <c r="AS30" i="45" s="1"/>
  <c r="BV30" i="45"/>
  <c r="BU30" i="45"/>
  <c r="BT30" i="45"/>
  <c r="BS30" i="45"/>
  <c r="BR30" i="45"/>
  <c r="BQ30" i="45"/>
  <c r="BP30" i="45"/>
  <c r="BO30" i="45"/>
  <c r="BN30" i="45"/>
  <c r="BM30" i="45"/>
  <c r="BL30" i="45"/>
  <c r="BK30" i="45"/>
  <c r="BJ30" i="45"/>
  <c r="BI30" i="45"/>
  <c r="BG30" i="45"/>
  <c r="BF30" i="45"/>
  <c r="BE30" i="45"/>
  <c r="BD30" i="45"/>
  <c r="BC30" i="45"/>
  <c r="BB30" i="45"/>
  <c r="BA30" i="45"/>
  <c r="AZ30" i="45"/>
  <c r="BW29" i="45"/>
  <c r="AS29" i="45" s="1"/>
  <c r="BV29" i="45"/>
  <c r="BU29" i="45"/>
  <c r="BT29" i="45"/>
  <c r="BS29" i="45"/>
  <c r="BR29" i="45"/>
  <c r="BQ29" i="45"/>
  <c r="BP29" i="45"/>
  <c r="BO29" i="45"/>
  <c r="BN29" i="45"/>
  <c r="BM29" i="45"/>
  <c r="BL29" i="45"/>
  <c r="BK29" i="45"/>
  <c r="BJ29" i="45"/>
  <c r="BI29" i="45"/>
  <c r="BG29" i="45"/>
  <c r="BF29" i="45"/>
  <c r="BE29" i="45"/>
  <c r="BD29" i="45"/>
  <c r="BC29" i="45"/>
  <c r="BB29" i="45"/>
  <c r="BA29" i="45"/>
  <c r="AZ29" i="45"/>
  <c r="BV28" i="45"/>
  <c r="BU28" i="45"/>
  <c r="BT28" i="45"/>
  <c r="BS28" i="45"/>
  <c r="BR28" i="45"/>
  <c r="BQ28" i="45"/>
  <c r="BP28" i="45"/>
  <c r="BO28" i="45"/>
  <c r="BN28" i="45"/>
  <c r="BM28" i="45"/>
  <c r="BL28" i="45"/>
  <c r="BK28" i="45"/>
  <c r="BJ28" i="45"/>
  <c r="BI28" i="45"/>
  <c r="BW28" i="45" s="1"/>
  <c r="AS28" i="45" s="1"/>
  <c r="BG28" i="45"/>
  <c r="BF28" i="45"/>
  <c r="BE28" i="45"/>
  <c r="BD28" i="45"/>
  <c r="BC28" i="45"/>
  <c r="BB28" i="45"/>
  <c r="BA28" i="45"/>
  <c r="AZ28" i="45"/>
  <c r="BV27" i="45"/>
  <c r="BU27" i="45"/>
  <c r="BT27" i="45"/>
  <c r="BS27" i="45"/>
  <c r="BR27" i="45"/>
  <c r="BQ27" i="45"/>
  <c r="BP27" i="45"/>
  <c r="BO27" i="45"/>
  <c r="BN27" i="45"/>
  <c r="BM27" i="45"/>
  <c r="BL27" i="45"/>
  <c r="BK27" i="45"/>
  <c r="BJ27" i="45"/>
  <c r="BI27" i="45"/>
  <c r="BW27" i="45" s="1"/>
  <c r="AS27" i="45" s="1"/>
  <c r="BG27" i="45"/>
  <c r="BF27" i="45"/>
  <c r="BE27" i="45"/>
  <c r="BD27" i="45"/>
  <c r="BC27" i="45"/>
  <c r="BB27" i="45"/>
  <c r="BA27" i="45"/>
  <c r="AZ27" i="45"/>
  <c r="BW26" i="45"/>
  <c r="AS26" i="45" s="1"/>
  <c r="BV26" i="45"/>
  <c r="BU26" i="45"/>
  <c r="BT26" i="45"/>
  <c r="BS26" i="45"/>
  <c r="BR26" i="45"/>
  <c r="BQ26" i="45"/>
  <c r="BP26" i="45"/>
  <c r="BO26" i="45"/>
  <c r="BN26" i="45"/>
  <c r="BM26" i="45"/>
  <c r="BL26" i="45"/>
  <c r="BK26" i="45"/>
  <c r="BJ26" i="45"/>
  <c r="BI26" i="45"/>
  <c r="BG26" i="45"/>
  <c r="BF26" i="45"/>
  <c r="BE26" i="45"/>
  <c r="BD26" i="45"/>
  <c r="BC26" i="45"/>
  <c r="BB26" i="45"/>
  <c r="BA26" i="45"/>
  <c r="AZ26" i="45"/>
  <c r="AR26" i="45" s="1"/>
  <c r="BW25" i="45"/>
  <c r="AS25" i="45" s="1"/>
  <c r="BV25" i="45"/>
  <c r="BU25" i="45"/>
  <c r="BT25" i="45"/>
  <c r="BS25" i="45"/>
  <c r="BR25" i="45"/>
  <c r="BQ25" i="45"/>
  <c r="BP25" i="45"/>
  <c r="BO25" i="45"/>
  <c r="BN25" i="45"/>
  <c r="BM25" i="45"/>
  <c r="BL25" i="45"/>
  <c r="BK25" i="45"/>
  <c r="BJ25" i="45"/>
  <c r="BI25" i="45"/>
  <c r="BG25" i="45"/>
  <c r="BF25" i="45"/>
  <c r="BE25" i="45"/>
  <c r="BD25" i="45"/>
  <c r="BC25" i="45"/>
  <c r="BB25" i="45"/>
  <c r="BA25" i="45"/>
  <c r="AZ25" i="45"/>
  <c r="BV24" i="45"/>
  <c r="BU24" i="45"/>
  <c r="BT24" i="45"/>
  <c r="BS24" i="45"/>
  <c r="BR24" i="45"/>
  <c r="BQ24" i="45"/>
  <c r="BP24" i="45"/>
  <c r="BO24" i="45"/>
  <c r="BN24" i="45"/>
  <c r="BM24" i="45"/>
  <c r="BL24" i="45"/>
  <c r="BK24" i="45"/>
  <c r="BJ24" i="45"/>
  <c r="BI24" i="45"/>
  <c r="BW24" i="45" s="1"/>
  <c r="AS24" i="45" s="1"/>
  <c r="BG24" i="45"/>
  <c r="BF24" i="45"/>
  <c r="BE24" i="45"/>
  <c r="BD24" i="45"/>
  <c r="BC24" i="45"/>
  <c r="BB24" i="45"/>
  <c r="BA24" i="45"/>
  <c r="AZ24" i="45"/>
  <c r="BV23" i="45"/>
  <c r="BU23" i="45"/>
  <c r="BT23" i="45"/>
  <c r="BS23" i="45"/>
  <c r="BR23" i="45"/>
  <c r="BQ23" i="45"/>
  <c r="BP23" i="45"/>
  <c r="BO23" i="45"/>
  <c r="BN23" i="45"/>
  <c r="BM23" i="45"/>
  <c r="BL23" i="45"/>
  <c r="BK23" i="45"/>
  <c r="BJ23" i="45"/>
  <c r="BI23" i="45"/>
  <c r="BW23" i="45" s="1"/>
  <c r="AS23" i="45" s="1"/>
  <c r="BG23" i="45"/>
  <c r="BF23" i="45"/>
  <c r="BE23" i="45"/>
  <c r="BD23" i="45"/>
  <c r="BC23" i="45"/>
  <c r="BB23" i="45"/>
  <c r="BA23" i="45"/>
  <c r="AZ23" i="45"/>
  <c r="BW22" i="45"/>
  <c r="AS22" i="45" s="1"/>
  <c r="BV22" i="45"/>
  <c r="BU22" i="45"/>
  <c r="BT22" i="45"/>
  <c r="BS22" i="45"/>
  <c r="BR22" i="45"/>
  <c r="BQ22" i="45"/>
  <c r="BP22" i="45"/>
  <c r="BO22" i="45"/>
  <c r="BN22" i="45"/>
  <c r="BM22" i="45"/>
  <c r="BL22" i="45"/>
  <c r="BK22" i="45"/>
  <c r="BJ22" i="45"/>
  <c r="BI22" i="45"/>
  <c r="BG22" i="45"/>
  <c r="BF22" i="45"/>
  <c r="BE22" i="45"/>
  <c r="BD22" i="45"/>
  <c r="BC22" i="45"/>
  <c r="BB22" i="45"/>
  <c r="AR22" i="45" s="1"/>
  <c r="BA22" i="45"/>
  <c r="AZ22" i="45"/>
  <c r="BV21" i="45"/>
  <c r="BU21" i="45"/>
  <c r="BT21" i="45"/>
  <c r="BS21" i="45"/>
  <c r="BR21" i="45"/>
  <c r="BQ21" i="45"/>
  <c r="BP21" i="45"/>
  <c r="BO21" i="45"/>
  <c r="BN21" i="45"/>
  <c r="BM21" i="45"/>
  <c r="BL21" i="45"/>
  <c r="BK21" i="45"/>
  <c r="BJ21" i="45"/>
  <c r="BI21" i="45"/>
  <c r="BW21" i="45" s="1"/>
  <c r="AS21" i="45" s="1"/>
  <c r="BG21" i="45"/>
  <c r="BF21" i="45"/>
  <c r="BE21" i="45"/>
  <c r="BD21" i="45"/>
  <c r="BC21" i="45"/>
  <c r="BB21" i="45"/>
  <c r="BA21" i="45"/>
  <c r="AZ21" i="45"/>
  <c r="BV20" i="45"/>
  <c r="BU20" i="45"/>
  <c r="BT20" i="45"/>
  <c r="BS20" i="45"/>
  <c r="BR20" i="45"/>
  <c r="BQ20" i="45"/>
  <c r="BP20" i="45"/>
  <c r="BO20" i="45"/>
  <c r="BN20" i="45"/>
  <c r="BM20" i="45"/>
  <c r="BL20" i="45"/>
  <c r="BK20" i="45"/>
  <c r="BJ20" i="45"/>
  <c r="BI20" i="45"/>
  <c r="BW20" i="45" s="1"/>
  <c r="AS20" i="45" s="1"/>
  <c r="BG20" i="45"/>
  <c r="BF20" i="45"/>
  <c r="BE20" i="45"/>
  <c r="BD20" i="45"/>
  <c r="BC20" i="45"/>
  <c r="BB20" i="45"/>
  <c r="BA20" i="45"/>
  <c r="AZ20" i="45"/>
  <c r="BV19" i="45"/>
  <c r="BU19" i="45"/>
  <c r="BT19" i="45"/>
  <c r="BS19" i="45"/>
  <c r="BR19" i="45"/>
  <c r="BQ19" i="45"/>
  <c r="BP19" i="45"/>
  <c r="BO19" i="45"/>
  <c r="BN19" i="45"/>
  <c r="BM19" i="45"/>
  <c r="BL19" i="45"/>
  <c r="BK19" i="45"/>
  <c r="BJ19" i="45"/>
  <c r="BI19" i="45"/>
  <c r="BW19" i="45" s="1"/>
  <c r="AS19" i="45" s="1"/>
  <c r="BG19" i="45"/>
  <c r="BF19" i="45"/>
  <c r="BE19" i="45"/>
  <c r="BD19" i="45"/>
  <c r="BC19" i="45"/>
  <c r="BB19" i="45"/>
  <c r="BA19" i="45"/>
  <c r="AZ19" i="45"/>
  <c r="BV18" i="45"/>
  <c r="BU18" i="45"/>
  <c r="BT18" i="45"/>
  <c r="BS18" i="45"/>
  <c r="BR18" i="45"/>
  <c r="BQ18" i="45"/>
  <c r="BP18" i="45"/>
  <c r="BO18" i="45"/>
  <c r="BN18" i="45"/>
  <c r="BM18" i="45"/>
  <c r="BL18" i="45"/>
  <c r="BK18" i="45"/>
  <c r="BJ18" i="45"/>
  <c r="BI18" i="45"/>
  <c r="BW18" i="45" s="1"/>
  <c r="AS18" i="45" s="1"/>
  <c r="BG18" i="45"/>
  <c r="BF18" i="45"/>
  <c r="BE18" i="45"/>
  <c r="BD18" i="45"/>
  <c r="BC18" i="45"/>
  <c r="BB18" i="45"/>
  <c r="BA18" i="45"/>
  <c r="AZ18" i="45"/>
  <c r="BW17" i="45"/>
  <c r="AS17" i="45" s="1"/>
  <c r="BV17" i="45"/>
  <c r="BU17" i="45"/>
  <c r="BT17" i="45"/>
  <c r="BS17" i="45"/>
  <c r="BR17" i="45"/>
  <c r="BQ17" i="45"/>
  <c r="BP17" i="45"/>
  <c r="BO17" i="45"/>
  <c r="BN17" i="45"/>
  <c r="BM17" i="45"/>
  <c r="BL17" i="45"/>
  <c r="BK17" i="45"/>
  <c r="BJ17" i="45"/>
  <c r="BI17" i="45"/>
  <c r="BG17" i="45"/>
  <c r="BF17" i="45"/>
  <c r="BE17" i="45"/>
  <c r="BD17" i="45"/>
  <c r="BC17" i="45"/>
  <c r="BB17" i="45"/>
  <c r="BA17" i="45"/>
  <c r="AZ17" i="45"/>
  <c r="BV16" i="45"/>
  <c r="BU16" i="45"/>
  <c r="BT16" i="45"/>
  <c r="BS16" i="45"/>
  <c r="BR16" i="45"/>
  <c r="BQ16" i="45"/>
  <c r="BP16" i="45"/>
  <c r="BO16" i="45"/>
  <c r="BN16" i="45"/>
  <c r="BM16" i="45"/>
  <c r="BL16" i="45"/>
  <c r="BK16" i="45"/>
  <c r="BJ16" i="45"/>
  <c r="BI16" i="45"/>
  <c r="BW16" i="45" s="1"/>
  <c r="AS16" i="45" s="1"/>
  <c r="BG16" i="45"/>
  <c r="BF16" i="45"/>
  <c r="BE16" i="45"/>
  <c r="BD16" i="45"/>
  <c r="BC16" i="45"/>
  <c r="BB16" i="45"/>
  <c r="BA16" i="45"/>
  <c r="AZ16" i="45"/>
  <c r="BV15" i="45"/>
  <c r="BU15" i="45"/>
  <c r="BT15" i="45"/>
  <c r="BS15" i="45"/>
  <c r="BR15" i="45"/>
  <c r="BQ15" i="45"/>
  <c r="BP15" i="45"/>
  <c r="BO15" i="45"/>
  <c r="BN15" i="45"/>
  <c r="BM15" i="45"/>
  <c r="BL15" i="45"/>
  <c r="BK15" i="45"/>
  <c r="BJ15" i="45"/>
  <c r="BI15" i="45"/>
  <c r="BW15" i="45" s="1"/>
  <c r="AS15" i="45" s="1"/>
  <c r="BG15" i="45"/>
  <c r="BF15" i="45"/>
  <c r="BE15" i="45"/>
  <c r="BD15" i="45"/>
  <c r="BC15" i="45"/>
  <c r="BB15" i="45"/>
  <c r="BA15" i="45"/>
  <c r="AZ15" i="45"/>
  <c r="BW14" i="45"/>
  <c r="AS14" i="45" s="1"/>
  <c r="BV14" i="45"/>
  <c r="BU14" i="45"/>
  <c r="BT14" i="45"/>
  <c r="BS14" i="45"/>
  <c r="BR14" i="45"/>
  <c r="BQ14" i="45"/>
  <c r="BP14" i="45"/>
  <c r="BO14" i="45"/>
  <c r="BN14" i="45"/>
  <c r="BM14" i="45"/>
  <c r="BL14" i="45"/>
  <c r="BK14" i="45"/>
  <c r="BJ14" i="45"/>
  <c r="BI14" i="45"/>
  <c r="BG14" i="45"/>
  <c r="BF14" i="45"/>
  <c r="BE14" i="45"/>
  <c r="BD14" i="45"/>
  <c r="BC14" i="45"/>
  <c r="BB14" i="45"/>
  <c r="BA14" i="45"/>
  <c r="AZ14" i="45"/>
  <c r="BW13" i="45"/>
  <c r="BV13" i="45"/>
  <c r="BU13" i="45"/>
  <c r="BT13" i="45"/>
  <c r="BS13" i="45"/>
  <c r="BR13" i="45"/>
  <c r="BQ13" i="45"/>
  <c r="BP13" i="45"/>
  <c r="BO13" i="45"/>
  <c r="BN13" i="45"/>
  <c r="BM13" i="45"/>
  <c r="BL13" i="45"/>
  <c r="BK13" i="45"/>
  <c r="BJ13" i="45"/>
  <c r="BI13" i="45"/>
  <c r="BG13" i="45"/>
  <c r="BF13" i="45"/>
  <c r="BE13" i="45"/>
  <c r="BD13" i="45"/>
  <c r="BC13" i="45"/>
  <c r="BB13" i="45"/>
  <c r="BA13" i="45"/>
  <c r="AZ13" i="45"/>
  <c r="AS13" i="45"/>
  <c r="BV12" i="45"/>
  <c r="BU12" i="45"/>
  <c r="BT12" i="45"/>
  <c r="BS12" i="45"/>
  <c r="BR12" i="45"/>
  <c r="BQ12" i="45"/>
  <c r="BP12" i="45"/>
  <c r="BO12" i="45"/>
  <c r="BN12" i="45"/>
  <c r="BM12" i="45"/>
  <c r="BL12" i="45"/>
  <c r="BK12" i="45"/>
  <c r="BJ12" i="45"/>
  <c r="BI12" i="45"/>
  <c r="BW12" i="45" s="1"/>
  <c r="AS12" i="45" s="1"/>
  <c r="BG12" i="45"/>
  <c r="BF12" i="45"/>
  <c r="BE12" i="45"/>
  <c r="BD12" i="45"/>
  <c r="BC12" i="45"/>
  <c r="BB12" i="45"/>
  <c r="BA12" i="45"/>
  <c r="AZ12" i="45"/>
  <c r="BV11" i="45"/>
  <c r="BU11" i="45"/>
  <c r="BT11" i="45"/>
  <c r="BS11" i="45"/>
  <c r="BR11" i="45"/>
  <c r="BQ11" i="45"/>
  <c r="BP11" i="45"/>
  <c r="BO11" i="45"/>
  <c r="BN11" i="45"/>
  <c r="BM11" i="45"/>
  <c r="BL11" i="45"/>
  <c r="BK11" i="45"/>
  <c r="BJ11" i="45"/>
  <c r="BI11" i="45"/>
  <c r="BW11" i="45" s="1"/>
  <c r="AS11" i="45" s="1"/>
  <c r="BG11" i="45"/>
  <c r="BF11" i="45"/>
  <c r="BE11" i="45"/>
  <c r="BD11" i="45"/>
  <c r="BC11" i="45"/>
  <c r="BB11" i="45"/>
  <c r="BA11" i="45"/>
  <c r="AZ11" i="45"/>
  <c r="BW10" i="45"/>
  <c r="AS10" i="45" s="1"/>
  <c r="BV10" i="45"/>
  <c r="BU10" i="45"/>
  <c r="BT10" i="45"/>
  <c r="BS10" i="45"/>
  <c r="BR10" i="45"/>
  <c r="BQ10" i="45"/>
  <c r="BP10" i="45"/>
  <c r="BO10" i="45"/>
  <c r="BN10" i="45"/>
  <c r="BM10" i="45"/>
  <c r="BL10" i="45"/>
  <c r="BK10" i="45"/>
  <c r="BJ10" i="45"/>
  <c r="BI10" i="45"/>
  <c r="BG10" i="45"/>
  <c r="BF10" i="45"/>
  <c r="BE10" i="45"/>
  <c r="BD10" i="45"/>
  <c r="BC10" i="45"/>
  <c r="BB10" i="45"/>
  <c r="BA10" i="45"/>
  <c r="AZ10" i="45"/>
  <c r="BV9" i="45"/>
  <c r="BU9" i="45"/>
  <c r="BT9" i="45"/>
  <c r="BS9" i="45"/>
  <c r="BR9" i="45"/>
  <c r="BQ9" i="45"/>
  <c r="BP9" i="45"/>
  <c r="BO9" i="45"/>
  <c r="BN9" i="45"/>
  <c r="BM9" i="45"/>
  <c r="BL9" i="45"/>
  <c r="BK9" i="45"/>
  <c r="BJ9" i="45"/>
  <c r="BI9" i="45"/>
  <c r="BW9" i="45" s="1"/>
  <c r="AS9" i="45" s="1"/>
  <c r="BG9" i="45"/>
  <c r="BF9" i="45"/>
  <c r="BE9" i="45"/>
  <c r="BD9" i="45"/>
  <c r="BC9" i="45"/>
  <c r="BB9" i="45"/>
  <c r="BA9" i="45"/>
  <c r="AZ9" i="45"/>
  <c r="AS7" i="45"/>
  <c r="AS6" i="45"/>
  <c r="BV5" i="45"/>
  <c r="BU5" i="45"/>
  <c r="BT5" i="45"/>
  <c r="BS5" i="45"/>
  <c r="BR5" i="45"/>
  <c r="BQ5" i="45"/>
  <c r="BP5" i="45"/>
  <c r="BO5" i="45"/>
  <c r="BN5" i="45"/>
  <c r="BM5" i="45"/>
  <c r="BL5" i="45"/>
  <c r="BK5" i="45"/>
  <c r="BJ5" i="45"/>
  <c r="BI5" i="45"/>
  <c r="BG5" i="45"/>
  <c r="BF5" i="45"/>
  <c r="BE5" i="45"/>
  <c r="BD5" i="45"/>
  <c r="BC5" i="45"/>
  <c r="BB5" i="45"/>
  <c r="BA5" i="45"/>
  <c r="AZ5" i="45"/>
  <c r="A5" i="45"/>
  <c r="BV4" i="45"/>
  <c r="BU4" i="45"/>
  <c r="BT4" i="45"/>
  <c r="BS4" i="45"/>
  <c r="BR4" i="45"/>
  <c r="BQ4" i="45"/>
  <c r="BP4" i="45"/>
  <c r="BO4" i="45"/>
  <c r="BN4" i="45"/>
  <c r="BM4" i="45"/>
  <c r="BL4" i="45"/>
  <c r="BK4" i="45"/>
  <c r="BJ4" i="45"/>
  <c r="BI4" i="45"/>
  <c r="BG4" i="45"/>
  <c r="BF4" i="45"/>
  <c r="BE4" i="45"/>
  <c r="BD4" i="45"/>
  <c r="BC4" i="45"/>
  <c r="BB4" i="45"/>
  <c r="BA4" i="45"/>
  <c r="AZ4" i="45"/>
  <c r="G20" i="44"/>
  <c r="G19" i="44"/>
  <c r="F18" i="44"/>
  <c r="G18" i="44" s="1"/>
  <c r="F17" i="44"/>
  <c r="G17" i="44" s="1"/>
  <c r="F16" i="44"/>
  <c r="G16" i="44" s="1"/>
  <c r="F15" i="44"/>
  <c r="G15" i="44" s="1"/>
  <c r="AR163" i="45" l="1"/>
  <c r="AR30" i="45"/>
  <c r="AR16" i="45"/>
  <c r="AR18" i="45"/>
  <c r="AR23" i="45"/>
  <c r="AR25" i="45"/>
  <c r="AR27" i="45"/>
  <c r="AR29" i="45"/>
  <c r="AR31" i="45"/>
  <c r="AR33" i="45"/>
  <c r="AR35" i="45"/>
  <c r="AR37" i="45"/>
  <c r="AR44" i="45"/>
  <c r="AR48" i="45"/>
  <c r="AR50" i="45"/>
  <c r="AR55" i="45"/>
  <c r="AR57" i="45"/>
  <c r="AR59" i="45"/>
  <c r="AR75" i="45"/>
  <c r="AR77" i="45"/>
  <c r="AR78" i="45"/>
  <c r="AR81" i="45"/>
  <c r="AR89" i="45"/>
  <c r="AR90" i="45"/>
  <c r="AR92" i="45"/>
  <c r="AR97" i="45"/>
  <c r="AR105" i="45"/>
  <c r="AR106" i="45"/>
  <c r="AR108" i="45"/>
  <c r="AR113" i="45"/>
  <c r="AR121" i="45"/>
  <c r="AR122" i="45"/>
  <c r="AR124" i="45"/>
  <c r="AR129" i="45"/>
  <c r="AR148" i="45"/>
  <c r="AR150" i="45"/>
  <c r="AR151" i="45"/>
  <c r="AR153" i="45"/>
  <c r="AR156" i="45"/>
  <c r="AR158" i="45"/>
  <c r="AR159" i="45"/>
  <c r="AR161" i="45"/>
  <c r="AR168" i="45"/>
  <c r="AR170" i="45"/>
  <c r="AR177" i="45"/>
  <c r="AR184" i="45"/>
  <c r="AR186" i="45"/>
  <c r="AR40" i="45"/>
  <c r="AR42" i="45"/>
  <c r="AR51" i="45"/>
  <c r="AR53" i="45"/>
  <c r="AR62" i="45"/>
  <c r="AR67" i="45"/>
  <c r="AR69" i="45"/>
  <c r="AR95" i="45"/>
  <c r="AR111" i="45"/>
  <c r="AR127" i="45"/>
  <c r="AR141" i="45"/>
  <c r="AR143" i="45"/>
  <c r="AR144" i="45"/>
  <c r="AR147" i="45"/>
  <c r="AR164" i="45"/>
  <c r="AR166" i="45"/>
  <c r="AR173" i="45"/>
  <c r="AR180" i="45"/>
  <c r="AR182" i="45"/>
  <c r="AR189" i="45"/>
  <c r="AR24" i="45"/>
  <c r="AR28" i="45"/>
  <c r="AR32" i="45"/>
  <c r="AR36" i="45"/>
  <c r="AR38" i="45"/>
  <c r="AR43" i="45"/>
  <c r="AR45" i="45"/>
  <c r="AR47" i="45"/>
  <c r="AR49" i="45"/>
  <c r="AR56" i="45"/>
  <c r="AR58" i="45"/>
  <c r="AR73" i="45"/>
  <c r="AR76" i="45"/>
  <c r="AR79" i="45"/>
  <c r="AR91" i="45"/>
  <c r="AR93" i="45"/>
  <c r="AR107" i="45"/>
  <c r="AR109" i="45"/>
  <c r="AR123" i="45"/>
  <c r="AR125" i="45"/>
  <c r="AR149" i="45"/>
  <c r="AR152" i="45"/>
  <c r="AR154" i="45"/>
  <c r="AR155" i="45"/>
  <c r="AR157" i="45"/>
  <c r="AR160" i="45"/>
  <c r="AR162" i="45"/>
  <c r="AR169" i="45"/>
  <c r="AR176" i="45"/>
  <c r="AR178" i="45"/>
  <c r="AR185" i="45"/>
  <c r="AR15" i="45"/>
  <c r="AR17" i="45"/>
  <c r="AR12" i="45"/>
  <c r="AR14" i="45"/>
  <c r="AR19" i="45"/>
  <c r="AR21" i="45"/>
  <c r="AR11" i="45"/>
  <c r="AR13" i="45"/>
  <c r="AR20" i="45"/>
  <c r="BW4" i="45"/>
  <c r="AS4" i="45" s="1"/>
  <c r="BW5" i="45"/>
  <c r="AS5" i="45" s="1"/>
  <c r="A13" i="44"/>
  <c r="A14" i="44" s="1"/>
  <c r="A15" i="44" s="1"/>
  <c r="A16" i="44" s="1"/>
  <c r="A17" i="44" s="1"/>
  <c r="A18" i="44" s="1"/>
  <c r="A19" i="44" s="1"/>
  <c r="A20" i="44" s="1"/>
  <c r="AR72" i="45"/>
  <c r="AR74" i="45"/>
  <c r="AR88" i="45"/>
  <c r="AR104" i="45"/>
  <c r="AR120" i="45"/>
  <c r="AR136" i="45"/>
  <c r="AR138" i="45"/>
  <c r="AR60" i="45"/>
  <c r="AR84" i="45"/>
  <c r="AR86" i="45"/>
  <c r="AR100" i="45"/>
  <c r="AR102" i="45"/>
  <c r="AR116" i="45"/>
  <c r="AR118" i="45"/>
  <c r="AR132" i="45"/>
  <c r="AR134" i="45"/>
  <c r="AR64" i="45"/>
  <c r="AR80" i="45"/>
  <c r="AR96" i="45"/>
  <c r="AR98" i="45"/>
  <c r="AR112" i="45"/>
  <c r="AR114" i="45"/>
  <c r="AR128" i="45"/>
  <c r="AR130" i="45"/>
  <c r="AR146" i="45"/>
  <c r="A21" i="44" l="1"/>
  <c r="A22" i="44" s="1"/>
  <c r="A23" i="44" s="1"/>
  <c r="A24" i="44" s="1"/>
  <c r="AS6" i="1"/>
  <c r="BV197" i="4"/>
  <c r="BU197" i="4"/>
  <c r="BT197" i="4"/>
  <c r="BS197" i="4"/>
  <c r="BR197" i="4"/>
  <c r="BQ197" i="4"/>
  <c r="BP197" i="4"/>
  <c r="BO197" i="4"/>
  <c r="BN197" i="4"/>
  <c r="BM197" i="4"/>
  <c r="BL197" i="4"/>
  <c r="BK197" i="4"/>
  <c r="BJ197" i="4"/>
  <c r="BI197" i="4"/>
  <c r="BW197" i="4" s="1"/>
  <c r="BG197" i="4"/>
  <c r="BF197" i="4"/>
  <c r="BE197" i="4"/>
  <c r="BD197" i="4"/>
  <c r="BC197" i="4"/>
  <c r="BB197" i="4"/>
  <c r="BA197" i="4"/>
  <c r="AZ197" i="4"/>
  <c r="BW196" i="4"/>
  <c r="BV196" i="4"/>
  <c r="BU196" i="4"/>
  <c r="BT196" i="4"/>
  <c r="BS196" i="4"/>
  <c r="BR196" i="4"/>
  <c r="BQ196" i="4"/>
  <c r="BP196" i="4"/>
  <c r="BO196" i="4"/>
  <c r="BN196" i="4"/>
  <c r="BM196" i="4"/>
  <c r="BL196" i="4"/>
  <c r="BK196" i="4"/>
  <c r="BJ196" i="4"/>
  <c r="BI196" i="4"/>
  <c r="BG196" i="4"/>
  <c r="BF196" i="4"/>
  <c r="BE196" i="4"/>
  <c r="BD196" i="4"/>
  <c r="BC196" i="4"/>
  <c r="BB196" i="4"/>
  <c r="BA196" i="4"/>
  <c r="AZ196" i="4"/>
  <c r="BV195" i="4"/>
  <c r="BU195" i="4"/>
  <c r="BT195" i="4"/>
  <c r="BS195" i="4"/>
  <c r="BR195" i="4"/>
  <c r="BQ195" i="4"/>
  <c r="BP195" i="4"/>
  <c r="BO195" i="4"/>
  <c r="BN195" i="4"/>
  <c r="BM195" i="4"/>
  <c r="BL195" i="4"/>
  <c r="BK195" i="4"/>
  <c r="BJ195" i="4"/>
  <c r="BI195" i="4"/>
  <c r="BW195" i="4" s="1"/>
  <c r="BG195" i="4"/>
  <c r="BF195" i="4"/>
  <c r="BE195" i="4"/>
  <c r="BD195" i="4"/>
  <c r="BC195" i="4"/>
  <c r="BB195" i="4"/>
  <c r="BA195" i="4"/>
  <c r="AZ195" i="4"/>
  <c r="BV194" i="4"/>
  <c r="BU194" i="4"/>
  <c r="BT194" i="4"/>
  <c r="BS194" i="4"/>
  <c r="BR194" i="4"/>
  <c r="BQ194" i="4"/>
  <c r="BP194" i="4"/>
  <c r="BO194" i="4"/>
  <c r="BN194" i="4"/>
  <c r="BM194" i="4"/>
  <c r="BL194" i="4"/>
  <c r="BK194" i="4"/>
  <c r="BJ194" i="4"/>
  <c r="BI194" i="4"/>
  <c r="BW194" i="4" s="1"/>
  <c r="AS194" i="4" s="1"/>
  <c r="BG194" i="4"/>
  <c r="BF194" i="4"/>
  <c r="BE194" i="4"/>
  <c r="BD194" i="4"/>
  <c r="BC194" i="4"/>
  <c r="BB194" i="4"/>
  <c r="BA194" i="4"/>
  <c r="AZ194" i="4"/>
  <c r="BV193" i="4"/>
  <c r="BU193" i="4"/>
  <c r="BT193" i="4"/>
  <c r="BS193" i="4"/>
  <c r="BR193" i="4"/>
  <c r="BQ193" i="4"/>
  <c r="BP193" i="4"/>
  <c r="BO193" i="4"/>
  <c r="BN193" i="4"/>
  <c r="BM193" i="4"/>
  <c r="BL193" i="4"/>
  <c r="BK193" i="4"/>
  <c r="BJ193" i="4"/>
  <c r="BI193" i="4"/>
  <c r="BW193" i="4" s="1"/>
  <c r="AS193" i="4" s="1"/>
  <c r="BG193" i="4"/>
  <c r="BF193" i="4"/>
  <c r="BE193" i="4"/>
  <c r="BD193" i="4"/>
  <c r="BC193" i="4"/>
  <c r="BB193" i="4"/>
  <c r="BA193" i="4"/>
  <c r="AZ193" i="4"/>
  <c r="BV192" i="4"/>
  <c r="BU192" i="4"/>
  <c r="BT192" i="4"/>
  <c r="BS192" i="4"/>
  <c r="BR192" i="4"/>
  <c r="BQ192" i="4"/>
  <c r="BP192" i="4"/>
  <c r="BO192" i="4"/>
  <c r="BN192" i="4"/>
  <c r="BM192" i="4"/>
  <c r="BL192" i="4"/>
  <c r="BK192" i="4"/>
  <c r="BJ192" i="4"/>
  <c r="BI192" i="4"/>
  <c r="BW192" i="4" s="1"/>
  <c r="AS192" i="4" s="1"/>
  <c r="BG192" i="4"/>
  <c r="BF192" i="4"/>
  <c r="BE192" i="4"/>
  <c r="BD192" i="4"/>
  <c r="BC192" i="4"/>
  <c r="BB192" i="4"/>
  <c r="BA192" i="4"/>
  <c r="AZ192" i="4"/>
  <c r="BV191" i="4"/>
  <c r="BU191" i="4"/>
  <c r="BT191" i="4"/>
  <c r="BS191" i="4"/>
  <c r="BR191" i="4"/>
  <c r="BQ191" i="4"/>
  <c r="BP191" i="4"/>
  <c r="BO191" i="4"/>
  <c r="BN191" i="4"/>
  <c r="BM191" i="4"/>
  <c r="BL191" i="4"/>
  <c r="BK191" i="4"/>
  <c r="BJ191" i="4"/>
  <c r="BI191" i="4"/>
  <c r="BW191" i="4" s="1"/>
  <c r="BG191" i="4"/>
  <c r="BF191" i="4"/>
  <c r="BE191" i="4"/>
  <c r="BD191" i="4"/>
  <c r="BC191" i="4"/>
  <c r="BB191" i="4"/>
  <c r="BA191" i="4"/>
  <c r="AZ191" i="4"/>
  <c r="AS191" i="4"/>
  <c r="BV190" i="4"/>
  <c r="BU190" i="4"/>
  <c r="BT190" i="4"/>
  <c r="BS190" i="4"/>
  <c r="BR190" i="4"/>
  <c r="BQ190" i="4"/>
  <c r="BP190" i="4"/>
  <c r="BO190" i="4"/>
  <c r="BN190" i="4"/>
  <c r="BM190" i="4"/>
  <c r="BL190" i="4"/>
  <c r="BK190" i="4"/>
  <c r="BJ190" i="4"/>
  <c r="BI190" i="4"/>
  <c r="BW190" i="4" s="1"/>
  <c r="AS190" i="4" s="1"/>
  <c r="BG190" i="4"/>
  <c r="BF190" i="4"/>
  <c r="BE190" i="4"/>
  <c r="BD190" i="4"/>
  <c r="BC190" i="4"/>
  <c r="BB190" i="4"/>
  <c r="BA190" i="4"/>
  <c r="AZ190" i="4"/>
  <c r="BV189" i="4"/>
  <c r="BU189" i="4"/>
  <c r="BT189" i="4"/>
  <c r="BS189" i="4"/>
  <c r="BR189" i="4"/>
  <c r="BQ189" i="4"/>
  <c r="BP189" i="4"/>
  <c r="BO189" i="4"/>
  <c r="BN189" i="4"/>
  <c r="BM189" i="4"/>
  <c r="BL189" i="4"/>
  <c r="BK189" i="4"/>
  <c r="BJ189" i="4"/>
  <c r="BI189" i="4"/>
  <c r="BW189" i="4" s="1"/>
  <c r="AS189" i="4" s="1"/>
  <c r="BG189" i="4"/>
  <c r="BF189" i="4"/>
  <c r="BE189" i="4"/>
  <c r="BD189" i="4"/>
  <c r="BC189" i="4"/>
  <c r="BB189" i="4"/>
  <c r="BA189" i="4"/>
  <c r="AZ189" i="4"/>
  <c r="BV188" i="4"/>
  <c r="BU188" i="4"/>
  <c r="BT188" i="4"/>
  <c r="BS188" i="4"/>
  <c r="BR188" i="4"/>
  <c r="BQ188" i="4"/>
  <c r="BP188" i="4"/>
  <c r="BO188" i="4"/>
  <c r="BN188" i="4"/>
  <c r="BM188" i="4"/>
  <c r="BL188" i="4"/>
  <c r="BK188" i="4"/>
  <c r="BJ188" i="4"/>
  <c r="BI188" i="4"/>
  <c r="BW188" i="4" s="1"/>
  <c r="AS188" i="4" s="1"/>
  <c r="BG188" i="4"/>
  <c r="BF188" i="4"/>
  <c r="BE188" i="4"/>
  <c r="BD188" i="4"/>
  <c r="BC188" i="4"/>
  <c r="BB188" i="4"/>
  <c r="BA188" i="4"/>
  <c r="AZ188" i="4"/>
  <c r="BV187" i="4"/>
  <c r="BU187" i="4"/>
  <c r="BT187" i="4"/>
  <c r="BS187" i="4"/>
  <c r="BR187" i="4"/>
  <c r="BQ187" i="4"/>
  <c r="BP187" i="4"/>
  <c r="BO187" i="4"/>
  <c r="BN187" i="4"/>
  <c r="BM187" i="4"/>
  <c r="BL187" i="4"/>
  <c r="BK187" i="4"/>
  <c r="BJ187" i="4"/>
  <c r="BI187" i="4"/>
  <c r="BW187" i="4" s="1"/>
  <c r="AS187" i="4" s="1"/>
  <c r="BG187" i="4"/>
  <c r="BF187" i="4"/>
  <c r="BE187" i="4"/>
  <c r="BD187" i="4"/>
  <c r="BC187" i="4"/>
  <c r="BB187" i="4"/>
  <c r="BA187" i="4"/>
  <c r="AZ187" i="4"/>
  <c r="BV186" i="4"/>
  <c r="BU186" i="4"/>
  <c r="BT186" i="4"/>
  <c r="BS186" i="4"/>
  <c r="BR186" i="4"/>
  <c r="BQ186" i="4"/>
  <c r="BP186" i="4"/>
  <c r="BO186" i="4"/>
  <c r="BN186" i="4"/>
  <c r="BM186" i="4"/>
  <c r="BL186" i="4"/>
  <c r="BK186" i="4"/>
  <c r="BJ186" i="4"/>
  <c r="BI186" i="4"/>
  <c r="BW186" i="4" s="1"/>
  <c r="AS186" i="4" s="1"/>
  <c r="BG186" i="4"/>
  <c r="BF186" i="4"/>
  <c r="BE186" i="4"/>
  <c r="BD186" i="4"/>
  <c r="BC186" i="4"/>
  <c r="BB186" i="4"/>
  <c r="BA186" i="4"/>
  <c r="AZ186" i="4"/>
  <c r="BV185" i="4"/>
  <c r="BU185" i="4"/>
  <c r="BT185" i="4"/>
  <c r="BS185" i="4"/>
  <c r="BR185" i="4"/>
  <c r="BQ185" i="4"/>
  <c r="BP185" i="4"/>
  <c r="BO185" i="4"/>
  <c r="BN185" i="4"/>
  <c r="BM185" i="4"/>
  <c r="BL185" i="4"/>
  <c r="BK185" i="4"/>
  <c r="BJ185" i="4"/>
  <c r="BI185" i="4"/>
  <c r="BW185" i="4" s="1"/>
  <c r="AS185" i="4" s="1"/>
  <c r="BG185" i="4"/>
  <c r="BF185" i="4"/>
  <c r="BE185" i="4"/>
  <c r="BD185" i="4"/>
  <c r="BC185" i="4"/>
  <c r="BB185" i="4"/>
  <c r="BA185" i="4"/>
  <c r="AZ185" i="4"/>
  <c r="BV184" i="4"/>
  <c r="BU184" i="4"/>
  <c r="BT184" i="4"/>
  <c r="BS184" i="4"/>
  <c r="BR184" i="4"/>
  <c r="BQ184" i="4"/>
  <c r="BP184" i="4"/>
  <c r="BO184" i="4"/>
  <c r="BN184" i="4"/>
  <c r="BM184" i="4"/>
  <c r="BL184" i="4"/>
  <c r="BK184" i="4"/>
  <c r="BJ184" i="4"/>
  <c r="BI184" i="4"/>
  <c r="BW184" i="4" s="1"/>
  <c r="AS184" i="4" s="1"/>
  <c r="BG184" i="4"/>
  <c r="BF184" i="4"/>
  <c r="BE184" i="4"/>
  <c r="BD184" i="4"/>
  <c r="BC184" i="4"/>
  <c r="BB184" i="4"/>
  <c r="BA184" i="4"/>
  <c r="AZ184" i="4"/>
  <c r="BV183" i="4"/>
  <c r="BU183" i="4"/>
  <c r="BT183" i="4"/>
  <c r="BS183" i="4"/>
  <c r="BR183" i="4"/>
  <c r="BQ183" i="4"/>
  <c r="BP183" i="4"/>
  <c r="BO183" i="4"/>
  <c r="BN183" i="4"/>
  <c r="BM183" i="4"/>
  <c r="BL183" i="4"/>
  <c r="BK183" i="4"/>
  <c r="BJ183" i="4"/>
  <c r="BI183" i="4"/>
  <c r="BW183" i="4" s="1"/>
  <c r="AS183" i="4" s="1"/>
  <c r="BG183" i="4"/>
  <c r="BF183" i="4"/>
  <c r="BE183" i="4"/>
  <c r="BD183" i="4"/>
  <c r="BC183" i="4"/>
  <c r="BB183" i="4"/>
  <c r="BA183" i="4"/>
  <c r="AZ183" i="4"/>
  <c r="BV182" i="4"/>
  <c r="BU182" i="4"/>
  <c r="BT182" i="4"/>
  <c r="BS182" i="4"/>
  <c r="BR182" i="4"/>
  <c r="BQ182" i="4"/>
  <c r="BP182" i="4"/>
  <c r="BO182" i="4"/>
  <c r="BN182" i="4"/>
  <c r="BM182" i="4"/>
  <c r="BL182" i="4"/>
  <c r="BK182" i="4"/>
  <c r="BJ182" i="4"/>
  <c r="BI182" i="4"/>
  <c r="BW182" i="4" s="1"/>
  <c r="AS182" i="4" s="1"/>
  <c r="BG182" i="4"/>
  <c r="BF182" i="4"/>
  <c r="BE182" i="4"/>
  <c r="BD182" i="4"/>
  <c r="BC182" i="4"/>
  <c r="BB182" i="4"/>
  <c r="BA182" i="4"/>
  <c r="AZ182" i="4"/>
  <c r="BV181" i="4"/>
  <c r="BU181" i="4"/>
  <c r="BT181" i="4"/>
  <c r="BS181" i="4"/>
  <c r="BR181" i="4"/>
  <c r="BQ181" i="4"/>
  <c r="BP181" i="4"/>
  <c r="BO181" i="4"/>
  <c r="BN181" i="4"/>
  <c r="BM181" i="4"/>
  <c r="BL181" i="4"/>
  <c r="BK181" i="4"/>
  <c r="BJ181" i="4"/>
  <c r="BI181" i="4"/>
  <c r="BW181" i="4" s="1"/>
  <c r="AS181" i="4" s="1"/>
  <c r="BG181" i="4"/>
  <c r="BF181" i="4"/>
  <c r="BE181" i="4"/>
  <c r="BD181" i="4"/>
  <c r="BC181" i="4"/>
  <c r="BB181" i="4"/>
  <c r="BA181" i="4"/>
  <c r="AZ181" i="4"/>
  <c r="BV180" i="4"/>
  <c r="BU180" i="4"/>
  <c r="BT180" i="4"/>
  <c r="BS180" i="4"/>
  <c r="BR180" i="4"/>
  <c r="BQ180" i="4"/>
  <c r="BP180" i="4"/>
  <c r="BO180" i="4"/>
  <c r="BN180" i="4"/>
  <c r="BM180" i="4"/>
  <c r="BL180" i="4"/>
  <c r="BK180" i="4"/>
  <c r="BJ180" i="4"/>
  <c r="BI180" i="4"/>
  <c r="BW180" i="4" s="1"/>
  <c r="AS180" i="4" s="1"/>
  <c r="BG180" i="4"/>
  <c r="BF180" i="4"/>
  <c r="BE180" i="4"/>
  <c r="BD180" i="4"/>
  <c r="BC180" i="4"/>
  <c r="BB180" i="4"/>
  <c r="BA180" i="4"/>
  <c r="AZ180" i="4"/>
  <c r="BV179" i="4"/>
  <c r="BU179" i="4"/>
  <c r="BT179" i="4"/>
  <c r="BS179" i="4"/>
  <c r="BR179" i="4"/>
  <c r="BQ179" i="4"/>
  <c r="BP179" i="4"/>
  <c r="BO179" i="4"/>
  <c r="BN179" i="4"/>
  <c r="BM179" i="4"/>
  <c r="BL179" i="4"/>
  <c r="BK179" i="4"/>
  <c r="BJ179" i="4"/>
  <c r="BI179" i="4"/>
  <c r="BW179" i="4" s="1"/>
  <c r="AS179" i="4" s="1"/>
  <c r="BG179" i="4"/>
  <c r="BF179" i="4"/>
  <c r="BE179" i="4"/>
  <c r="BD179" i="4"/>
  <c r="BC179" i="4"/>
  <c r="BB179" i="4"/>
  <c r="BA179" i="4"/>
  <c r="AZ179" i="4"/>
  <c r="BV178" i="4"/>
  <c r="BU178" i="4"/>
  <c r="BT178" i="4"/>
  <c r="BS178" i="4"/>
  <c r="BR178" i="4"/>
  <c r="BQ178" i="4"/>
  <c r="BP178" i="4"/>
  <c r="BO178" i="4"/>
  <c r="BN178" i="4"/>
  <c r="BM178" i="4"/>
  <c r="BL178" i="4"/>
  <c r="BK178" i="4"/>
  <c r="BJ178" i="4"/>
  <c r="BI178" i="4"/>
  <c r="BW178" i="4" s="1"/>
  <c r="AS178" i="4" s="1"/>
  <c r="BG178" i="4"/>
  <c r="BF178" i="4"/>
  <c r="BE178" i="4"/>
  <c r="BD178" i="4"/>
  <c r="BC178" i="4"/>
  <c r="BB178" i="4"/>
  <c r="BA178" i="4"/>
  <c r="AZ178" i="4"/>
  <c r="BV177" i="4"/>
  <c r="BU177" i="4"/>
  <c r="BT177" i="4"/>
  <c r="BS177" i="4"/>
  <c r="BR177" i="4"/>
  <c r="BQ177" i="4"/>
  <c r="BP177" i="4"/>
  <c r="BO177" i="4"/>
  <c r="BN177" i="4"/>
  <c r="BM177" i="4"/>
  <c r="BL177" i="4"/>
  <c r="BK177" i="4"/>
  <c r="BJ177" i="4"/>
  <c r="BI177" i="4"/>
  <c r="BW177" i="4" s="1"/>
  <c r="AS177" i="4" s="1"/>
  <c r="BG177" i="4"/>
  <c r="BF177" i="4"/>
  <c r="BE177" i="4"/>
  <c r="BD177" i="4"/>
  <c r="BC177" i="4"/>
  <c r="BB177" i="4"/>
  <c r="BA177" i="4"/>
  <c r="AZ177" i="4"/>
  <c r="BV176" i="4"/>
  <c r="BU176" i="4"/>
  <c r="BT176" i="4"/>
  <c r="BS176" i="4"/>
  <c r="BR176" i="4"/>
  <c r="BQ176" i="4"/>
  <c r="BP176" i="4"/>
  <c r="BO176" i="4"/>
  <c r="BN176" i="4"/>
  <c r="BM176" i="4"/>
  <c r="BL176" i="4"/>
  <c r="BK176" i="4"/>
  <c r="BJ176" i="4"/>
  <c r="BI176" i="4"/>
  <c r="BW176" i="4" s="1"/>
  <c r="AS176" i="4" s="1"/>
  <c r="BG176" i="4"/>
  <c r="BF176" i="4"/>
  <c r="BE176" i="4"/>
  <c r="BD176" i="4"/>
  <c r="BC176" i="4"/>
  <c r="BB176" i="4"/>
  <c r="BA176" i="4"/>
  <c r="AZ176" i="4"/>
  <c r="BV175" i="4"/>
  <c r="BU175" i="4"/>
  <c r="BT175" i="4"/>
  <c r="BS175" i="4"/>
  <c r="BR175" i="4"/>
  <c r="BQ175" i="4"/>
  <c r="BP175" i="4"/>
  <c r="BO175" i="4"/>
  <c r="BN175" i="4"/>
  <c r="BM175" i="4"/>
  <c r="BL175" i="4"/>
  <c r="BK175" i="4"/>
  <c r="BJ175" i="4"/>
  <c r="BI175" i="4"/>
  <c r="BW175" i="4" s="1"/>
  <c r="AS175" i="4" s="1"/>
  <c r="BG175" i="4"/>
  <c r="BF175" i="4"/>
  <c r="BE175" i="4"/>
  <c r="BD175" i="4"/>
  <c r="BC175" i="4"/>
  <c r="BB175" i="4"/>
  <c r="BA175" i="4"/>
  <c r="AZ175" i="4"/>
  <c r="BV174" i="4"/>
  <c r="BU174" i="4"/>
  <c r="BT174" i="4"/>
  <c r="BS174" i="4"/>
  <c r="BR174" i="4"/>
  <c r="BQ174" i="4"/>
  <c r="BP174" i="4"/>
  <c r="BO174" i="4"/>
  <c r="BN174" i="4"/>
  <c r="BM174" i="4"/>
  <c r="BL174" i="4"/>
  <c r="BK174" i="4"/>
  <c r="BJ174" i="4"/>
  <c r="BI174" i="4"/>
  <c r="BW174" i="4" s="1"/>
  <c r="AS174" i="4" s="1"/>
  <c r="BG174" i="4"/>
  <c r="BF174" i="4"/>
  <c r="BE174" i="4"/>
  <c r="BD174" i="4"/>
  <c r="BC174" i="4"/>
  <c r="BB174" i="4"/>
  <c r="BA174" i="4"/>
  <c r="AZ174" i="4"/>
  <c r="BV173" i="4"/>
  <c r="BU173" i="4"/>
  <c r="BT173" i="4"/>
  <c r="BS173" i="4"/>
  <c r="BR173" i="4"/>
  <c r="BQ173" i="4"/>
  <c r="BP173" i="4"/>
  <c r="BO173" i="4"/>
  <c r="BN173" i="4"/>
  <c r="BM173" i="4"/>
  <c r="BL173" i="4"/>
  <c r="BK173" i="4"/>
  <c r="BJ173" i="4"/>
  <c r="BI173" i="4"/>
  <c r="BW173" i="4" s="1"/>
  <c r="AS173" i="4" s="1"/>
  <c r="BG173" i="4"/>
  <c r="BF173" i="4"/>
  <c r="BE173" i="4"/>
  <c r="BD173" i="4"/>
  <c r="BC173" i="4"/>
  <c r="BB173" i="4"/>
  <c r="BA173" i="4"/>
  <c r="AZ173" i="4"/>
  <c r="BV172" i="4"/>
  <c r="BU172" i="4"/>
  <c r="BT172" i="4"/>
  <c r="BS172" i="4"/>
  <c r="BR172" i="4"/>
  <c r="BQ172" i="4"/>
  <c r="BP172" i="4"/>
  <c r="BO172" i="4"/>
  <c r="BN172" i="4"/>
  <c r="BM172" i="4"/>
  <c r="BL172" i="4"/>
  <c r="BK172" i="4"/>
  <c r="BJ172" i="4"/>
  <c r="BI172" i="4"/>
  <c r="BW172" i="4" s="1"/>
  <c r="AS172" i="4" s="1"/>
  <c r="BG172" i="4"/>
  <c r="BF172" i="4"/>
  <c r="BE172" i="4"/>
  <c r="BD172" i="4"/>
  <c r="BC172" i="4"/>
  <c r="BB172" i="4"/>
  <c r="BA172" i="4"/>
  <c r="AZ172" i="4"/>
  <c r="BV171" i="4"/>
  <c r="BU171" i="4"/>
  <c r="BT171" i="4"/>
  <c r="BS171" i="4"/>
  <c r="BR171" i="4"/>
  <c r="BQ171" i="4"/>
  <c r="BP171" i="4"/>
  <c r="BO171" i="4"/>
  <c r="BN171" i="4"/>
  <c r="BM171" i="4"/>
  <c r="BL171" i="4"/>
  <c r="BK171" i="4"/>
  <c r="BJ171" i="4"/>
  <c r="BI171" i="4"/>
  <c r="BW171" i="4" s="1"/>
  <c r="AS171" i="4" s="1"/>
  <c r="BG171" i="4"/>
  <c r="BF171" i="4"/>
  <c r="BE171" i="4"/>
  <c r="BD171" i="4"/>
  <c r="BC171" i="4"/>
  <c r="BB171" i="4"/>
  <c r="BA171" i="4"/>
  <c r="AZ171" i="4"/>
  <c r="BV170" i="4"/>
  <c r="BU170" i="4"/>
  <c r="BT170" i="4"/>
  <c r="BS170" i="4"/>
  <c r="BR170" i="4"/>
  <c r="BQ170" i="4"/>
  <c r="BP170" i="4"/>
  <c r="BO170" i="4"/>
  <c r="BN170" i="4"/>
  <c r="BM170" i="4"/>
  <c r="BL170" i="4"/>
  <c r="BK170" i="4"/>
  <c r="BJ170" i="4"/>
  <c r="BI170" i="4"/>
  <c r="BW170" i="4" s="1"/>
  <c r="AS170" i="4" s="1"/>
  <c r="BG170" i="4"/>
  <c r="BF170" i="4"/>
  <c r="BE170" i="4"/>
  <c r="BD170" i="4"/>
  <c r="BC170" i="4"/>
  <c r="BB170" i="4"/>
  <c r="BA170" i="4"/>
  <c r="AZ170" i="4"/>
  <c r="BV169" i="4"/>
  <c r="BU169" i="4"/>
  <c r="BT169" i="4"/>
  <c r="BS169" i="4"/>
  <c r="BR169" i="4"/>
  <c r="BQ169" i="4"/>
  <c r="BP169" i="4"/>
  <c r="BO169" i="4"/>
  <c r="BN169" i="4"/>
  <c r="BM169" i="4"/>
  <c r="BL169" i="4"/>
  <c r="BK169" i="4"/>
  <c r="BJ169" i="4"/>
  <c r="BI169" i="4"/>
  <c r="BW169" i="4" s="1"/>
  <c r="AS169" i="4" s="1"/>
  <c r="BG169" i="4"/>
  <c r="BF169" i="4"/>
  <c r="BE169" i="4"/>
  <c r="BD169" i="4"/>
  <c r="BC169" i="4"/>
  <c r="BB169" i="4"/>
  <c r="BA169" i="4"/>
  <c r="AZ169" i="4"/>
  <c r="BV168" i="4"/>
  <c r="BU168" i="4"/>
  <c r="BT168" i="4"/>
  <c r="BS168" i="4"/>
  <c r="BR168" i="4"/>
  <c r="BQ168" i="4"/>
  <c r="BP168" i="4"/>
  <c r="BO168" i="4"/>
  <c r="BN168" i="4"/>
  <c r="BM168" i="4"/>
  <c r="BL168" i="4"/>
  <c r="BK168" i="4"/>
  <c r="BJ168" i="4"/>
  <c r="BI168" i="4"/>
  <c r="BW168" i="4" s="1"/>
  <c r="AS168" i="4" s="1"/>
  <c r="BG168" i="4"/>
  <c r="BF168" i="4"/>
  <c r="BE168" i="4"/>
  <c r="BD168" i="4"/>
  <c r="BC168" i="4"/>
  <c r="BB168" i="4"/>
  <c r="BA168" i="4"/>
  <c r="AZ168" i="4"/>
  <c r="BV167" i="4"/>
  <c r="BU167" i="4"/>
  <c r="BT167" i="4"/>
  <c r="BS167" i="4"/>
  <c r="BR167" i="4"/>
  <c r="BQ167" i="4"/>
  <c r="BP167" i="4"/>
  <c r="BO167" i="4"/>
  <c r="BN167" i="4"/>
  <c r="BM167" i="4"/>
  <c r="BL167" i="4"/>
  <c r="BK167" i="4"/>
  <c r="BJ167" i="4"/>
  <c r="BI167" i="4"/>
  <c r="BW167" i="4" s="1"/>
  <c r="BG167" i="4"/>
  <c r="BF167" i="4"/>
  <c r="BE167" i="4"/>
  <c r="BD167" i="4"/>
  <c r="BC167" i="4"/>
  <c r="BB167" i="4"/>
  <c r="BA167" i="4"/>
  <c r="AZ167" i="4"/>
  <c r="AS167" i="4"/>
  <c r="BV166" i="4"/>
  <c r="BU166" i="4"/>
  <c r="BT166" i="4"/>
  <c r="BS166" i="4"/>
  <c r="BR166" i="4"/>
  <c r="BQ166" i="4"/>
  <c r="BP166" i="4"/>
  <c r="BO166" i="4"/>
  <c r="BN166" i="4"/>
  <c r="BM166" i="4"/>
  <c r="BL166" i="4"/>
  <c r="BK166" i="4"/>
  <c r="BJ166" i="4"/>
  <c r="BI166" i="4"/>
  <c r="BW166" i="4" s="1"/>
  <c r="AS166" i="4" s="1"/>
  <c r="BG166" i="4"/>
  <c r="BF166" i="4"/>
  <c r="BE166" i="4"/>
  <c r="BD166" i="4"/>
  <c r="BC166" i="4"/>
  <c r="BB166" i="4"/>
  <c r="BA166" i="4"/>
  <c r="AZ166" i="4"/>
  <c r="BV165" i="4"/>
  <c r="BU165" i="4"/>
  <c r="BT165" i="4"/>
  <c r="BS165" i="4"/>
  <c r="BR165" i="4"/>
  <c r="BQ165" i="4"/>
  <c r="BP165" i="4"/>
  <c r="BO165" i="4"/>
  <c r="BN165" i="4"/>
  <c r="BM165" i="4"/>
  <c r="BL165" i="4"/>
  <c r="BK165" i="4"/>
  <c r="BJ165" i="4"/>
  <c r="BI165" i="4"/>
  <c r="BW165" i="4" s="1"/>
  <c r="AS165" i="4" s="1"/>
  <c r="BG165" i="4"/>
  <c r="BF165" i="4"/>
  <c r="BE165" i="4"/>
  <c r="BD165" i="4"/>
  <c r="BC165" i="4"/>
  <c r="BB165" i="4"/>
  <c r="BA165" i="4"/>
  <c r="AZ165" i="4"/>
  <c r="BV164" i="4"/>
  <c r="BU164" i="4"/>
  <c r="BT164" i="4"/>
  <c r="BS164" i="4"/>
  <c r="BR164" i="4"/>
  <c r="BQ164" i="4"/>
  <c r="BP164" i="4"/>
  <c r="BO164" i="4"/>
  <c r="BN164" i="4"/>
  <c r="BM164" i="4"/>
  <c r="BL164" i="4"/>
  <c r="BK164" i="4"/>
  <c r="BJ164" i="4"/>
  <c r="BI164" i="4"/>
  <c r="BW164" i="4" s="1"/>
  <c r="AS164" i="4" s="1"/>
  <c r="BG164" i="4"/>
  <c r="BF164" i="4"/>
  <c r="BE164" i="4"/>
  <c r="BD164" i="4"/>
  <c r="BC164" i="4"/>
  <c r="BB164" i="4"/>
  <c r="BA164" i="4"/>
  <c r="AZ164" i="4"/>
  <c r="BV163" i="4"/>
  <c r="BU163" i="4"/>
  <c r="BT163" i="4"/>
  <c r="BS163" i="4"/>
  <c r="BR163" i="4"/>
  <c r="BQ163" i="4"/>
  <c r="BP163" i="4"/>
  <c r="BO163" i="4"/>
  <c r="BN163" i="4"/>
  <c r="BM163" i="4"/>
  <c r="BL163" i="4"/>
  <c r="BK163" i="4"/>
  <c r="BJ163" i="4"/>
  <c r="BI163" i="4"/>
  <c r="BW163" i="4" s="1"/>
  <c r="AS163" i="4" s="1"/>
  <c r="BG163" i="4"/>
  <c r="BF163" i="4"/>
  <c r="BE163" i="4"/>
  <c r="BD163" i="4"/>
  <c r="BC163" i="4"/>
  <c r="BB163" i="4"/>
  <c r="BA163" i="4"/>
  <c r="AZ163" i="4"/>
  <c r="BV162" i="4"/>
  <c r="BU162" i="4"/>
  <c r="BT162" i="4"/>
  <c r="BS162" i="4"/>
  <c r="BR162" i="4"/>
  <c r="BQ162" i="4"/>
  <c r="BP162" i="4"/>
  <c r="BO162" i="4"/>
  <c r="BN162" i="4"/>
  <c r="BM162" i="4"/>
  <c r="BL162" i="4"/>
  <c r="BK162" i="4"/>
  <c r="BJ162" i="4"/>
  <c r="BI162" i="4"/>
  <c r="BW162" i="4" s="1"/>
  <c r="AS162" i="4" s="1"/>
  <c r="BG162" i="4"/>
  <c r="BF162" i="4"/>
  <c r="BE162" i="4"/>
  <c r="BD162" i="4"/>
  <c r="BC162" i="4"/>
  <c r="BB162" i="4"/>
  <c r="BA162" i="4"/>
  <c r="AZ162" i="4"/>
  <c r="BV161" i="4"/>
  <c r="BU161" i="4"/>
  <c r="BT161" i="4"/>
  <c r="BS161" i="4"/>
  <c r="BR161" i="4"/>
  <c r="BQ161" i="4"/>
  <c r="BP161" i="4"/>
  <c r="BO161" i="4"/>
  <c r="BN161" i="4"/>
  <c r="BM161" i="4"/>
  <c r="BL161" i="4"/>
  <c r="BK161" i="4"/>
  <c r="BJ161" i="4"/>
  <c r="BI161" i="4"/>
  <c r="BW161" i="4" s="1"/>
  <c r="AS161" i="4" s="1"/>
  <c r="BG161" i="4"/>
  <c r="BF161" i="4"/>
  <c r="BE161" i="4"/>
  <c r="BD161" i="4"/>
  <c r="BC161" i="4"/>
  <c r="BB161" i="4"/>
  <c r="BA161" i="4"/>
  <c r="AZ161" i="4"/>
  <c r="BV160" i="4"/>
  <c r="BU160" i="4"/>
  <c r="BT160" i="4"/>
  <c r="BS160" i="4"/>
  <c r="BR160" i="4"/>
  <c r="BQ160" i="4"/>
  <c r="BP160" i="4"/>
  <c r="BO160" i="4"/>
  <c r="BN160" i="4"/>
  <c r="BM160" i="4"/>
  <c r="BL160" i="4"/>
  <c r="BK160" i="4"/>
  <c r="BJ160" i="4"/>
  <c r="BI160" i="4"/>
  <c r="BW160" i="4" s="1"/>
  <c r="AS160" i="4" s="1"/>
  <c r="BG160" i="4"/>
  <c r="BF160" i="4"/>
  <c r="BE160" i="4"/>
  <c r="BD160" i="4"/>
  <c r="BC160" i="4"/>
  <c r="BB160" i="4"/>
  <c r="BA160" i="4"/>
  <c r="AZ160" i="4"/>
  <c r="BV159" i="4"/>
  <c r="BU159" i="4"/>
  <c r="BT159" i="4"/>
  <c r="BS159" i="4"/>
  <c r="BR159" i="4"/>
  <c r="BQ159" i="4"/>
  <c r="BP159" i="4"/>
  <c r="BO159" i="4"/>
  <c r="BN159" i="4"/>
  <c r="BM159" i="4"/>
  <c r="BL159" i="4"/>
  <c r="BK159" i="4"/>
  <c r="BJ159" i="4"/>
  <c r="BI159" i="4"/>
  <c r="BW159" i="4" s="1"/>
  <c r="AS159" i="4" s="1"/>
  <c r="BG159" i="4"/>
  <c r="BF159" i="4"/>
  <c r="BE159" i="4"/>
  <c r="BD159" i="4"/>
  <c r="BC159" i="4"/>
  <c r="BB159" i="4"/>
  <c r="BA159" i="4"/>
  <c r="AZ159" i="4"/>
  <c r="BV158" i="4"/>
  <c r="BU158" i="4"/>
  <c r="BT158" i="4"/>
  <c r="BS158" i="4"/>
  <c r="BR158" i="4"/>
  <c r="BQ158" i="4"/>
  <c r="BP158" i="4"/>
  <c r="BO158" i="4"/>
  <c r="BN158" i="4"/>
  <c r="BM158" i="4"/>
  <c r="BL158" i="4"/>
  <c r="BK158" i="4"/>
  <c r="BJ158" i="4"/>
  <c r="BI158" i="4"/>
  <c r="BW158" i="4" s="1"/>
  <c r="AS158" i="4" s="1"/>
  <c r="BG158" i="4"/>
  <c r="BF158" i="4"/>
  <c r="BE158" i="4"/>
  <c r="BD158" i="4"/>
  <c r="BC158" i="4"/>
  <c r="BB158" i="4"/>
  <c r="BA158" i="4"/>
  <c r="AZ158" i="4"/>
  <c r="BV157" i="4"/>
  <c r="BU157" i="4"/>
  <c r="BT157" i="4"/>
  <c r="BS157" i="4"/>
  <c r="BR157" i="4"/>
  <c r="BQ157" i="4"/>
  <c r="BP157" i="4"/>
  <c r="BO157" i="4"/>
  <c r="BN157" i="4"/>
  <c r="BM157" i="4"/>
  <c r="BL157" i="4"/>
  <c r="BK157" i="4"/>
  <c r="BJ157" i="4"/>
  <c r="BI157" i="4"/>
  <c r="BW157" i="4" s="1"/>
  <c r="AS157" i="4" s="1"/>
  <c r="BG157" i="4"/>
  <c r="BF157" i="4"/>
  <c r="BE157" i="4"/>
  <c r="BD157" i="4"/>
  <c r="BC157" i="4"/>
  <c r="BB157" i="4"/>
  <c r="BA157" i="4"/>
  <c r="AZ157" i="4"/>
  <c r="BV156" i="4"/>
  <c r="BU156" i="4"/>
  <c r="BT156" i="4"/>
  <c r="BS156" i="4"/>
  <c r="BR156" i="4"/>
  <c r="BQ156" i="4"/>
  <c r="BP156" i="4"/>
  <c r="BO156" i="4"/>
  <c r="BN156" i="4"/>
  <c r="BM156" i="4"/>
  <c r="BL156" i="4"/>
  <c r="BK156" i="4"/>
  <c r="BJ156" i="4"/>
  <c r="BI156" i="4"/>
  <c r="BW156" i="4" s="1"/>
  <c r="AS156" i="4" s="1"/>
  <c r="BG156" i="4"/>
  <c r="BF156" i="4"/>
  <c r="BE156" i="4"/>
  <c r="BD156" i="4"/>
  <c r="BC156" i="4"/>
  <c r="BB156" i="4"/>
  <c r="BA156" i="4"/>
  <c r="AZ156" i="4"/>
  <c r="BV155" i="4"/>
  <c r="BU155" i="4"/>
  <c r="BT155" i="4"/>
  <c r="BS155" i="4"/>
  <c r="BR155" i="4"/>
  <c r="BQ155" i="4"/>
  <c r="BP155" i="4"/>
  <c r="BO155" i="4"/>
  <c r="BN155" i="4"/>
  <c r="BM155" i="4"/>
  <c r="BL155" i="4"/>
  <c r="BK155" i="4"/>
  <c r="BJ155" i="4"/>
  <c r="BI155" i="4"/>
  <c r="BW155" i="4" s="1"/>
  <c r="AS155" i="4" s="1"/>
  <c r="BG155" i="4"/>
  <c r="BF155" i="4"/>
  <c r="BE155" i="4"/>
  <c r="BD155" i="4"/>
  <c r="BC155" i="4"/>
  <c r="BB155" i="4"/>
  <c r="BA155" i="4"/>
  <c r="AZ155" i="4"/>
  <c r="BV154" i="4"/>
  <c r="BU154" i="4"/>
  <c r="BT154" i="4"/>
  <c r="BS154" i="4"/>
  <c r="BR154" i="4"/>
  <c r="BQ154" i="4"/>
  <c r="BP154" i="4"/>
  <c r="BO154" i="4"/>
  <c r="BN154" i="4"/>
  <c r="BM154" i="4"/>
  <c r="BL154" i="4"/>
  <c r="BK154" i="4"/>
  <c r="BJ154" i="4"/>
  <c r="BI154" i="4"/>
  <c r="BW154" i="4" s="1"/>
  <c r="AS154" i="4" s="1"/>
  <c r="BG154" i="4"/>
  <c r="BF154" i="4"/>
  <c r="BE154" i="4"/>
  <c r="BD154" i="4"/>
  <c r="BC154" i="4"/>
  <c r="BB154" i="4"/>
  <c r="BA154" i="4"/>
  <c r="AZ154" i="4"/>
  <c r="BV153" i="4"/>
  <c r="BU153" i="4"/>
  <c r="BT153" i="4"/>
  <c r="BS153" i="4"/>
  <c r="BR153" i="4"/>
  <c r="BQ153" i="4"/>
  <c r="BP153" i="4"/>
  <c r="BO153" i="4"/>
  <c r="BN153" i="4"/>
  <c r="BM153" i="4"/>
  <c r="BL153" i="4"/>
  <c r="BK153" i="4"/>
  <c r="BJ153" i="4"/>
  <c r="BI153" i="4"/>
  <c r="BW153" i="4" s="1"/>
  <c r="AS153" i="4" s="1"/>
  <c r="BG153" i="4"/>
  <c r="BF153" i="4"/>
  <c r="BE153" i="4"/>
  <c r="BD153" i="4"/>
  <c r="BC153" i="4"/>
  <c r="BB153" i="4"/>
  <c r="BA153" i="4"/>
  <c r="AZ153" i="4"/>
  <c r="BV152" i="4"/>
  <c r="BU152" i="4"/>
  <c r="BT152" i="4"/>
  <c r="BS152" i="4"/>
  <c r="BR152" i="4"/>
  <c r="BQ152" i="4"/>
  <c r="BP152" i="4"/>
  <c r="BO152" i="4"/>
  <c r="BN152" i="4"/>
  <c r="BM152" i="4"/>
  <c r="BL152" i="4"/>
  <c r="BK152" i="4"/>
  <c r="BJ152" i="4"/>
  <c r="BI152" i="4"/>
  <c r="BW152" i="4" s="1"/>
  <c r="AS152" i="4" s="1"/>
  <c r="BG152" i="4"/>
  <c r="BF152" i="4"/>
  <c r="BE152" i="4"/>
  <c r="BD152" i="4"/>
  <c r="BC152" i="4"/>
  <c r="BB152" i="4"/>
  <c r="BA152" i="4"/>
  <c r="AZ152" i="4"/>
  <c r="BV151" i="4"/>
  <c r="BU151" i="4"/>
  <c r="BT151" i="4"/>
  <c r="BS151" i="4"/>
  <c r="BR151" i="4"/>
  <c r="BQ151" i="4"/>
  <c r="BP151" i="4"/>
  <c r="BO151" i="4"/>
  <c r="BN151" i="4"/>
  <c r="BM151" i="4"/>
  <c r="BL151" i="4"/>
  <c r="BK151" i="4"/>
  <c r="BJ151" i="4"/>
  <c r="BI151" i="4"/>
  <c r="BW151" i="4" s="1"/>
  <c r="AS151" i="4" s="1"/>
  <c r="BG151" i="4"/>
  <c r="BF151" i="4"/>
  <c r="BE151" i="4"/>
  <c r="BD151" i="4"/>
  <c r="BC151" i="4"/>
  <c r="BB151" i="4"/>
  <c r="BA151" i="4"/>
  <c r="AZ151" i="4"/>
  <c r="BV150" i="4"/>
  <c r="BU150" i="4"/>
  <c r="BT150" i="4"/>
  <c r="BS150" i="4"/>
  <c r="BR150" i="4"/>
  <c r="BQ150" i="4"/>
  <c r="BP150" i="4"/>
  <c r="BO150" i="4"/>
  <c r="BN150" i="4"/>
  <c r="BM150" i="4"/>
  <c r="BL150" i="4"/>
  <c r="BK150" i="4"/>
  <c r="BJ150" i="4"/>
  <c r="BI150" i="4"/>
  <c r="BW150" i="4" s="1"/>
  <c r="AS150" i="4" s="1"/>
  <c r="BG150" i="4"/>
  <c r="BF150" i="4"/>
  <c r="BE150" i="4"/>
  <c r="BD150" i="4"/>
  <c r="BC150" i="4"/>
  <c r="BB150" i="4"/>
  <c r="BA150" i="4"/>
  <c r="AZ150" i="4"/>
  <c r="BV149" i="4"/>
  <c r="BU149" i="4"/>
  <c r="BT149" i="4"/>
  <c r="BS149" i="4"/>
  <c r="BR149" i="4"/>
  <c r="BQ149" i="4"/>
  <c r="BP149" i="4"/>
  <c r="BO149" i="4"/>
  <c r="BN149" i="4"/>
  <c r="BM149" i="4"/>
  <c r="BL149" i="4"/>
  <c r="BK149" i="4"/>
  <c r="BJ149" i="4"/>
  <c r="BI149" i="4"/>
  <c r="BW149" i="4" s="1"/>
  <c r="AS149" i="4" s="1"/>
  <c r="BG149" i="4"/>
  <c r="BF149" i="4"/>
  <c r="BE149" i="4"/>
  <c r="BD149" i="4"/>
  <c r="BC149" i="4"/>
  <c r="BB149" i="4"/>
  <c r="BA149" i="4"/>
  <c r="AZ149" i="4"/>
  <c r="BV148" i="4"/>
  <c r="BU148" i="4"/>
  <c r="BT148" i="4"/>
  <c r="BS148" i="4"/>
  <c r="BR148" i="4"/>
  <c r="BQ148" i="4"/>
  <c r="BP148" i="4"/>
  <c r="BO148" i="4"/>
  <c r="BN148" i="4"/>
  <c r="BM148" i="4"/>
  <c r="BL148" i="4"/>
  <c r="BK148" i="4"/>
  <c r="BJ148" i="4"/>
  <c r="BI148" i="4"/>
  <c r="BW148" i="4" s="1"/>
  <c r="AS148" i="4" s="1"/>
  <c r="BG148" i="4"/>
  <c r="BF148" i="4"/>
  <c r="BE148" i="4"/>
  <c r="BD148" i="4"/>
  <c r="BC148" i="4"/>
  <c r="BB148" i="4"/>
  <c r="BA148" i="4"/>
  <c r="AZ148" i="4"/>
  <c r="BV147" i="4"/>
  <c r="BU147" i="4"/>
  <c r="BT147" i="4"/>
  <c r="BS147" i="4"/>
  <c r="BR147" i="4"/>
  <c r="BQ147" i="4"/>
  <c r="BP147" i="4"/>
  <c r="BO147" i="4"/>
  <c r="BN147" i="4"/>
  <c r="BM147" i="4"/>
  <c r="BL147" i="4"/>
  <c r="BK147" i="4"/>
  <c r="BJ147" i="4"/>
  <c r="BI147" i="4"/>
  <c r="BW147" i="4" s="1"/>
  <c r="AS147" i="4" s="1"/>
  <c r="BG147" i="4"/>
  <c r="BF147" i="4"/>
  <c r="BE147" i="4"/>
  <c r="BD147" i="4"/>
  <c r="BC147" i="4"/>
  <c r="BB147" i="4"/>
  <c r="BA147" i="4"/>
  <c r="AZ147" i="4"/>
  <c r="BV146" i="4"/>
  <c r="BU146" i="4"/>
  <c r="BT146" i="4"/>
  <c r="BS146" i="4"/>
  <c r="BR146" i="4"/>
  <c r="BQ146" i="4"/>
  <c r="BP146" i="4"/>
  <c r="BO146" i="4"/>
  <c r="BN146" i="4"/>
  <c r="BM146" i="4"/>
  <c r="BL146" i="4"/>
  <c r="BK146" i="4"/>
  <c r="BJ146" i="4"/>
  <c r="BI146" i="4"/>
  <c r="BW146" i="4" s="1"/>
  <c r="AS146" i="4" s="1"/>
  <c r="BG146" i="4"/>
  <c r="BF146" i="4"/>
  <c r="BE146" i="4"/>
  <c r="BD146" i="4"/>
  <c r="BC146" i="4"/>
  <c r="BB146" i="4"/>
  <c r="BA146" i="4"/>
  <c r="AZ146" i="4"/>
  <c r="BV145" i="4"/>
  <c r="BU145" i="4"/>
  <c r="BT145" i="4"/>
  <c r="BS145" i="4"/>
  <c r="BR145" i="4"/>
  <c r="BQ145" i="4"/>
  <c r="BP145" i="4"/>
  <c r="BO145" i="4"/>
  <c r="BN145" i="4"/>
  <c r="BM145" i="4"/>
  <c r="BL145" i="4"/>
  <c r="BK145" i="4"/>
  <c r="BJ145" i="4"/>
  <c r="BI145" i="4"/>
  <c r="BW145" i="4" s="1"/>
  <c r="AS145" i="4" s="1"/>
  <c r="BG145" i="4"/>
  <c r="BF145" i="4"/>
  <c r="BE145" i="4"/>
  <c r="BD145" i="4"/>
  <c r="BC145" i="4"/>
  <c r="BB145" i="4"/>
  <c r="BA145" i="4"/>
  <c r="AZ145" i="4"/>
  <c r="BV144" i="4"/>
  <c r="BU144" i="4"/>
  <c r="BT144" i="4"/>
  <c r="BS144" i="4"/>
  <c r="BR144" i="4"/>
  <c r="BQ144" i="4"/>
  <c r="BP144" i="4"/>
  <c r="BO144" i="4"/>
  <c r="BN144" i="4"/>
  <c r="BM144" i="4"/>
  <c r="BL144" i="4"/>
  <c r="BK144" i="4"/>
  <c r="BJ144" i="4"/>
  <c r="BI144" i="4"/>
  <c r="BW144" i="4" s="1"/>
  <c r="AS144" i="4" s="1"/>
  <c r="BG144" i="4"/>
  <c r="BF144" i="4"/>
  <c r="BE144" i="4"/>
  <c r="BD144" i="4"/>
  <c r="BC144" i="4"/>
  <c r="BB144" i="4"/>
  <c r="BA144" i="4"/>
  <c r="AZ144" i="4"/>
  <c r="BV143" i="4"/>
  <c r="BU143" i="4"/>
  <c r="BT143" i="4"/>
  <c r="BS143" i="4"/>
  <c r="BR143" i="4"/>
  <c r="BQ143" i="4"/>
  <c r="BP143" i="4"/>
  <c r="BO143" i="4"/>
  <c r="BN143" i="4"/>
  <c r="BM143" i="4"/>
  <c r="BL143" i="4"/>
  <c r="BK143" i="4"/>
  <c r="BJ143" i="4"/>
  <c r="BI143" i="4"/>
  <c r="BW143" i="4" s="1"/>
  <c r="AS143" i="4" s="1"/>
  <c r="BG143" i="4"/>
  <c r="BF143" i="4"/>
  <c r="BE143" i="4"/>
  <c r="BD143" i="4"/>
  <c r="BC143" i="4"/>
  <c r="BB143" i="4"/>
  <c r="BA143" i="4"/>
  <c r="AZ143" i="4"/>
  <c r="BV142" i="4"/>
  <c r="BU142" i="4"/>
  <c r="BT142" i="4"/>
  <c r="BS142" i="4"/>
  <c r="BR142" i="4"/>
  <c r="BQ142" i="4"/>
  <c r="BP142" i="4"/>
  <c r="BO142" i="4"/>
  <c r="BN142" i="4"/>
  <c r="BM142" i="4"/>
  <c r="BL142" i="4"/>
  <c r="BK142" i="4"/>
  <c r="BJ142" i="4"/>
  <c r="BI142" i="4"/>
  <c r="BW142" i="4" s="1"/>
  <c r="AS142" i="4" s="1"/>
  <c r="BG142" i="4"/>
  <c r="BF142" i="4"/>
  <c r="BE142" i="4"/>
  <c r="BD142" i="4"/>
  <c r="BC142" i="4"/>
  <c r="BB142" i="4"/>
  <c r="BA142" i="4"/>
  <c r="AZ142" i="4"/>
  <c r="BV141" i="4"/>
  <c r="BU141" i="4"/>
  <c r="BT141" i="4"/>
  <c r="BS141" i="4"/>
  <c r="BR141" i="4"/>
  <c r="BQ141" i="4"/>
  <c r="BP141" i="4"/>
  <c r="BO141" i="4"/>
  <c r="BN141" i="4"/>
  <c r="BM141" i="4"/>
  <c r="BL141" i="4"/>
  <c r="BK141" i="4"/>
  <c r="BJ141" i="4"/>
  <c r="BI141" i="4"/>
  <c r="BW141" i="4" s="1"/>
  <c r="AS141" i="4" s="1"/>
  <c r="BG141" i="4"/>
  <c r="BF141" i="4"/>
  <c r="BE141" i="4"/>
  <c r="BD141" i="4"/>
  <c r="BC141" i="4"/>
  <c r="BB141" i="4"/>
  <c r="BA141" i="4"/>
  <c r="AZ141" i="4"/>
  <c r="BV140" i="4"/>
  <c r="BU140" i="4"/>
  <c r="BT140" i="4"/>
  <c r="BS140" i="4"/>
  <c r="BR140" i="4"/>
  <c r="BQ140" i="4"/>
  <c r="BP140" i="4"/>
  <c r="BO140" i="4"/>
  <c r="BN140" i="4"/>
  <c r="BM140" i="4"/>
  <c r="BL140" i="4"/>
  <c r="BK140" i="4"/>
  <c r="BJ140" i="4"/>
  <c r="BI140" i="4"/>
  <c r="BW140" i="4" s="1"/>
  <c r="AS140" i="4" s="1"/>
  <c r="BG140" i="4"/>
  <c r="BF140" i="4"/>
  <c r="BE140" i="4"/>
  <c r="BD140" i="4"/>
  <c r="BC140" i="4"/>
  <c r="BB140" i="4"/>
  <c r="BA140" i="4"/>
  <c r="AZ140" i="4"/>
  <c r="BV139" i="4"/>
  <c r="BU139" i="4"/>
  <c r="BT139" i="4"/>
  <c r="BS139" i="4"/>
  <c r="BR139" i="4"/>
  <c r="BQ139" i="4"/>
  <c r="BP139" i="4"/>
  <c r="BO139" i="4"/>
  <c r="BN139" i="4"/>
  <c r="BM139" i="4"/>
  <c r="BL139" i="4"/>
  <c r="BK139" i="4"/>
  <c r="BJ139" i="4"/>
  <c r="BI139" i="4"/>
  <c r="BW139" i="4" s="1"/>
  <c r="AS139" i="4" s="1"/>
  <c r="BG139" i="4"/>
  <c r="BF139" i="4"/>
  <c r="BE139" i="4"/>
  <c r="BD139" i="4"/>
  <c r="BC139" i="4"/>
  <c r="BB139" i="4"/>
  <c r="BA139" i="4"/>
  <c r="AZ139" i="4"/>
  <c r="BV138" i="4"/>
  <c r="BU138" i="4"/>
  <c r="BT138" i="4"/>
  <c r="BS138" i="4"/>
  <c r="BR138" i="4"/>
  <c r="BQ138" i="4"/>
  <c r="BP138" i="4"/>
  <c r="BO138" i="4"/>
  <c r="BN138" i="4"/>
  <c r="BM138" i="4"/>
  <c r="BL138" i="4"/>
  <c r="BK138" i="4"/>
  <c r="BJ138" i="4"/>
  <c r="BI138" i="4"/>
  <c r="BW138" i="4" s="1"/>
  <c r="AS138" i="4" s="1"/>
  <c r="BG138" i="4"/>
  <c r="BF138" i="4"/>
  <c r="BE138" i="4"/>
  <c r="BD138" i="4"/>
  <c r="BC138" i="4"/>
  <c r="BB138" i="4"/>
  <c r="BA138" i="4"/>
  <c r="AZ138" i="4"/>
  <c r="BV137" i="4"/>
  <c r="BU137" i="4"/>
  <c r="BT137" i="4"/>
  <c r="BS137" i="4"/>
  <c r="BR137" i="4"/>
  <c r="BQ137" i="4"/>
  <c r="BP137" i="4"/>
  <c r="BO137" i="4"/>
  <c r="BN137" i="4"/>
  <c r="BM137" i="4"/>
  <c r="BL137" i="4"/>
  <c r="BK137" i="4"/>
  <c r="BJ137" i="4"/>
  <c r="BI137" i="4"/>
  <c r="BW137" i="4" s="1"/>
  <c r="AS137" i="4" s="1"/>
  <c r="BG137" i="4"/>
  <c r="BF137" i="4"/>
  <c r="BE137" i="4"/>
  <c r="BD137" i="4"/>
  <c r="BC137" i="4"/>
  <c r="BB137" i="4"/>
  <c r="BA137" i="4"/>
  <c r="AZ137" i="4"/>
  <c r="BV136" i="4"/>
  <c r="BU136" i="4"/>
  <c r="BT136" i="4"/>
  <c r="BS136" i="4"/>
  <c r="BR136" i="4"/>
  <c r="BQ136" i="4"/>
  <c r="BP136" i="4"/>
  <c r="BO136" i="4"/>
  <c r="BN136" i="4"/>
  <c r="BM136" i="4"/>
  <c r="BL136" i="4"/>
  <c r="BK136" i="4"/>
  <c r="BJ136" i="4"/>
  <c r="BI136" i="4"/>
  <c r="BW136" i="4" s="1"/>
  <c r="AS136" i="4" s="1"/>
  <c r="BG136" i="4"/>
  <c r="BF136" i="4"/>
  <c r="BE136" i="4"/>
  <c r="BD136" i="4"/>
  <c r="BC136" i="4"/>
  <c r="BB136" i="4"/>
  <c r="BA136" i="4"/>
  <c r="AZ136" i="4"/>
  <c r="BV135" i="4"/>
  <c r="BU135" i="4"/>
  <c r="BT135" i="4"/>
  <c r="BS135" i="4"/>
  <c r="BR135" i="4"/>
  <c r="BQ135" i="4"/>
  <c r="BP135" i="4"/>
  <c r="BO135" i="4"/>
  <c r="BN135" i="4"/>
  <c r="BM135" i="4"/>
  <c r="BL135" i="4"/>
  <c r="BK135" i="4"/>
  <c r="BJ135" i="4"/>
  <c r="BI135" i="4"/>
  <c r="BW135" i="4" s="1"/>
  <c r="AS135" i="4" s="1"/>
  <c r="BG135" i="4"/>
  <c r="BF135" i="4"/>
  <c r="BE135" i="4"/>
  <c r="BD135" i="4"/>
  <c r="BC135" i="4"/>
  <c r="BB135" i="4"/>
  <c r="BA135" i="4"/>
  <c r="AZ135" i="4"/>
  <c r="BV134" i="4"/>
  <c r="BU134" i="4"/>
  <c r="BT134" i="4"/>
  <c r="BS134" i="4"/>
  <c r="BR134" i="4"/>
  <c r="BQ134" i="4"/>
  <c r="BP134" i="4"/>
  <c r="BO134" i="4"/>
  <c r="BN134" i="4"/>
  <c r="BM134" i="4"/>
  <c r="BL134" i="4"/>
  <c r="BK134" i="4"/>
  <c r="BJ134" i="4"/>
  <c r="BI134" i="4"/>
  <c r="BW134" i="4" s="1"/>
  <c r="AS134" i="4" s="1"/>
  <c r="BG134" i="4"/>
  <c r="BF134" i="4"/>
  <c r="BE134" i="4"/>
  <c r="BD134" i="4"/>
  <c r="BC134" i="4"/>
  <c r="BB134" i="4"/>
  <c r="BA134" i="4"/>
  <c r="AZ134" i="4"/>
  <c r="BV133" i="4"/>
  <c r="BU133" i="4"/>
  <c r="BT133" i="4"/>
  <c r="BS133" i="4"/>
  <c r="BR133" i="4"/>
  <c r="BQ133" i="4"/>
  <c r="BP133" i="4"/>
  <c r="BO133" i="4"/>
  <c r="BN133" i="4"/>
  <c r="BM133" i="4"/>
  <c r="BL133" i="4"/>
  <c r="BK133" i="4"/>
  <c r="BJ133" i="4"/>
  <c r="BI133" i="4"/>
  <c r="BW133" i="4" s="1"/>
  <c r="AS133" i="4" s="1"/>
  <c r="BG133" i="4"/>
  <c r="BF133" i="4"/>
  <c r="BE133" i="4"/>
  <c r="BD133" i="4"/>
  <c r="BC133" i="4"/>
  <c r="BB133" i="4"/>
  <c r="BA133" i="4"/>
  <c r="AZ133" i="4"/>
  <c r="BV132" i="4"/>
  <c r="BU132" i="4"/>
  <c r="BT132" i="4"/>
  <c r="BS132" i="4"/>
  <c r="BR132" i="4"/>
  <c r="BQ132" i="4"/>
  <c r="BP132" i="4"/>
  <c r="BO132" i="4"/>
  <c r="BN132" i="4"/>
  <c r="BM132" i="4"/>
  <c r="BL132" i="4"/>
  <c r="BK132" i="4"/>
  <c r="BJ132" i="4"/>
  <c r="BI132" i="4"/>
  <c r="BW132" i="4" s="1"/>
  <c r="AS132" i="4" s="1"/>
  <c r="BG132" i="4"/>
  <c r="BF132" i="4"/>
  <c r="BE132" i="4"/>
  <c r="BD132" i="4"/>
  <c r="BC132" i="4"/>
  <c r="BB132" i="4"/>
  <c r="BA132" i="4"/>
  <c r="AZ132" i="4"/>
  <c r="BV131" i="4"/>
  <c r="BU131" i="4"/>
  <c r="BT131" i="4"/>
  <c r="BS131" i="4"/>
  <c r="BR131" i="4"/>
  <c r="BQ131" i="4"/>
  <c r="BP131" i="4"/>
  <c r="BO131" i="4"/>
  <c r="BN131" i="4"/>
  <c r="BM131" i="4"/>
  <c r="BL131" i="4"/>
  <c r="BK131" i="4"/>
  <c r="BJ131" i="4"/>
  <c r="BI131" i="4"/>
  <c r="BW131" i="4" s="1"/>
  <c r="AS131" i="4" s="1"/>
  <c r="BG131" i="4"/>
  <c r="BF131" i="4"/>
  <c r="BE131" i="4"/>
  <c r="BD131" i="4"/>
  <c r="BC131" i="4"/>
  <c r="BB131" i="4"/>
  <c r="BA131" i="4"/>
  <c r="AZ131" i="4"/>
  <c r="BV130" i="4"/>
  <c r="BU130" i="4"/>
  <c r="BT130" i="4"/>
  <c r="BS130" i="4"/>
  <c r="BR130" i="4"/>
  <c r="BQ130" i="4"/>
  <c r="BP130" i="4"/>
  <c r="BO130" i="4"/>
  <c r="BN130" i="4"/>
  <c r="BM130" i="4"/>
  <c r="BL130" i="4"/>
  <c r="BK130" i="4"/>
  <c r="BJ130" i="4"/>
  <c r="BI130" i="4"/>
  <c r="BW130" i="4" s="1"/>
  <c r="AS130" i="4" s="1"/>
  <c r="BG130" i="4"/>
  <c r="BF130" i="4"/>
  <c r="BE130" i="4"/>
  <c r="BD130" i="4"/>
  <c r="BC130" i="4"/>
  <c r="BB130" i="4"/>
  <c r="BA130" i="4"/>
  <c r="AZ130" i="4"/>
  <c r="BV129" i="4"/>
  <c r="BU129" i="4"/>
  <c r="BT129" i="4"/>
  <c r="BS129" i="4"/>
  <c r="BR129" i="4"/>
  <c r="BQ129" i="4"/>
  <c r="BP129" i="4"/>
  <c r="BO129" i="4"/>
  <c r="BN129" i="4"/>
  <c r="BM129" i="4"/>
  <c r="BL129" i="4"/>
  <c r="BK129" i="4"/>
  <c r="BJ129" i="4"/>
  <c r="BI129" i="4"/>
  <c r="BW129" i="4" s="1"/>
  <c r="AS129" i="4" s="1"/>
  <c r="BG129" i="4"/>
  <c r="BF129" i="4"/>
  <c r="BE129" i="4"/>
  <c r="BD129" i="4"/>
  <c r="BC129" i="4"/>
  <c r="BB129" i="4"/>
  <c r="BA129" i="4"/>
  <c r="AZ129" i="4"/>
  <c r="BV128" i="4"/>
  <c r="BU128" i="4"/>
  <c r="BT128" i="4"/>
  <c r="BS128" i="4"/>
  <c r="BR128" i="4"/>
  <c r="BQ128" i="4"/>
  <c r="BP128" i="4"/>
  <c r="BO128" i="4"/>
  <c r="BN128" i="4"/>
  <c r="BM128" i="4"/>
  <c r="BL128" i="4"/>
  <c r="BK128" i="4"/>
  <c r="BJ128" i="4"/>
  <c r="BI128" i="4"/>
  <c r="BW128" i="4" s="1"/>
  <c r="AS128" i="4" s="1"/>
  <c r="BG128" i="4"/>
  <c r="BF128" i="4"/>
  <c r="BE128" i="4"/>
  <c r="BD128" i="4"/>
  <c r="BC128" i="4"/>
  <c r="BB128" i="4"/>
  <c r="BA128" i="4"/>
  <c r="AZ128" i="4"/>
  <c r="BV127" i="4"/>
  <c r="BU127" i="4"/>
  <c r="BT127" i="4"/>
  <c r="BS127" i="4"/>
  <c r="BR127" i="4"/>
  <c r="BQ127" i="4"/>
  <c r="BP127" i="4"/>
  <c r="BO127" i="4"/>
  <c r="BN127" i="4"/>
  <c r="BM127" i="4"/>
  <c r="BL127" i="4"/>
  <c r="BK127" i="4"/>
  <c r="BJ127" i="4"/>
  <c r="BI127" i="4"/>
  <c r="BW127" i="4" s="1"/>
  <c r="AS127" i="4" s="1"/>
  <c r="BG127" i="4"/>
  <c r="BF127" i="4"/>
  <c r="BE127" i="4"/>
  <c r="BD127" i="4"/>
  <c r="BC127" i="4"/>
  <c r="BB127" i="4"/>
  <c r="BA127" i="4"/>
  <c r="AZ127" i="4"/>
  <c r="BV126" i="4"/>
  <c r="BU126" i="4"/>
  <c r="BT126" i="4"/>
  <c r="BS126" i="4"/>
  <c r="BR126" i="4"/>
  <c r="BQ126" i="4"/>
  <c r="BP126" i="4"/>
  <c r="BO126" i="4"/>
  <c r="BN126" i="4"/>
  <c r="BM126" i="4"/>
  <c r="BL126" i="4"/>
  <c r="BK126" i="4"/>
  <c r="BJ126" i="4"/>
  <c r="BI126" i="4"/>
  <c r="BW126" i="4" s="1"/>
  <c r="AS126" i="4" s="1"/>
  <c r="BG126" i="4"/>
  <c r="BF126" i="4"/>
  <c r="BE126" i="4"/>
  <c r="BD126" i="4"/>
  <c r="BC126" i="4"/>
  <c r="BB126" i="4"/>
  <c r="BA126" i="4"/>
  <c r="AZ126" i="4"/>
  <c r="BV125" i="4"/>
  <c r="BU125" i="4"/>
  <c r="BT125" i="4"/>
  <c r="BS125" i="4"/>
  <c r="BR125" i="4"/>
  <c r="BQ125" i="4"/>
  <c r="BP125" i="4"/>
  <c r="BO125" i="4"/>
  <c r="BN125" i="4"/>
  <c r="BM125" i="4"/>
  <c r="BL125" i="4"/>
  <c r="BK125" i="4"/>
  <c r="BJ125" i="4"/>
  <c r="BI125" i="4"/>
  <c r="BW125" i="4" s="1"/>
  <c r="AS125" i="4" s="1"/>
  <c r="BG125" i="4"/>
  <c r="BF125" i="4"/>
  <c r="BE125" i="4"/>
  <c r="BD125" i="4"/>
  <c r="BC125" i="4"/>
  <c r="BB125" i="4"/>
  <c r="BA125" i="4"/>
  <c r="AZ125" i="4"/>
  <c r="BV124" i="4"/>
  <c r="BU124" i="4"/>
  <c r="BT124" i="4"/>
  <c r="BS124" i="4"/>
  <c r="BR124" i="4"/>
  <c r="BQ124" i="4"/>
  <c r="BP124" i="4"/>
  <c r="BO124" i="4"/>
  <c r="BN124" i="4"/>
  <c r="BM124" i="4"/>
  <c r="BL124" i="4"/>
  <c r="BK124" i="4"/>
  <c r="BJ124" i="4"/>
  <c r="BI124" i="4"/>
  <c r="BW124" i="4" s="1"/>
  <c r="AS124" i="4" s="1"/>
  <c r="BG124" i="4"/>
  <c r="BF124" i="4"/>
  <c r="BE124" i="4"/>
  <c r="BD124" i="4"/>
  <c r="BC124" i="4"/>
  <c r="BB124" i="4"/>
  <c r="BA124" i="4"/>
  <c r="AZ124" i="4"/>
  <c r="BV123" i="4"/>
  <c r="BU123" i="4"/>
  <c r="BT123" i="4"/>
  <c r="BS123" i="4"/>
  <c r="BR123" i="4"/>
  <c r="BQ123" i="4"/>
  <c r="BP123" i="4"/>
  <c r="BO123" i="4"/>
  <c r="BN123" i="4"/>
  <c r="BM123" i="4"/>
  <c r="BL123" i="4"/>
  <c r="BK123" i="4"/>
  <c r="BJ123" i="4"/>
  <c r="BI123" i="4"/>
  <c r="BW123" i="4" s="1"/>
  <c r="AS123" i="4" s="1"/>
  <c r="BG123" i="4"/>
  <c r="BF123" i="4"/>
  <c r="BE123" i="4"/>
  <c r="BD123" i="4"/>
  <c r="BC123" i="4"/>
  <c r="BB123" i="4"/>
  <c r="BA123" i="4"/>
  <c r="AZ123" i="4"/>
  <c r="BV122" i="4"/>
  <c r="BU122" i="4"/>
  <c r="BT122" i="4"/>
  <c r="BS122" i="4"/>
  <c r="BR122" i="4"/>
  <c r="BQ122" i="4"/>
  <c r="BP122" i="4"/>
  <c r="BO122" i="4"/>
  <c r="BN122" i="4"/>
  <c r="BM122" i="4"/>
  <c r="BL122" i="4"/>
  <c r="BK122" i="4"/>
  <c r="BJ122" i="4"/>
  <c r="BI122" i="4"/>
  <c r="BW122" i="4" s="1"/>
  <c r="AS122" i="4" s="1"/>
  <c r="BG122" i="4"/>
  <c r="BF122" i="4"/>
  <c r="BE122" i="4"/>
  <c r="BD122" i="4"/>
  <c r="BC122" i="4"/>
  <c r="BB122" i="4"/>
  <c r="BA122" i="4"/>
  <c r="AZ122" i="4"/>
  <c r="BV121" i="4"/>
  <c r="BU121" i="4"/>
  <c r="BT121" i="4"/>
  <c r="BS121" i="4"/>
  <c r="BR121" i="4"/>
  <c r="BQ121" i="4"/>
  <c r="BP121" i="4"/>
  <c r="BO121" i="4"/>
  <c r="BN121" i="4"/>
  <c r="BM121" i="4"/>
  <c r="BL121" i="4"/>
  <c r="BK121" i="4"/>
  <c r="BJ121" i="4"/>
  <c r="BI121" i="4"/>
  <c r="BW121" i="4" s="1"/>
  <c r="AS121" i="4" s="1"/>
  <c r="BG121" i="4"/>
  <c r="BF121" i="4"/>
  <c r="BE121" i="4"/>
  <c r="BD121" i="4"/>
  <c r="BC121" i="4"/>
  <c r="BB121" i="4"/>
  <c r="BA121" i="4"/>
  <c r="AZ121" i="4"/>
  <c r="BV120" i="4"/>
  <c r="BU120" i="4"/>
  <c r="BT120" i="4"/>
  <c r="BS120" i="4"/>
  <c r="BR120" i="4"/>
  <c r="BQ120" i="4"/>
  <c r="BP120" i="4"/>
  <c r="BO120" i="4"/>
  <c r="BN120" i="4"/>
  <c r="BM120" i="4"/>
  <c r="BL120" i="4"/>
  <c r="BK120" i="4"/>
  <c r="BJ120" i="4"/>
  <c r="BI120" i="4"/>
  <c r="BW120" i="4" s="1"/>
  <c r="AS120" i="4" s="1"/>
  <c r="BG120" i="4"/>
  <c r="BF120" i="4"/>
  <c r="BE120" i="4"/>
  <c r="BD120" i="4"/>
  <c r="BC120" i="4"/>
  <c r="BB120" i="4"/>
  <c r="BA120" i="4"/>
  <c r="AZ120" i="4"/>
  <c r="BV119" i="4"/>
  <c r="BU119" i="4"/>
  <c r="BT119" i="4"/>
  <c r="BS119" i="4"/>
  <c r="BR119" i="4"/>
  <c r="BQ119" i="4"/>
  <c r="BP119" i="4"/>
  <c r="BO119" i="4"/>
  <c r="BN119" i="4"/>
  <c r="BM119" i="4"/>
  <c r="BL119" i="4"/>
  <c r="BK119" i="4"/>
  <c r="BJ119" i="4"/>
  <c r="BI119" i="4"/>
  <c r="BW119" i="4" s="1"/>
  <c r="AS119" i="4" s="1"/>
  <c r="BG119" i="4"/>
  <c r="BF119" i="4"/>
  <c r="BE119" i="4"/>
  <c r="BD119" i="4"/>
  <c r="BC119" i="4"/>
  <c r="BB119" i="4"/>
  <c r="BA119" i="4"/>
  <c r="AZ119" i="4"/>
  <c r="BV118" i="4"/>
  <c r="BU118" i="4"/>
  <c r="BT118" i="4"/>
  <c r="BS118" i="4"/>
  <c r="BR118" i="4"/>
  <c r="BQ118" i="4"/>
  <c r="BP118" i="4"/>
  <c r="BO118" i="4"/>
  <c r="BN118" i="4"/>
  <c r="BM118" i="4"/>
  <c r="BL118" i="4"/>
  <c r="BK118" i="4"/>
  <c r="BJ118" i="4"/>
  <c r="BI118" i="4"/>
  <c r="BW118" i="4" s="1"/>
  <c r="AS118" i="4" s="1"/>
  <c r="BG118" i="4"/>
  <c r="BF118" i="4"/>
  <c r="BE118" i="4"/>
  <c r="BD118" i="4"/>
  <c r="BC118" i="4"/>
  <c r="BB118" i="4"/>
  <c r="BA118" i="4"/>
  <c r="AZ118" i="4"/>
  <c r="BV117" i="4"/>
  <c r="BU117" i="4"/>
  <c r="BT117" i="4"/>
  <c r="BS117" i="4"/>
  <c r="BR117" i="4"/>
  <c r="BQ117" i="4"/>
  <c r="BP117" i="4"/>
  <c r="BO117" i="4"/>
  <c r="BN117" i="4"/>
  <c r="BM117" i="4"/>
  <c r="BL117" i="4"/>
  <c r="BK117" i="4"/>
  <c r="BJ117" i="4"/>
  <c r="BI117" i="4"/>
  <c r="BW117" i="4" s="1"/>
  <c r="AS117" i="4" s="1"/>
  <c r="BG117" i="4"/>
  <c r="BF117" i="4"/>
  <c r="BE117" i="4"/>
  <c r="BD117" i="4"/>
  <c r="BC117" i="4"/>
  <c r="BB117" i="4"/>
  <c r="BA117" i="4"/>
  <c r="AZ117" i="4"/>
  <c r="BV116" i="4"/>
  <c r="BU116" i="4"/>
  <c r="BT116" i="4"/>
  <c r="BS116" i="4"/>
  <c r="BR116" i="4"/>
  <c r="BQ116" i="4"/>
  <c r="BP116" i="4"/>
  <c r="BO116" i="4"/>
  <c r="BN116" i="4"/>
  <c r="BM116" i="4"/>
  <c r="BL116" i="4"/>
  <c r="BK116" i="4"/>
  <c r="BJ116" i="4"/>
  <c r="BI116" i="4"/>
  <c r="BW116" i="4" s="1"/>
  <c r="AS116" i="4" s="1"/>
  <c r="BG116" i="4"/>
  <c r="BF116" i="4"/>
  <c r="BE116" i="4"/>
  <c r="BD116" i="4"/>
  <c r="BC116" i="4"/>
  <c r="BB116" i="4"/>
  <c r="BA116" i="4"/>
  <c r="AZ116" i="4"/>
  <c r="BV115" i="4"/>
  <c r="BU115" i="4"/>
  <c r="BT115" i="4"/>
  <c r="BS115" i="4"/>
  <c r="BR115" i="4"/>
  <c r="BQ115" i="4"/>
  <c r="BP115" i="4"/>
  <c r="BO115" i="4"/>
  <c r="BN115" i="4"/>
  <c r="BM115" i="4"/>
  <c r="BL115" i="4"/>
  <c r="BK115" i="4"/>
  <c r="BJ115" i="4"/>
  <c r="BI115" i="4"/>
  <c r="BW115" i="4" s="1"/>
  <c r="AS115" i="4" s="1"/>
  <c r="BG115" i="4"/>
  <c r="BF115" i="4"/>
  <c r="BE115" i="4"/>
  <c r="BD115" i="4"/>
  <c r="BC115" i="4"/>
  <c r="BB115" i="4"/>
  <c r="BA115" i="4"/>
  <c r="AZ115" i="4"/>
  <c r="BV114" i="4"/>
  <c r="BU114" i="4"/>
  <c r="BT114" i="4"/>
  <c r="BS114" i="4"/>
  <c r="BR114" i="4"/>
  <c r="BQ114" i="4"/>
  <c r="BP114" i="4"/>
  <c r="BO114" i="4"/>
  <c r="BN114" i="4"/>
  <c r="BM114" i="4"/>
  <c r="BL114" i="4"/>
  <c r="BK114" i="4"/>
  <c r="BJ114" i="4"/>
  <c r="BI114" i="4"/>
  <c r="BW114" i="4" s="1"/>
  <c r="AS114" i="4" s="1"/>
  <c r="BG114" i="4"/>
  <c r="BF114" i="4"/>
  <c r="BE114" i="4"/>
  <c r="BD114" i="4"/>
  <c r="BC114" i="4"/>
  <c r="BB114" i="4"/>
  <c r="BA114" i="4"/>
  <c r="AZ114" i="4"/>
  <c r="BV113" i="4"/>
  <c r="BU113" i="4"/>
  <c r="BT113" i="4"/>
  <c r="BS113" i="4"/>
  <c r="BR113" i="4"/>
  <c r="BQ113" i="4"/>
  <c r="BP113" i="4"/>
  <c r="BO113" i="4"/>
  <c r="BN113" i="4"/>
  <c r="BM113" i="4"/>
  <c r="BL113" i="4"/>
  <c r="BK113" i="4"/>
  <c r="BJ113" i="4"/>
  <c r="BI113" i="4"/>
  <c r="BW113" i="4" s="1"/>
  <c r="AS113" i="4" s="1"/>
  <c r="BG113" i="4"/>
  <c r="BF113" i="4"/>
  <c r="BE113" i="4"/>
  <c r="BD113" i="4"/>
  <c r="BC113" i="4"/>
  <c r="BB113" i="4"/>
  <c r="BA113" i="4"/>
  <c r="AZ113" i="4"/>
  <c r="BV112" i="4"/>
  <c r="BU112" i="4"/>
  <c r="BT112" i="4"/>
  <c r="BS112" i="4"/>
  <c r="BR112" i="4"/>
  <c r="BQ112" i="4"/>
  <c r="BP112" i="4"/>
  <c r="BO112" i="4"/>
  <c r="BN112" i="4"/>
  <c r="BM112" i="4"/>
  <c r="BL112" i="4"/>
  <c r="BK112" i="4"/>
  <c r="BJ112" i="4"/>
  <c r="BI112" i="4"/>
  <c r="BW112" i="4" s="1"/>
  <c r="AS112" i="4" s="1"/>
  <c r="BG112" i="4"/>
  <c r="BF112" i="4"/>
  <c r="BE112" i="4"/>
  <c r="BD112" i="4"/>
  <c r="BC112" i="4"/>
  <c r="BB112" i="4"/>
  <c r="BA112" i="4"/>
  <c r="AZ112" i="4"/>
  <c r="BV111" i="4"/>
  <c r="BU111" i="4"/>
  <c r="BT111" i="4"/>
  <c r="BS111" i="4"/>
  <c r="BR111" i="4"/>
  <c r="BQ111" i="4"/>
  <c r="BP111" i="4"/>
  <c r="BO111" i="4"/>
  <c r="BN111" i="4"/>
  <c r="BM111" i="4"/>
  <c r="BL111" i="4"/>
  <c r="BK111" i="4"/>
  <c r="BJ111" i="4"/>
  <c r="BI111" i="4"/>
  <c r="BW111" i="4" s="1"/>
  <c r="AS111" i="4" s="1"/>
  <c r="BG111" i="4"/>
  <c r="BF111" i="4"/>
  <c r="BE111" i="4"/>
  <c r="BD111" i="4"/>
  <c r="BC111" i="4"/>
  <c r="BB111" i="4"/>
  <c r="BA111" i="4"/>
  <c r="AZ111" i="4"/>
  <c r="BV110" i="4"/>
  <c r="BU110" i="4"/>
  <c r="BT110" i="4"/>
  <c r="BS110" i="4"/>
  <c r="BR110" i="4"/>
  <c r="BQ110" i="4"/>
  <c r="BP110" i="4"/>
  <c r="BO110" i="4"/>
  <c r="BN110" i="4"/>
  <c r="BM110" i="4"/>
  <c r="BL110" i="4"/>
  <c r="BK110" i="4"/>
  <c r="BJ110" i="4"/>
  <c r="BI110" i="4"/>
  <c r="BW110" i="4" s="1"/>
  <c r="AS110" i="4" s="1"/>
  <c r="BG110" i="4"/>
  <c r="BF110" i="4"/>
  <c r="BE110" i="4"/>
  <c r="BD110" i="4"/>
  <c r="BC110" i="4"/>
  <c r="BB110" i="4"/>
  <c r="BA110" i="4"/>
  <c r="AZ110" i="4"/>
  <c r="BV109" i="4"/>
  <c r="BU109" i="4"/>
  <c r="BT109" i="4"/>
  <c r="BS109" i="4"/>
  <c r="BR109" i="4"/>
  <c r="BQ109" i="4"/>
  <c r="BP109" i="4"/>
  <c r="BO109" i="4"/>
  <c r="BN109" i="4"/>
  <c r="BM109" i="4"/>
  <c r="BL109" i="4"/>
  <c r="BK109" i="4"/>
  <c r="BJ109" i="4"/>
  <c r="BI109" i="4"/>
  <c r="BW109" i="4" s="1"/>
  <c r="AS109" i="4" s="1"/>
  <c r="BG109" i="4"/>
  <c r="BF109" i="4"/>
  <c r="BE109" i="4"/>
  <c r="BD109" i="4"/>
  <c r="BC109" i="4"/>
  <c r="BB109" i="4"/>
  <c r="BA109" i="4"/>
  <c r="AZ109" i="4"/>
  <c r="BV108" i="4"/>
  <c r="BU108" i="4"/>
  <c r="BT108" i="4"/>
  <c r="BS108" i="4"/>
  <c r="BR108" i="4"/>
  <c r="BQ108" i="4"/>
  <c r="BP108" i="4"/>
  <c r="BO108" i="4"/>
  <c r="BN108" i="4"/>
  <c r="BM108" i="4"/>
  <c r="BL108" i="4"/>
  <c r="BK108" i="4"/>
  <c r="BJ108" i="4"/>
  <c r="BI108" i="4"/>
  <c r="BW108" i="4" s="1"/>
  <c r="AS108" i="4" s="1"/>
  <c r="BG108" i="4"/>
  <c r="BF108" i="4"/>
  <c r="BE108" i="4"/>
  <c r="BD108" i="4"/>
  <c r="BC108" i="4"/>
  <c r="BB108" i="4"/>
  <c r="BA108" i="4"/>
  <c r="AZ108" i="4"/>
  <c r="BV107" i="4"/>
  <c r="BU107" i="4"/>
  <c r="BT107" i="4"/>
  <c r="BS107" i="4"/>
  <c r="BR107" i="4"/>
  <c r="BQ107" i="4"/>
  <c r="BP107" i="4"/>
  <c r="BO107" i="4"/>
  <c r="BN107" i="4"/>
  <c r="BM107" i="4"/>
  <c r="BL107" i="4"/>
  <c r="BK107" i="4"/>
  <c r="BJ107" i="4"/>
  <c r="BI107" i="4"/>
  <c r="BW107" i="4" s="1"/>
  <c r="AS107" i="4" s="1"/>
  <c r="BG107" i="4"/>
  <c r="BF107" i="4"/>
  <c r="BE107" i="4"/>
  <c r="BD107" i="4"/>
  <c r="BC107" i="4"/>
  <c r="BB107" i="4"/>
  <c r="BA107" i="4"/>
  <c r="AZ107" i="4"/>
  <c r="BV106" i="4"/>
  <c r="BU106" i="4"/>
  <c r="BT106" i="4"/>
  <c r="BS106" i="4"/>
  <c r="BR106" i="4"/>
  <c r="BQ106" i="4"/>
  <c r="BP106" i="4"/>
  <c r="BO106" i="4"/>
  <c r="BN106" i="4"/>
  <c r="BM106" i="4"/>
  <c r="BL106" i="4"/>
  <c r="BK106" i="4"/>
  <c r="BJ106" i="4"/>
  <c r="BI106" i="4"/>
  <c r="BW106" i="4" s="1"/>
  <c r="AS106" i="4" s="1"/>
  <c r="BG106" i="4"/>
  <c r="BF106" i="4"/>
  <c r="BE106" i="4"/>
  <c r="BD106" i="4"/>
  <c r="BC106" i="4"/>
  <c r="BB106" i="4"/>
  <c r="BA106" i="4"/>
  <c r="AZ106" i="4"/>
  <c r="BV105" i="4"/>
  <c r="BU105" i="4"/>
  <c r="BT105" i="4"/>
  <c r="BS105" i="4"/>
  <c r="BR105" i="4"/>
  <c r="BQ105" i="4"/>
  <c r="BP105" i="4"/>
  <c r="BO105" i="4"/>
  <c r="BN105" i="4"/>
  <c r="BM105" i="4"/>
  <c r="BL105" i="4"/>
  <c r="BK105" i="4"/>
  <c r="BJ105" i="4"/>
  <c r="BI105" i="4"/>
  <c r="BW105" i="4" s="1"/>
  <c r="AS105" i="4" s="1"/>
  <c r="BG105" i="4"/>
  <c r="BF105" i="4"/>
  <c r="BE105" i="4"/>
  <c r="BD105" i="4"/>
  <c r="BC105" i="4"/>
  <c r="BB105" i="4"/>
  <c r="BA105" i="4"/>
  <c r="AZ105" i="4"/>
  <c r="BV104" i="4"/>
  <c r="BU104" i="4"/>
  <c r="BT104" i="4"/>
  <c r="BS104" i="4"/>
  <c r="BR104" i="4"/>
  <c r="BQ104" i="4"/>
  <c r="BP104" i="4"/>
  <c r="BO104" i="4"/>
  <c r="BN104" i="4"/>
  <c r="BM104" i="4"/>
  <c r="BL104" i="4"/>
  <c r="BK104" i="4"/>
  <c r="BJ104" i="4"/>
  <c r="BI104" i="4"/>
  <c r="BW104" i="4" s="1"/>
  <c r="AS104" i="4" s="1"/>
  <c r="BG104" i="4"/>
  <c r="BF104" i="4"/>
  <c r="BE104" i="4"/>
  <c r="BD104" i="4"/>
  <c r="BC104" i="4"/>
  <c r="BB104" i="4"/>
  <c r="BA104" i="4"/>
  <c r="AZ104" i="4"/>
  <c r="BV103" i="4"/>
  <c r="BU103" i="4"/>
  <c r="BT103" i="4"/>
  <c r="BS103" i="4"/>
  <c r="BR103" i="4"/>
  <c r="BQ103" i="4"/>
  <c r="BP103" i="4"/>
  <c r="BO103" i="4"/>
  <c r="BN103" i="4"/>
  <c r="BM103" i="4"/>
  <c r="BL103" i="4"/>
  <c r="BK103" i="4"/>
  <c r="BJ103" i="4"/>
  <c r="BI103" i="4"/>
  <c r="BW103" i="4" s="1"/>
  <c r="AS103" i="4" s="1"/>
  <c r="BG103" i="4"/>
  <c r="BF103" i="4"/>
  <c r="BE103" i="4"/>
  <c r="BD103" i="4"/>
  <c r="BC103" i="4"/>
  <c r="BB103" i="4"/>
  <c r="BA103" i="4"/>
  <c r="AZ103" i="4"/>
  <c r="BV102" i="4"/>
  <c r="BU102" i="4"/>
  <c r="BT102" i="4"/>
  <c r="BS102" i="4"/>
  <c r="BR102" i="4"/>
  <c r="BQ102" i="4"/>
  <c r="BP102" i="4"/>
  <c r="BO102" i="4"/>
  <c r="BN102" i="4"/>
  <c r="BM102" i="4"/>
  <c r="BL102" i="4"/>
  <c r="BK102" i="4"/>
  <c r="BJ102" i="4"/>
  <c r="BI102" i="4"/>
  <c r="BW102" i="4" s="1"/>
  <c r="AS102" i="4" s="1"/>
  <c r="BG102" i="4"/>
  <c r="BF102" i="4"/>
  <c r="BE102" i="4"/>
  <c r="BD102" i="4"/>
  <c r="BC102" i="4"/>
  <c r="BB102" i="4"/>
  <c r="BA102" i="4"/>
  <c r="AZ102" i="4"/>
  <c r="BW101" i="4"/>
  <c r="AS101" i="4" s="1"/>
  <c r="BV101" i="4"/>
  <c r="BU101" i="4"/>
  <c r="BT101" i="4"/>
  <c r="BS101" i="4"/>
  <c r="BR101" i="4"/>
  <c r="BQ101" i="4"/>
  <c r="BP101" i="4"/>
  <c r="BO101" i="4"/>
  <c r="BN101" i="4"/>
  <c r="BM101" i="4"/>
  <c r="BL101" i="4"/>
  <c r="BK101" i="4"/>
  <c r="BJ101" i="4"/>
  <c r="BI101" i="4"/>
  <c r="BG101" i="4"/>
  <c r="BF101" i="4"/>
  <c r="BE101" i="4"/>
  <c r="BD101" i="4"/>
  <c r="BC101" i="4"/>
  <c r="BB101" i="4"/>
  <c r="BA101" i="4"/>
  <c r="AZ101" i="4"/>
  <c r="BV100" i="4"/>
  <c r="BU100" i="4"/>
  <c r="BT100" i="4"/>
  <c r="BS100" i="4"/>
  <c r="BR100" i="4"/>
  <c r="BQ100" i="4"/>
  <c r="BP100" i="4"/>
  <c r="BO100" i="4"/>
  <c r="BN100" i="4"/>
  <c r="BM100" i="4"/>
  <c r="BL100" i="4"/>
  <c r="BK100" i="4"/>
  <c r="BJ100" i="4"/>
  <c r="BI100" i="4"/>
  <c r="BW100" i="4" s="1"/>
  <c r="AS100" i="4" s="1"/>
  <c r="BG100" i="4"/>
  <c r="BF100" i="4"/>
  <c r="BE100" i="4"/>
  <c r="BD100" i="4"/>
  <c r="BC100" i="4"/>
  <c r="BB100" i="4"/>
  <c r="BA100" i="4"/>
  <c r="AZ100" i="4"/>
  <c r="BV99" i="4"/>
  <c r="BU99" i="4"/>
  <c r="BT99" i="4"/>
  <c r="BS99" i="4"/>
  <c r="BR99" i="4"/>
  <c r="BQ99" i="4"/>
  <c r="BP99" i="4"/>
  <c r="BO99" i="4"/>
  <c r="BN99" i="4"/>
  <c r="BM99" i="4"/>
  <c r="BL99" i="4"/>
  <c r="BK99" i="4"/>
  <c r="BJ99" i="4"/>
  <c r="BI99" i="4"/>
  <c r="BW99" i="4" s="1"/>
  <c r="AS99" i="4" s="1"/>
  <c r="BG99" i="4"/>
  <c r="BF99" i="4"/>
  <c r="BE99" i="4"/>
  <c r="BD99" i="4"/>
  <c r="BC99" i="4"/>
  <c r="BB99" i="4"/>
  <c r="BA99" i="4"/>
  <c r="AZ99" i="4"/>
  <c r="BV98" i="4"/>
  <c r="BU98" i="4"/>
  <c r="BT98" i="4"/>
  <c r="BS98" i="4"/>
  <c r="BR98" i="4"/>
  <c r="BQ98" i="4"/>
  <c r="BP98" i="4"/>
  <c r="BO98" i="4"/>
  <c r="BN98" i="4"/>
  <c r="BM98" i="4"/>
  <c r="BL98" i="4"/>
  <c r="BK98" i="4"/>
  <c r="BJ98" i="4"/>
  <c r="BI98" i="4"/>
  <c r="BW98" i="4" s="1"/>
  <c r="AS98" i="4" s="1"/>
  <c r="BG98" i="4"/>
  <c r="BF98" i="4"/>
  <c r="BE98" i="4"/>
  <c r="BD98" i="4"/>
  <c r="BC98" i="4"/>
  <c r="BB98" i="4"/>
  <c r="BA98" i="4"/>
  <c r="AZ98" i="4"/>
  <c r="BV97" i="4"/>
  <c r="BU97" i="4"/>
  <c r="BT97" i="4"/>
  <c r="BS97" i="4"/>
  <c r="BR97" i="4"/>
  <c r="BQ97" i="4"/>
  <c r="BP97" i="4"/>
  <c r="BO97" i="4"/>
  <c r="BN97" i="4"/>
  <c r="BM97" i="4"/>
  <c r="BL97" i="4"/>
  <c r="BK97" i="4"/>
  <c r="BJ97" i="4"/>
  <c r="BI97" i="4"/>
  <c r="BW97" i="4" s="1"/>
  <c r="AS97" i="4" s="1"/>
  <c r="BG97" i="4"/>
  <c r="BF97" i="4"/>
  <c r="BE97" i="4"/>
  <c r="BD97" i="4"/>
  <c r="BC97" i="4"/>
  <c r="BB97" i="4"/>
  <c r="BA97" i="4"/>
  <c r="AZ97" i="4"/>
  <c r="BV96" i="4"/>
  <c r="BU96" i="4"/>
  <c r="BT96" i="4"/>
  <c r="BS96" i="4"/>
  <c r="BR96" i="4"/>
  <c r="BQ96" i="4"/>
  <c r="BP96" i="4"/>
  <c r="BO96" i="4"/>
  <c r="BN96" i="4"/>
  <c r="BM96" i="4"/>
  <c r="BL96" i="4"/>
  <c r="BK96" i="4"/>
  <c r="BJ96" i="4"/>
  <c r="BI96" i="4"/>
  <c r="BW96" i="4" s="1"/>
  <c r="AS96" i="4" s="1"/>
  <c r="BG96" i="4"/>
  <c r="BF96" i="4"/>
  <c r="BE96" i="4"/>
  <c r="BD96" i="4"/>
  <c r="BC96" i="4"/>
  <c r="BB96" i="4"/>
  <c r="BA96" i="4"/>
  <c r="AZ96" i="4"/>
  <c r="BV95" i="4"/>
  <c r="BU95" i="4"/>
  <c r="BT95" i="4"/>
  <c r="BS95" i="4"/>
  <c r="BR95" i="4"/>
  <c r="BQ95" i="4"/>
  <c r="BP95" i="4"/>
  <c r="BO95" i="4"/>
  <c r="BN95" i="4"/>
  <c r="BM95" i="4"/>
  <c r="BL95" i="4"/>
  <c r="BK95" i="4"/>
  <c r="BJ95" i="4"/>
  <c r="BI95" i="4"/>
  <c r="BW95" i="4" s="1"/>
  <c r="AS95" i="4" s="1"/>
  <c r="BG95" i="4"/>
  <c r="BF95" i="4"/>
  <c r="BE95" i="4"/>
  <c r="BD95" i="4"/>
  <c r="BC95" i="4"/>
  <c r="BB95" i="4"/>
  <c r="BA95" i="4"/>
  <c r="AZ95" i="4"/>
  <c r="BV94" i="4"/>
  <c r="BU94" i="4"/>
  <c r="BT94" i="4"/>
  <c r="BS94" i="4"/>
  <c r="BR94" i="4"/>
  <c r="BQ94" i="4"/>
  <c r="BP94" i="4"/>
  <c r="BO94" i="4"/>
  <c r="BN94" i="4"/>
  <c r="BM94" i="4"/>
  <c r="BL94" i="4"/>
  <c r="BK94" i="4"/>
  <c r="BJ94" i="4"/>
  <c r="BI94" i="4"/>
  <c r="BW94" i="4" s="1"/>
  <c r="AS94" i="4" s="1"/>
  <c r="BG94" i="4"/>
  <c r="BF94" i="4"/>
  <c r="BE94" i="4"/>
  <c r="BD94" i="4"/>
  <c r="BC94" i="4"/>
  <c r="BB94" i="4"/>
  <c r="BA94" i="4"/>
  <c r="AZ94" i="4"/>
  <c r="BV93" i="4"/>
  <c r="BU93" i="4"/>
  <c r="BT93" i="4"/>
  <c r="BS93" i="4"/>
  <c r="BR93" i="4"/>
  <c r="BQ93" i="4"/>
  <c r="BP93" i="4"/>
  <c r="BO93" i="4"/>
  <c r="BN93" i="4"/>
  <c r="BM93" i="4"/>
  <c r="BL93" i="4"/>
  <c r="BK93" i="4"/>
  <c r="BJ93" i="4"/>
  <c r="BI93" i="4"/>
  <c r="BW93" i="4" s="1"/>
  <c r="AS93" i="4" s="1"/>
  <c r="BG93" i="4"/>
  <c r="BF93" i="4"/>
  <c r="BE93" i="4"/>
  <c r="BD93" i="4"/>
  <c r="BC93" i="4"/>
  <c r="BB93" i="4"/>
  <c r="BA93" i="4"/>
  <c r="AZ93" i="4"/>
  <c r="BV92" i="4"/>
  <c r="BU92" i="4"/>
  <c r="BT92" i="4"/>
  <c r="BS92" i="4"/>
  <c r="BR92" i="4"/>
  <c r="BQ92" i="4"/>
  <c r="BP92" i="4"/>
  <c r="BO92" i="4"/>
  <c r="BN92" i="4"/>
  <c r="BM92" i="4"/>
  <c r="BL92" i="4"/>
  <c r="BK92" i="4"/>
  <c r="BJ92" i="4"/>
  <c r="BI92" i="4"/>
  <c r="BW92" i="4" s="1"/>
  <c r="AS92" i="4" s="1"/>
  <c r="BG92" i="4"/>
  <c r="BF92" i="4"/>
  <c r="BE92" i="4"/>
  <c r="BD92" i="4"/>
  <c r="BC92" i="4"/>
  <c r="BB92" i="4"/>
  <c r="BA92" i="4"/>
  <c r="AZ92" i="4"/>
  <c r="BV91" i="4"/>
  <c r="BU91" i="4"/>
  <c r="BT91" i="4"/>
  <c r="BS91" i="4"/>
  <c r="BR91" i="4"/>
  <c r="BQ91" i="4"/>
  <c r="BP91" i="4"/>
  <c r="BO91" i="4"/>
  <c r="BN91" i="4"/>
  <c r="BM91" i="4"/>
  <c r="BL91" i="4"/>
  <c r="BK91" i="4"/>
  <c r="BJ91" i="4"/>
  <c r="BI91" i="4"/>
  <c r="BW91" i="4" s="1"/>
  <c r="AS91" i="4" s="1"/>
  <c r="BG91" i="4"/>
  <c r="BF91" i="4"/>
  <c r="BE91" i="4"/>
  <c r="BD91" i="4"/>
  <c r="BC91" i="4"/>
  <c r="BB91" i="4"/>
  <c r="BA91" i="4"/>
  <c r="AZ91" i="4"/>
  <c r="BV90" i="4"/>
  <c r="BU90" i="4"/>
  <c r="BT90" i="4"/>
  <c r="BS90" i="4"/>
  <c r="BR90" i="4"/>
  <c r="BQ90" i="4"/>
  <c r="BP90" i="4"/>
  <c r="BO90" i="4"/>
  <c r="BN90" i="4"/>
  <c r="BM90" i="4"/>
  <c r="BL90" i="4"/>
  <c r="BK90" i="4"/>
  <c r="BJ90" i="4"/>
  <c r="BI90" i="4"/>
  <c r="BW90" i="4" s="1"/>
  <c r="AS90" i="4" s="1"/>
  <c r="BG90" i="4"/>
  <c r="BF90" i="4"/>
  <c r="BE90" i="4"/>
  <c r="BD90" i="4"/>
  <c r="BC90" i="4"/>
  <c r="BB90" i="4"/>
  <c r="BA90" i="4"/>
  <c r="AZ90" i="4"/>
  <c r="BV89" i="4"/>
  <c r="BU89" i="4"/>
  <c r="BT89" i="4"/>
  <c r="BS89" i="4"/>
  <c r="BR89" i="4"/>
  <c r="BQ89" i="4"/>
  <c r="BP89" i="4"/>
  <c r="BO89" i="4"/>
  <c r="BN89" i="4"/>
  <c r="BM89" i="4"/>
  <c r="BL89" i="4"/>
  <c r="BK89" i="4"/>
  <c r="BJ89" i="4"/>
  <c r="BI89" i="4"/>
  <c r="BW89" i="4" s="1"/>
  <c r="AS89" i="4" s="1"/>
  <c r="BG89" i="4"/>
  <c r="BF89" i="4"/>
  <c r="BE89" i="4"/>
  <c r="BD89" i="4"/>
  <c r="BC89" i="4"/>
  <c r="BB89" i="4"/>
  <c r="BA89" i="4"/>
  <c r="AZ89" i="4"/>
  <c r="BV88" i="4"/>
  <c r="BU88" i="4"/>
  <c r="BT88" i="4"/>
  <c r="BS88" i="4"/>
  <c r="BR88" i="4"/>
  <c r="BQ88" i="4"/>
  <c r="BP88" i="4"/>
  <c r="BO88" i="4"/>
  <c r="BN88" i="4"/>
  <c r="BM88" i="4"/>
  <c r="BL88" i="4"/>
  <c r="BK88" i="4"/>
  <c r="BJ88" i="4"/>
  <c r="BI88" i="4"/>
  <c r="BW88" i="4" s="1"/>
  <c r="AS88" i="4" s="1"/>
  <c r="BG88" i="4"/>
  <c r="BF88" i="4"/>
  <c r="BE88" i="4"/>
  <c r="BD88" i="4"/>
  <c r="BC88" i="4"/>
  <c r="BB88" i="4"/>
  <c r="BA88" i="4"/>
  <c r="AZ88" i="4"/>
  <c r="BV87" i="4"/>
  <c r="BU87" i="4"/>
  <c r="BT87" i="4"/>
  <c r="BS87" i="4"/>
  <c r="BR87" i="4"/>
  <c r="BQ87" i="4"/>
  <c r="BP87" i="4"/>
  <c r="BO87" i="4"/>
  <c r="BN87" i="4"/>
  <c r="BM87" i="4"/>
  <c r="BL87" i="4"/>
  <c r="BK87" i="4"/>
  <c r="BJ87" i="4"/>
  <c r="BI87" i="4"/>
  <c r="BW87" i="4" s="1"/>
  <c r="AS87" i="4" s="1"/>
  <c r="BG87" i="4"/>
  <c r="BF87" i="4"/>
  <c r="BE87" i="4"/>
  <c r="BD87" i="4"/>
  <c r="BC87" i="4"/>
  <c r="BB87" i="4"/>
  <c r="BA87" i="4"/>
  <c r="AZ87" i="4"/>
  <c r="BV86" i="4"/>
  <c r="BU86" i="4"/>
  <c r="BT86" i="4"/>
  <c r="BS86" i="4"/>
  <c r="BR86" i="4"/>
  <c r="BQ86" i="4"/>
  <c r="BP86" i="4"/>
  <c r="BO86" i="4"/>
  <c r="BN86" i="4"/>
  <c r="BM86" i="4"/>
  <c r="BL86" i="4"/>
  <c r="BK86" i="4"/>
  <c r="BJ86" i="4"/>
  <c r="BI86" i="4"/>
  <c r="BW86" i="4" s="1"/>
  <c r="AS86" i="4" s="1"/>
  <c r="BG86" i="4"/>
  <c r="BF86" i="4"/>
  <c r="BE86" i="4"/>
  <c r="BD86" i="4"/>
  <c r="BC86" i="4"/>
  <c r="BB86" i="4"/>
  <c r="BA86" i="4"/>
  <c r="AZ86" i="4"/>
  <c r="BV85" i="4"/>
  <c r="BU85" i="4"/>
  <c r="BT85" i="4"/>
  <c r="BS85" i="4"/>
  <c r="BR85" i="4"/>
  <c r="BQ85" i="4"/>
  <c r="BP85" i="4"/>
  <c r="BO85" i="4"/>
  <c r="BN85" i="4"/>
  <c r="BM85" i="4"/>
  <c r="BL85" i="4"/>
  <c r="BK85" i="4"/>
  <c r="BJ85" i="4"/>
  <c r="BI85" i="4"/>
  <c r="BW85" i="4" s="1"/>
  <c r="AS85" i="4" s="1"/>
  <c r="BG85" i="4"/>
  <c r="BF85" i="4"/>
  <c r="BE85" i="4"/>
  <c r="BD85" i="4"/>
  <c r="BC85" i="4"/>
  <c r="BB85" i="4"/>
  <c r="BA85" i="4"/>
  <c r="AZ85" i="4"/>
  <c r="BV84" i="4"/>
  <c r="BU84" i="4"/>
  <c r="BT84" i="4"/>
  <c r="BS84" i="4"/>
  <c r="BR84" i="4"/>
  <c r="BQ84" i="4"/>
  <c r="BP84" i="4"/>
  <c r="BO84" i="4"/>
  <c r="BN84" i="4"/>
  <c r="BM84" i="4"/>
  <c r="BL84" i="4"/>
  <c r="BK84" i="4"/>
  <c r="BJ84" i="4"/>
  <c r="BI84" i="4"/>
  <c r="BW84" i="4" s="1"/>
  <c r="AS84" i="4" s="1"/>
  <c r="BG84" i="4"/>
  <c r="BF84" i="4"/>
  <c r="BE84" i="4"/>
  <c r="BD84" i="4"/>
  <c r="BC84" i="4"/>
  <c r="BB84" i="4"/>
  <c r="BA84" i="4"/>
  <c r="AZ84" i="4"/>
  <c r="BV83" i="4"/>
  <c r="BU83" i="4"/>
  <c r="BT83" i="4"/>
  <c r="BS83" i="4"/>
  <c r="BR83" i="4"/>
  <c r="BQ83" i="4"/>
  <c r="BP83" i="4"/>
  <c r="BO83" i="4"/>
  <c r="BN83" i="4"/>
  <c r="BM83" i="4"/>
  <c r="BL83" i="4"/>
  <c r="BK83" i="4"/>
  <c r="BJ83" i="4"/>
  <c r="BI83" i="4"/>
  <c r="BW83" i="4" s="1"/>
  <c r="AS83" i="4" s="1"/>
  <c r="BG83" i="4"/>
  <c r="BF83" i="4"/>
  <c r="BE83" i="4"/>
  <c r="BD83" i="4"/>
  <c r="BC83" i="4"/>
  <c r="BB83" i="4"/>
  <c r="BA83" i="4"/>
  <c r="AZ83" i="4"/>
  <c r="BV82" i="4"/>
  <c r="BU82" i="4"/>
  <c r="BT82" i="4"/>
  <c r="BS82" i="4"/>
  <c r="BR82" i="4"/>
  <c r="BQ82" i="4"/>
  <c r="BP82" i="4"/>
  <c r="BO82" i="4"/>
  <c r="BN82" i="4"/>
  <c r="BM82" i="4"/>
  <c r="BL82" i="4"/>
  <c r="BK82" i="4"/>
  <c r="BJ82" i="4"/>
  <c r="BI82" i="4"/>
  <c r="BW82" i="4" s="1"/>
  <c r="AS82" i="4" s="1"/>
  <c r="BG82" i="4"/>
  <c r="BF82" i="4"/>
  <c r="BE82" i="4"/>
  <c r="BD82" i="4"/>
  <c r="BC82" i="4"/>
  <c r="BB82" i="4"/>
  <c r="BA82" i="4"/>
  <c r="AZ82" i="4"/>
  <c r="BV81" i="4"/>
  <c r="BU81" i="4"/>
  <c r="BT81" i="4"/>
  <c r="BS81" i="4"/>
  <c r="BR81" i="4"/>
  <c r="BQ81" i="4"/>
  <c r="BP81" i="4"/>
  <c r="BO81" i="4"/>
  <c r="BN81" i="4"/>
  <c r="BM81" i="4"/>
  <c r="BL81" i="4"/>
  <c r="BK81" i="4"/>
  <c r="BJ81" i="4"/>
  <c r="BI81" i="4"/>
  <c r="BW81" i="4" s="1"/>
  <c r="AS81" i="4" s="1"/>
  <c r="BG81" i="4"/>
  <c r="BF81" i="4"/>
  <c r="BE81" i="4"/>
  <c r="BD81" i="4"/>
  <c r="BC81" i="4"/>
  <c r="BB81" i="4"/>
  <c r="BA81" i="4"/>
  <c r="AZ81" i="4"/>
  <c r="BV80" i="4"/>
  <c r="BU80" i="4"/>
  <c r="BT80" i="4"/>
  <c r="BS80" i="4"/>
  <c r="BR80" i="4"/>
  <c r="BQ80" i="4"/>
  <c r="BP80" i="4"/>
  <c r="BO80" i="4"/>
  <c r="BN80" i="4"/>
  <c r="BM80" i="4"/>
  <c r="BL80" i="4"/>
  <c r="BK80" i="4"/>
  <c r="BJ80" i="4"/>
  <c r="BI80" i="4"/>
  <c r="BW80" i="4" s="1"/>
  <c r="AS80" i="4" s="1"/>
  <c r="BG80" i="4"/>
  <c r="BF80" i="4"/>
  <c r="BE80" i="4"/>
  <c r="BD80" i="4"/>
  <c r="BC80" i="4"/>
  <c r="BB80" i="4"/>
  <c r="BA80" i="4"/>
  <c r="AZ80" i="4"/>
  <c r="BV79" i="4"/>
  <c r="BU79" i="4"/>
  <c r="BT79" i="4"/>
  <c r="BS79" i="4"/>
  <c r="BR79" i="4"/>
  <c r="BQ79" i="4"/>
  <c r="BP79" i="4"/>
  <c r="BO79" i="4"/>
  <c r="BN79" i="4"/>
  <c r="BM79" i="4"/>
  <c r="BL79" i="4"/>
  <c r="BK79" i="4"/>
  <c r="BJ79" i="4"/>
  <c r="BI79" i="4"/>
  <c r="BW79" i="4" s="1"/>
  <c r="AS79" i="4" s="1"/>
  <c r="BG79" i="4"/>
  <c r="BF79" i="4"/>
  <c r="BE79" i="4"/>
  <c r="BD79" i="4"/>
  <c r="BC79" i="4"/>
  <c r="BB79" i="4"/>
  <c r="BA79" i="4"/>
  <c r="AZ79" i="4"/>
  <c r="BV78" i="4"/>
  <c r="BU78" i="4"/>
  <c r="BT78" i="4"/>
  <c r="BS78" i="4"/>
  <c r="BR78" i="4"/>
  <c r="BQ78" i="4"/>
  <c r="BP78" i="4"/>
  <c r="BO78" i="4"/>
  <c r="BN78" i="4"/>
  <c r="BM78" i="4"/>
  <c r="BL78" i="4"/>
  <c r="BK78" i="4"/>
  <c r="BJ78" i="4"/>
  <c r="BI78" i="4"/>
  <c r="BW78" i="4" s="1"/>
  <c r="AS78" i="4" s="1"/>
  <c r="BG78" i="4"/>
  <c r="BF78" i="4"/>
  <c r="BE78" i="4"/>
  <c r="BD78" i="4"/>
  <c r="BC78" i="4"/>
  <c r="BB78" i="4"/>
  <c r="BA78" i="4"/>
  <c r="AZ78" i="4"/>
  <c r="BV77" i="4"/>
  <c r="BU77" i="4"/>
  <c r="BT77" i="4"/>
  <c r="BS77" i="4"/>
  <c r="BR77" i="4"/>
  <c r="BQ77" i="4"/>
  <c r="BP77" i="4"/>
  <c r="BO77" i="4"/>
  <c r="BN77" i="4"/>
  <c r="BM77" i="4"/>
  <c r="BL77" i="4"/>
  <c r="BK77" i="4"/>
  <c r="BJ77" i="4"/>
  <c r="BI77" i="4"/>
  <c r="BW77" i="4" s="1"/>
  <c r="AS77" i="4" s="1"/>
  <c r="BG77" i="4"/>
  <c r="BF77" i="4"/>
  <c r="BE77" i="4"/>
  <c r="BD77" i="4"/>
  <c r="BC77" i="4"/>
  <c r="BB77" i="4"/>
  <c r="BA77" i="4"/>
  <c r="AZ77" i="4"/>
  <c r="BV76" i="4"/>
  <c r="BU76" i="4"/>
  <c r="BT76" i="4"/>
  <c r="BS76" i="4"/>
  <c r="BR76" i="4"/>
  <c r="BQ76" i="4"/>
  <c r="BP76" i="4"/>
  <c r="BO76" i="4"/>
  <c r="BN76" i="4"/>
  <c r="BM76" i="4"/>
  <c r="BL76" i="4"/>
  <c r="BK76" i="4"/>
  <c r="BJ76" i="4"/>
  <c r="BI76" i="4"/>
  <c r="BW76" i="4" s="1"/>
  <c r="AS76" i="4" s="1"/>
  <c r="BG76" i="4"/>
  <c r="BF76" i="4"/>
  <c r="BE76" i="4"/>
  <c r="BD76" i="4"/>
  <c r="BC76" i="4"/>
  <c r="BB76" i="4"/>
  <c r="BA76" i="4"/>
  <c r="AZ76" i="4"/>
  <c r="BV75" i="4"/>
  <c r="BU75" i="4"/>
  <c r="BT75" i="4"/>
  <c r="BS75" i="4"/>
  <c r="BR75" i="4"/>
  <c r="BQ75" i="4"/>
  <c r="BP75" i="4"/>
  <c r="BO75" i="4"/>
  <c r="BN75" i="4"/>
  <c r="BM75" i="4"/>
  <c r="BL75" i="4"/>
  <c r="BK75" i="4"/>
  <c r="BJ75" i="4"/>
  <c r="BI75" i="4"/>
  <c r="BW75" i="4" s="1"/>
  <c r="AS75" i="4" s="1"/>
  <c r="BG75" i="4"/>
  <c r="BF75" i="4"/>
  <c r="BE75" i="4"/>
  <c r="BD75" i="4"/>
  <c r="BC75" i="4"/>
  <c r="BB75" i="4"/>
  <c r="BA75" i="4"/>
  <c r="AZ75" i="4"/>
  <c r="BV74" i="4"/>
  <c r="BU74" i="4"/>
  <c r="BT74" i="4"/>
  <c r="BS74" i="4"/>
  <c r="BR74" i="4"/>
  <c r="BQ74" i="4"/>
  <c r="BP74" i="4"/>
  <c r="BO74" i="4"/>
  <c r="BN74" i="4"/>
  <c r="BM74" i="4"/>
  <c r="BL74" i="4"/>
  <c r="BK74" i="4"/>
  <c r="BJ74" i="4"/>
  <c r="BI74" i="4"/>
  <c r="BW74" i="4" s="1"/>
  <c r="AS74" i="4" s="1"/>
  <c r="BG74" i="4"/>
  <c r="BF74" i="4"/>
  <c r="BE74" i="4"/>
  <c r="BD74" i="4"/>
  <c r="BC74" i="4"/>
  <c r="BB74" i="4"/>
  <c r="BA74" i="4"/>
  <c r="AZ74" i="4"/>
  <c r="BV73" i="4"/>
  <c r="BU73" i="4"/>
  <c r="BT73" i="4"/>
  <c r="BS73" i="4"/>
  <c r="BR73" i="4"/>
  <c r="BQ73" i="4"/>
  <c r="BP73" i="4"/>
  <c r="BO73" i="4"/>
  <c r="BN73" i="4"/>
  <c r="BM73" i="4"/>
  <c r="BL73" i="4"/>
  <c r="BK73" i="4"/>
  <c r="BJ73" i="4"/>
  <c r="BI73" i="4"/>
  <c r="BW73" i="4" s="1"/>
  <c r="AS73" i="4" s="1"/>
  <c r="BG73" i="4"/>
  <c r="BF73" i="4"/>
  <c r="BE73" i="4"/>
  <c r="BD73" i="4"/>
  <c r="BC73" i="4"/>
  <c r="BB73" i="4"/>
  <c r="BA73" i="4"/>
  <c r="AZ73" i="4"/>
  <c r="BV72" i="4"/>
  <c r="BU72" i="4"/>
  <c r="BT72" i="4"/>
  <c r="BS72" i="4"/>
  <c r="BR72" i="4"/>
  <c r="BQ72" i="4"/>
  <c r="BP72" i="4"/>
  <c r="BO72" i="4"/>
  <c r="BN72" i="4"/>
  <c r="BM72" i="4"/>
  <c r="BL72" i="4"/>
  <c r="BK72" i="4"/>
  <c r="BJ72" i="4"/>
  <c r="BI72" i="4"/>
  <c r="BW72" i="4" s="1"/>
  <c r="AS72" i="4" s="1"/>
  <c r="BG72" i="4"/>
  <c r="BF72" i="4"/>
  <c r="BE72" i="4"/>
  <c r="BD72" i="4"/>
  <c r="BC72" i="4"/>
  <c r="BB72" i="4"/>
  <c r="BA72" i="4"/>
  <c r="AZ72" i="4"/>
  <c r="BV71" i="4"/>
  <c r="BU71" i="4"/>
  <c r="BT71" i="4"/>
  <c r="BS71" i="4"/>
  <c r="BR71" i="4"/>
  <c r="BQ71" i="4"/>
  <c r="BP71" i="4"/>
  <c r="BO71" i="4"/>
  <c r="BN71" i="4"/>
  <c r="BM71" i="4"/>
  <c r="BL71" i="4"/>
  <c r="BK71" i="4"/>
  <c r="BJ71" i="4"/>
  <c r="BI71" i="4"/>
  <c r="BW71" i="4" s="1"/>
  <c r="AS71" i="4" s="1"/>
  <c r="BG71" i="4"/>
  <c r="BF71" i="4"/>
  <c r="BE71" i="4"/>
  <c r="BD71" i="4"/>
  <c r="BC71" i="4"/>
  <c r="BB71" i="4"/>
  <c r="BA71" i="4"/>
  <c r="AZ71" i="4"/>
  <c r="BV70" i="4"/>
  <c r="BU70" i="4"/>
  <c r="BT70" i="4"/>
  <c r="BS70" i="4"/>
  <c r="BR70" i="4"/>
  <c r="BQ70" i="4"/>
  <c r="BP70" i="4"/>
  <c r="BO70" i="4"/>
  <c r="BN70" i="4"/>
  <c r="BM70" i="4"/>
  <c r="BL70" i="4"/>
  <c r="BK70" i="4"/>
  <c r="BJ70" i="4"/>
  <c r="BI70" i="4"/>
  <c r="BW70" i="4" s="1"/>
  <c r="AS70" i="4" s="1"/>
  <c r="BG70" i="4"/>
  <c r="BF70" i="4"/>
  <c r="BE70" i="4"/>
  <c r="BD70" i="4"/>
  <c r="BC70" i="4"/>
  <c r="BB70" i="4"/>
  <c r="BA70" i="4"/>
  <c r="AZ70" i="4"/>
  <c r="BV69" i="4"/>
  <c r="BU69" i="4"/>
  <c r="BT69" i="4"/>
  <c r="BS69" i="4"/>
  <c r="BR69" i="4"/>
  <c r="BQ69" i="4"/>
  <c r="BP69" i="4"/>
  <c r="BO69" i="4"/>
  <c r="BN69" i="4"/>
  <c r="BM69" i="4"/>
  <c r="BL69" i="4"/>
  <c r="BK69" i="4"/>
  <c r="BJ69" i="4"/>
  <c r="BI69" i="4"/>
  <c r="BW69" i="4" s="1"/>
  <c r="AS69" i="4" s="1"/>
  <c r="BG69" i="4"/>
  <c r="BF69" i="4"/>
  <c r="BE69" i="4"/>
  <c r="BD69" i="4"/>
  <c r="BC69" i="4"/>
  <c r="BB69" i="4"/>
  <c r="BA69" i="4"/>
  <c r="AZ69" i="4"/>
  <c r="BV68" i="4"/>
  <c r="BU68" i="4"/>
  <c r="BT68" i="4"/>
  <c r="BS68" i="4"/>
  <c r="BR68" i="4"/>
  <c r="BQ68" i="4"/>
  <c r="BP68" i="4"/>
  <c r="BO68" i="4"/>
  <c r="BN68" i="4"/>
  <c r="BM68" i="4"/>
  <c r="BL68" i="4"/>
  <c r="BK68" i="4"/>
  <c r="BJ68" i="4"/>
  <c r="BI68" i="4"/>
  <c r="BW68" i="4" s="1"/>
  <c r="AS68" i="4" s="1"/>
  <c r="BG68" i="4"/>
  <c r="BF68" i="4"/>
  <c r="BE68" i="4"/>
  <c r="BD68" i="4"/>
  <c r="BC68" i="4"/>
  <c r="BB68" i="4"/>
  <c r="BA68" i="4"/>
  <c r="AZ68" i="4"/>
  <c r="BV67" i="4"/>
  <c r="BU67" i="4"/>
  <c r="BT67" i="4"/>
  <c r="BS67" i="4"/>
  <c r="BR67" i="4"/>
  <c r="BQ67" i="4"/>
  <c r="BP67" i="4"/>
  <c r="BO67" i="4"/>
  <c r="BN67" i="4"/>
  <c r="BM67" i="4"/>
  <c r="BL67" i="4"/>
  <c r="BK67" i="4"/>
  <c r="BJ67" i="4"/>
  <c r="BI67" i="4"/>
  <c r="BW67" i="4" s="1"/>
  <c r="AS67" i="4" s="1"/>
  <c r="BG67" i="4"/>
  <c r="BF67" i="4"/>
  <c r="BE67" i="4"/>
  <c r="BD67" i="4"/>
  <c r="BC67" i="4"/>
  <c r="BB67" i="4"/>
  <c r="BA67" i="4"/>
  <c r="AZ67" i="4"/>
  <c r="BV66" i="4"/>
  <c r="BU66" i="4"/>
  <c r="BT66" i="4"/>
  <c r="BS66" i="4"/>
  <c r="BR66" i="4"/>
  <c r="BQ66" i="4"/>
  <c r="BP66" i="4"/>
  <c r="BO66" i="4"/>
  <c r="BN66" i="4"/>
  <c r="BM66" i="4"/>
  <c r="BL66" i="4"/>
  <c r="BK66" i="4"/>
  <c r="BJ66" i="4"/>
  <c r="BI66" i="4"/>
  <c r="BW66" i="4" s="1"/>
  <c r="AS66" i="4" s="1"/>
  <c r="BG66" i="4"/>
  <c r="BF66" i="4"/>
  <c r="BE66" i="4"/>
  <c r="BD66" i="4"/>
  <c r="BC66" i="4"/>
  <c r="BB66" i="4"/>
  <c r="BA66" i="4"/>
  <c r="AZ66" i="4"/>
  <c r="BV65" i="4"/>
  <c r="BU65" i="4"/>
  <c r="BT65" i="4"/>
  <c r="BS65" i="4"/>
  <c r="BR65" i="4"/>
  <c r="BQ65" i="4"/>
  <c r="BP65" i="4"/>
  <c r="BO65" i="4"/>
  <c r="BN65" i="4"/>
  <c r="BM65" i="4"/>
  <c r="BL65" i="4"/>
  <c r="BK65" i="4"/>
  <c r="BJ65" i="4"/>
  <c r="BI65" i="4"/>
  <c r="BW65" i="4" s="1"/>
  <c r="AS65" i="4" s="1"/>
  <c r="BG65" i="4"/>
  <c r="BF65" i="4"/>
  <c r="BE65" i="4"/>
  <c r="BD65" i="4"/>
  <c r="BC65" i="4"/>
  <c r="BB65" i="4"/>
  <c r="BA65" i="4"/>
  <c r="AZ65" i="4"/>
  <c r="BV64" i="4"/>
  <c r="BU64" i="4"/>
  <c r="BT64" i="4"/>
  <c r="BS64" i="4"/>
  <c r="BR64" i="4"/>
  <c r="BQ64" i="4"/>
  <c r="BP64" i="4"/>
  <c r="BO64" i="4"/>
  <c r="BN64" i="4"/>
  <c r="BM64" i="4"/>
  <c r="BL64" i="4"/>
  <c r="BK64" i="4"/>
  <c r="BJ64" i="4"/>
  <c r="BI64" i="4"/>
  <c r="BW64" i="4" s="1"/>
  <c r="AS64" i="4" s="1"/>
  <c r="BG64" i="4"/>
  <c r="BF64" i="4"/>
  <c r="BE64" i="4"/>
  <c r="BD64" i="4"/>
  <c r="BC64" i="4"/>
  <c r="BB64" i="4"/>
  <c r="BA64" i="4"/>
  <c r="AZ64" i="4"/>
  <c r="BV63" i="4"/>
  <c r="BU63" i="4"/>
  <c r="BT63" i="4"/>
  <c r="BS63" i="4"/>
  <c r="BR63" i="4"/>
  <c r="BQ63" i="4"/>
  <c r="BP63" i="4"/>
  <c r="BO63" i="4"/>
  <c r="BN63" i="4"/>
  <c r="BM63" i="4"/>
  <c r="BL63" i="4"/>
  <c r="BK63" i="4"/>
  <c r="BJ63" i="4"/>
  <c r="BI63" i="4"/>
  <c r="BW63" i="4" s="1"/>
  <c r="AS63" i="4" s="1"/>
  <c r="BG63" i="4"/>
  <c r="BF63" i="4"/>
  <c r="BE63" i="4"/>
  <c r="BD63" i="4"/>
  <c r="BC63" i="4"/>
  <c r="BB63" i="4"/>
  <c r="BA63" i="4"/>
  <c r="AZ63" i="4"/>
  <c r="BV62" i="4"/>
  <c r="BU62" i="4"/>
  <c r="BT62" i="4"/>
  <c r="BS62" i="4"/>
  <c r="BR62" i="4"/>
  <c r="BQ62" i="4"/>
  <c r="BP62" i="4"/>
  <c r="BO62" i="4"/>
  <c r="BN62" i="4"/>
  <c r="BM62" i="4"/>
  <c r="BL62" i="4"/>
  <c r="BK62" i="4"/>
  <c r="BJ62" i="4"/>
  <c r="BI62" i="4"/>
  <c r="BW62" i="4" s="1"/>
  <c r="AS62" i="4" s="1"/>
  <c r="BG62" i="4"/>
  <c r="BF62" i="4"/>
  <c r="BE62" i="4"/>
  <c r="BD62" i="4"/>
  <c r="BC62" i="4"/>
  <c r="BB62" i="4"/>
  <c r="BA62" i="4"/>
  <c r="AZ62" i="4"/>
  <c r="BV61" i="4"/>
  <c r="BU61" i="4"/>
  <c r="BT61" i="4"/>
  <c r="BS61" i="4"/>
  <c r="BR61" i="4"/>
  <c r="BQ61" i="4"/>
  <c r="BP61" i="4"/>
  <c r="BO61" i="4"/>
  <c r="BN61" i="4"/>
  <c r="BM61" i="4"/>
  <c r="BL61" i="4"/>
  <c r="BK61" i="4"/>
  <c r="BJ61" i="4"/>
  <c r="BI61" i="4"/>
  <c r="BW61" i="4" s="1"/>
  <c r="AS61" i="4" s="1"/>
  <c r="BG61" i="4"/>
  <c r="BF61" i="4"/>
  <c r="BE61" i="4"/>
  <c r="BD61" i="4"/>
  <c r="BC61" i="4"/>
  <c r="BB61" i="4"/>
  <c r="BA61" i="4"/>
  <c r="AZ61" i="4"/>
  <c r="BV60" i="4"/>
  <c r="BU60" i="4"/>
  <c r="BT60" i="4"/>
  <c r="BS60" i="4"/>
  <c r="BR60" i="4"/>
  <c r="BQ60" i="4"/>
  <c r="BP60" i="4"/>
  <c r="BO60" i="4"/>
  <c r="BN60" i="4"/>
  <c r="BM60" i="4"/>
  <c r="BL60" i="4"/>
  <c r="BK60" i="4"/>
  <c r="BJ60" i="4"/>
  <c r="BI60" i="4"/>
  <c r="BW60" i="4" s="1"/>
  <c r="AS60" i="4" s="1"/>
  <c r="BG60" i="4"/>
  <c r="BF60" i="4"/>
  <c r="BE60" i="4"/>
  <c r="BD60" i="4"/>
  <c r="BC60" i="4"/>
  <c r="BB60" i="4"/>
  <c r="BA60" i="4"/>
  <c r="AZ60" i="4"/>
  <c r="BV59" i="4"/>
  <c r="BU59" i="4"/>
  <c r="BT59" i="4"/>
  <c r="BS59" i="4"/>
  <c r="BR59" i="4"/>
  <c r="BQ59" i="4"/>
  <c r="BP59" i="4"/>
  <c r="BO59" i="4"/>
  <c r="BN59" i="4"/>
  <c r="BM59" i="4"/>
  <c r="BL59" i="4"/>
  <c r="BK59" i="4"/>
  <c r="BJ59" i="4"/>
  <c r="BI59" i="4"/>
  <c r="BW59" i="4" s="1"/>
  <c r="AS59" i="4" s="1"/>
  <c r="BG59" i="4"/>
  <c r="BF59" i="4"/>
  <c r="BE59" i="4"/>
  <c r="BD59" i="4"/>
  <c r="BC59" i="4"/>
  <c r="BB59" i="4"/>
  <c r="BA59" i="4"/>
  <c r="AZ59" i="4"/>
  <c r="BV58" i="4"/>
  <c r="BU58" i="4"/>
  <c r="BT58" i="4"/>
  <c r="BS58" i="4"/>
  <c r="BR58" i="4"/>
  <c r="BQ58" i="4"/>
  <c r="BP58" i="4"/>
  <c r="BO58" i="4"/>
  <c r="BN58" i="4"/>
  <c r="BM58" i="4"/>
  <c r="BL58" i="4"/>
  <c r="BK58" i="4"/>
  <c r="BJ58" i="4"/>
  <c r="BI58" i="4"/>
  <c r="BW58" i="4" s="1"/>
  <c r="AS58" i="4" s="1"/>
  <c r="BG58" i="4"/>
  <c r="BF58" i="4"/>
  <c r="BE58" i="4"/>
  <c r="BD58" i="4"/>
  <c r="BC58" i="4"/>
  <c r="BB58" i="4"/>
  <c r="BA58" i="4"/>
  <c r="AZ58" i="4"/>
  <c r="BV57" i="4"/>
  <c r="BU57" i="4"/>
  <c r="BT57" i="4"/>
  <c r="BS57" i="4"/>
  <c r="BR57" i="4"/>
  <c r="BQ57" i="4"/>
  <c r="BP57" i="4"/>
  <c r="BO57" i="4"/>
  <c r="BN57" i="4"/>
  <c r="BM57" i="4"/>
  <c r="BL57" i="4"/>
  <c r="BK57" i="4"/>
  <c r="BJ57" i="4"/>
  <c r="BI57" i="4"/>
  <c r="BW57" i="4" s="1"/>
  <c r="AS57" i="4" s="1"/>
  <c r="BG57" i="4"/>
  <c r="BF57" i="4"/>
  <c r="BE57" i="4"/>
  <c r="BD57" i="4"/>
  <c r="BC57" i="4"/>
  <c r="BB57" i="4"/>
  <c r="BA57" i="4"/>
  <c r="AZ57" i="4"/>
  <c r="BV56" i="4"/>
  <c r="BU56" i="4"/>
  <c r="BT56" i="4"/>
  <c r="BS56" i="4"/>
  <c r="BR56" i="4"/>
  <c r="BQ56" i="4"/>
  <c r="BP56" i="4"/>
  <c r="BO56" i="4"/>
  <c r="BN56" i="4"/>
  <c r="BM56" i="4"/>
  <c r="BL56" i="4"/>
  <c r="BK56" i="4"/>
  <c r="BJ56" i="4"/>
  <c r="BI56" i="4"/>
  <c r="BW56" i="4" s="1"/>
  <c r="AS56" i="4" s="1"/>
  <c r="BG56" i="4"/>
  <c r="BF56" i="4"/>
  <c r="BE56" i="4"/>
  <c r="BD56" i="4"/>
  <c r="BC56" i="4"/>
  <c r="BB56" i="4"/>
  <c r="BA56" i="4"/>
  <c r="AZ56" i="4"/>
  <c r="BV55" i="4"/>
  <c r="BU55" i="4"/>
  <c r="BT55" i="4"/>
  <c r="BS55" i="4"/>
  <c r="BR55" i="4"/>
  <c r="BQ55" i="4"/>
  <c r="BP55" i="4"/>
  <c r="BO55" i="4"/>
  <c r="BN55" i="4"/>
  <c r="BM55" i="4"/>
  <c r="BL55" i="4"/>
  <c r="BK55" i="4"/>
  <c r="BJ55" i="4"/>
  <c r="BI55" i="4"/>
  <c r="BW55" i="4" s="1"/>
  <c r="AS55" i="4" s="1"/>
  <c r="BG55" i="4"/>
  <c r="BF55" i="4"/>
  <c r="BE55" i="4"/>
  <c r="BD55" i="4"/>
  <c r="BC55" i="4"/>
  <c r="BB55" i="4"/>
  <c r="BA55" i="4"/>
  <c r="AZ55" i="4"/>
  <c r="BV54" i="4"/>
  <c r="BU54" i="4"/>
  <c r="BT54" i="4"/>
  <c r="BS54" i="4"/>
  <c r="BR54" i="4"/>
  <c r="BQ54" i="4"/>
  <c r="BP54" i="4"/>
  <c r="BO54" i="4"/>
  <c r="BN54" i="4"/>
  <c r="BM54" i="4"/>
  <c r="BL54" i="4"/>
  <c r="BK54" i="4"/>
  <c r="BJ54" i="4"/>
  <c r="BI54" i="4"/>
  <c r="BW54" i="4" s="1"/>
  <c r="AS54" i="4" s="1"/>
  <c r="BG54" i="4"/>
  <c r="BF54" i="4"/>
  <c r="BE54" i="4"/>
  <c r="BD54" i="4"/>
  <c r="BC54" i="4"/>
  <c r="BB54" i="4"/>
  <c r="BA54" i="4"/>
  <c r="AZ54" i="4"/>
  <c r="BV53" i="4"/>
  <c r="BU53" i="4"/>
  <c r="BT53" i="4"/>
  <c r="BS53" i="4"/>
  <c r="BR53" i="4"/>
  <c r="BQ53" i="4"/>
  <c r="BP53" i="4"/>
  <c r="BO53" i="4"/>
  <c r="BN53" i="4"/>
  <c r="BM53" i="4"/>
  <c r="BL53" i="4"/>
  <c r="BK53" i="4"/>
  <c r="BJ53" i="4"/>
  <c r="BI53" i="4"/>
  <c r="BW53" i="4" s="1"/>
  <c r="AS53" i="4" s="1"/>
  <c r="BG53" i="4"/>
  <c r="BF53" i="4"/>
  <c r="BE53" i="4"/>
  <c r="BD53" i="4"/>
  <c r="BC53" i="4"/>
  <c r="BB53" i="4"/>
  <c r="BA53" i="4"/>
  <c r="AZ53" i="4"/>
  <c r="BV52" i="4"/>
  <c r="BU52" i="4"/>
  <c r="BT52" i="4"/>
  <c r="BS52" i="4"/>
  <c r="BR52" i="4"/>
  <c r="BQ52" i="4"/>
  <c r="BP52" i="4"/>
  <c r="BO52" i="4"/>
  <c r="BN52" i="4"/>
  <c r="BM52" i="4"/>
  <c r="BL52" i="4"/>
  <c r="BK52" i="4"/>
  <c r="BJ52" i="4"/>
  <c r="BI52" i="4"/>
  <c r="BW52" i="4" s="1"/>
  <c r="AS52" i="4" s="1"/>
  <c r="BG52" i="4"/>
  <c r="BF52" i="4"/>
  <c r="BE52" i="4"/>
  <c r="BD52" i="4"/>
  <c r="BC52" i="4"/>
  <c r="BB52" i="4"/>
  <c r="BA52" i="4"/>
  <c r="AZ52" i="4"/>
  <c r="BV51" i="4"/>
  <c r="BU51" i="4"/>
  <c r="BT51" i="4"/>
  <c r="BS51" i="4"/>
  <c r="BR51" i="4"/>
  <c r="BQ51" i="4"/>
  <c r="BP51" i="4"/>
  <c r="BO51" i="4"/>
  <c r="BN51" i="4"/>
  <c r="BM51" i="4"/>
  <c r="BL51" i="4"/>
  <c r="BK51" i="4"/>
  <c r="BJ51" i="4"/>
  <c r="BI51" i="4"/>
  <c r="BW51" i="4" s="1"/>
  <c r="AS51" i="4" s="1"/>
  <c r="BG51" i="4"/>
  <c r="BF51" i="4"/>
  <c r="BE51" i="4"/>
  <c r="BD51" i="4"/>
  <c r="BC51" i="4"/>
  <c r="BB51" i="4"/>
  <c r="BA51" i="4"/>
  <c r="AZ51" i="4"/>
  <c r="BV50" i="4"/>
  <c r="BU50" i="4"/>
  <c r="BT50" i="4"/>
  <c r="BS50" i="4"/>
  <c r="BR50" i="4"/>
  <c r="BQ50" i="4"/>
  <c r="BP50" i="4"/>
  <c r="BO50" i="4"/>
  <c r="BN50" i="4"/>
  <c r="BM50" i="4"/>
  <c r="BL50" i="4"/>
  <c r="BK50" i="4"/>
  <c r="BJ50" i="4"/>
  <c r="BI50" i="4"/>
  <c r="BW50" i="4" s="1"/>
  <c r="AS50" i="4" s="1"/>
  <c r="BG50" i="4"/>
  <c r="BF50" i="4"/>
  <c r="BE50" i="4"/>
  <c r="BD50" i="4"/>
  <c r="BC50" i="4"/>
  <c r="BB50" i="4"/>
  <c r="BA50" i="4"/>
  <c r="AZ50" i="4"/>
  <c r="BV49" i="4"/>
  <c r="BU49" i="4"/>
  <c r="BT49" i="4"/>
  <c r="BS49" i="4"/>
  <c r="BR49" i="4"/>
  <c r="BQ49" i="4"/>
  <c r="BP49" i="4"/>
  <c r="BO49" i="4"/>
  <c r="BN49" i="4"/>
  <c r="BM49" i="4"/>
  <c r="BL49" i="4"/>
  <c r="BK49" i="4"/>
  <c r="BJ49" i="4"/>
  <c r="BI49" i="4"/>
  <c r="BW49" i="4" s="1"/>
  <c r="AS49" i="4" s="1"/>
  <c r="BG49" i="4"/>
  <c r="BF49" i="4"/>
  <c r="BE49" i="4"/>
  <c r="BD49" i="4"/>
  <c r="BC49" i="4"/>
  <c r="BB49" i="4"/>
  <c r="BA49" i="4"/>
  <c r="AZ49" i="4"/>
  <c r="BV48" i="4"/>
  <c r="BU48" i="4"/>
  <c r="BT48" i="4"/>
  <c r="BS48" i="4"/>
  <c r="BR48" i="4"/>
  <c r="BQ48" i="4"/>
  <c r="BP48" i="4"/>
  <c r="BO48" i="4"/>
  <c r="BN48" i="4"/>
  <c r="BM48" i="4"/>
  <c r="BL48" i="4"/>
  <c r="BK48" i="4"/>
  <c r="BJ48" i="4"/>
  <c r="BI48" i="4"/>
  <c r="BW48" i="4" s="1"/>
  <c r="AS48" i="4" s="1"/>
  <c r="BG48" i="4"/>
  <c r="BF48" i="4"/>
  <c r="BE48" i="4"/>
  <c r="BD48" i="4"/>
  <c r="BC48" i="4"/>
  <c r="BB48" i="4"/>
  <c r="BA48" i="4"/>
  <c r="AZ48" i="4"/>
  <c r="BV47" i="4"/>
  <c r="BU47" i="4"/>
  <c r="BT47" i="4"/>
  <c r="BS47" i="4"/>
  <c r="BR47" i="4"/>
  <c r="BQ47" i="4"/>
  <c r="BP47" i="4"/>
  <c r="BO47" i="4"/>
  <c r="BN47" i="4"/>
  <c r="BM47" i="4"/>
  <c r="BL47" i="4"/>
  <c r="BK47" i="4"/>
  <c r="BJ47" i="4"/>
  <c r="BI47" i="4"/>
  <c r="BW47" i="4" s="1"/>
  <c r="AS47" i="4" s="1"/>
  <c r="BG47" i="4"/>
  <c r="BF47" i="4"/>
  <c r="BE47" i="4"/>
  <c r="BD47" i="4"/>
  <c r="BC47" i="4"/>
  <c r="BB47" i="4"/>
  <c r="BA47" i="4"/>
  <c r="AZ47" i="4"/>
  <c r="BV46" i="4"/>
  <c r="BU46" i="4"/>
  <c r="BT46" i="4"/>
  <c r="BS46" i="4"/>
  <c r="BR46" i="4"/>
  <c r="BQ46" i="4"/>
  <c r="BP46" i="4"/>
  <c r="BO46" i="4"/>
  <c r="BN46" i="4"/>
  <c r="BM46" i="4"/>
  <c r="BL46" i="4"/>
  <c r="BK46" i="4"/>
  <c r="BJ46" i="4"/>
  <c r="BI46" i="4"/>
  <c r="BW46" i="4" s="1"/>
  <c r="AS46" i="4" s="1"/>
  <c r="BG46" i="4"/>
  <c r="BF46" i="4"/>
  <c r="BE46" i="4"/>
  <c r="BD46" i="4"/>
  <c r="BC46" i="4"/>
  <c r="BB46" i="4"/>
  <c r="BA46" i="4"/>
  <c r="AZ46" i="4"/>
  <c r="BV45" i="4"/>
  <c r="BU45" i="4"/>
  <c r="BT45" i="4"/>
  <c r="BS45" i="4"/>
  <c r="BR45" i="4"/>
  <c r="BQ45" i="4"/>
  <c r="BP45" i="4"/>
  <c r="BO45" i="4"/>
  <c r="BN45" i="4"/>
  <c r="BM45" i="4"/>
  <c r="BL45" i="4"/>
  <c r="BK45" i="4"/>
  <c r="BJ45" i="4"/>
  <c r="BI45" i="4"/>
  <c r="BW45" i="4" s="1"/>
  <c r="AS45" i="4" s="1"/>
  <c r="BG45" i="4"/>
  <c r="BF45" i="4"/>
  <c r="BE45" i="4"/>
  <c r="BD45" i="4"/>
  <c r="BC45" i="4"/>
  <c r="BB45" i="4"/>
  <c r="BA45" i="4"/>
  <c r="AZ45" i="4"/>
  <c r="BV44" i="4"/>
  <c r="BU44" i="4"/>
  <c r="BT44" i="4"/>
  <c r="BS44" i="4"/>
  <c r="BR44" i="4"/>
  <c r="BQ44" i="4"/>
  <c r="BP44" i="4"/>
  <c r="BO44" i="4"/>
  <c r="BN44" i="4"/>
  <c r="BM44" i="4"/>
  <c r="BL44" i="4"/>
  <c r="BK44" i="4"/>
  <c r="BJ44" i="4"/>
  <c r="BI44" i="4"/>
  <c r="BW44" i="4" s="1"/>
  <c r="AS44" i="4" s="1"/>
  <c r="BG44" i="4"/>
  <c r="BF44" i="4"/>
  <c r="BE44" i="4"/>
  <c r="BD44" i="4"/>
  <c r="BC44" i="4"/>
  <c r="BB44" i="4"/>
  <c r="BA44" i="4"/>
  <c r="AZ44" i="4"/>
  <c r="BV43" i="4"/>
  <c r="BU43" i="4"/>
  <c r="BT43" i="4"/>
  <c r="BS43" i="4"/>
  <c r="BR43" i="4"/>
  <c r="BQ43" i="4"/>
  <c r="BP43" i="4"/>
  <c r="BO43" i="4"/>
  <c r="BN43" i="4"/>
  <c r="BM43" i="4"/>
  <c r="BL43" i="4"/>
  <c r="BK43" i="4"/>
  <c r="BJ43" i="4"/>
  <c r="BI43" i="4"/>
  <c r="BW43" i="4" s="1"/>
  <c r="AS43" i="4" s="1"/>
  <c r="BG43" i="4"/>
  <c r="BF43" i="4"/>
  <c r="BE43" i="4"/>
  <c r="BD43" i="4"/>
  <c r="BC43" i="4"/>
  <c r="BB43" i="4"/>
  <c r="BA43" i="4"/>
  <c r="AZ43" i="4"/>
  <c r="BV42" i="4"/>
  <c r="BU42" i="4"/>
  <c r="BT42" i="4"/>
  <c r="BS42" i="4"/>
  <c r="BR42" i="4"/>
  <c r="BQ42" i="4"/>
  <c r="BP42" i="4"/>
  <c r="BO42" i="4"/>
  <c r="BN42" i="4"/>
  <c r="BM42" i="4"/>
  <c r="BL42" i="4"/>
  <c r="BK42" i="4"/>
  <c r="BJ42" i="4"/>
  <c r="BI42" i="4"/>
  <c r="BW42" i="4" s="1"/>
  <c r="AS42" i="4" s="1"/>
  <c r="BG42" i="4"/>
  <c r="BF42" i="4"/>
  <c r="BE42" i="4"/>
  <c r="BD42" i="4"/>
  <c r="BC42" i="4"/>
  <c r="BB42" i="4"/>
  <c r="BA42" i="4"/>
  <c r="AZ42" i="4"/>
  <c r="BV41" i="4"/>
  <c r="BU41" i="4"/>
  <c r="BT41" i="4"/>
  <c r="BS41" i="4"/>
  <c r="BR41" i="4"/>
  <c r="BQ41" i="4"/>
  <c r="BP41" i="4"/>
  <c r="BO41" i="4"/>
  <c r="BN41" i="4"/>
  <c r="BM41" i="4"/>
  <c r="BL41" i="4"/>
  <c r="BK41" i="4"/>
  <c r="BJ41" i="4"/>
  <c r="BI41" i="4"/>
  <c r="BW41" i="4" s="1"/>
  <c r="AS41" i="4" s="1"/>
  <c r="BG41" i="4"/>
  <c r="BF41" i="4"/>
  <c r="BE41" i="4"/>
  <c r="BD41" i="4"/>
  <c r="BC41" i="4"/>
  <c r="BB41" i="4"/>
  <c r="BA41" i="4"/>
  <c r="AZ41" i="4"/>
  <c r="BV40" i="4"/>
  <c r="BU40" i="4"/>
  <c r="BT40" i="4"/>
  <c r="BS40" i="4"/>
  <c r="BR40" i="4"/>
  <c r="BQ40" i="4"/>
  <c r="BP40" i="4"/>
  <c r="BO40" i="4"/>
  <c r="BN40" i="4"/>
  <c r="BM40" i="4"/>
  <c r="BL40" i="4"/>
  <c r="BK40" i="4"/>
  <c r="BJ40" i="4"/>
  <c r="BI40" i="4"/>
  <c r="BW40" i="4" s="1"/>
  <c r="AS40" i="4" s="1"/>
  <c r="BG40" i="4"/>
  <c r="BF40" i="4"/>
  <c r="BE40" i="4"/>
  <c r="BD40" i="4"/>
  <c r="BC40" i="4"/>
  <c r="BB40" i="4"/>
  <c r="BA40" i="4"/>
  <c r="AZ40" i="4"/>
  <c r="BV39" i="4"/>
  <c r="BU39" i="4"/>
  <c r="BT39" i="4"/>
  <c r="BS39" i="4"/>
  <c r="BR39" i="4"/>
  <c r="BQ39" i="4"/>
  <c r="BP39" i="4"/>
  <c r="BO39" i="4"/>
  <c r="BN39" i="4"/>
  <c r="BM39" i="4"/>
  <c r="BL39" i="4"/>
  <c r="BK39" i="4"/>
  <c r="BJ39" i="4"/>
  <c r="BI39" i="4"/>
  <c r="BW39" i="4" s="1"/>
  <c r="AS39" i="4" s="1"/>
  <c r="BG39" i="4"/>
  <c r="BF39" i="4"/>
  <c r="BE39" i="4"/>
  <c r="BD39" i="4"/>
  <c r="BC39" i="4"/>
  <c r="BB39" i="4"/>
  <c r="BA39" i="4"/>
  <c r="AZ39" i="4"/>
  <c r="BV38" i="4"/>
  <c r="BU38" i="4"/>
  <c r="BT38" i="4"/>
  <c r="BS38" i="4"/>
  <c r="BR38" i="4"/>
  <c r="BQ38" i="4"/>
  <c r="BP38" i="4"/>
  <c r="BO38" i="4"/>
  <c r="BN38" i="4"/>
  <c r="BM38" i="4"/>
  <c r="BL38" i="4"/>
  <c r="BK38" i="4"/>
  <c r="BJ38" i="4"/>
  <c r="BI38" i="4"/>
  <c r="BW38" i="4" s="1"/>
  <c r="AS38" i="4" s="1"/>
  <c r="BG38" i="4"/>
  <c r="BF38" i="4"/>
  <c r="BE38" i="4"/>
  <c r="BD38" i="4"/>
  <c r="BC38" i="4"/>
  <c r="BB38" i="4"/>
  <c r="BA38" i="4"/>
  <c r="AZ38" i="4"/>
  <c r="BV37" i="4"/>
  <c r="BU37" i="4"/>
  <c r="BT37" i="4"/>
  <c r="BS37" i="4"/>
  <c r="BR37" i="4"/>
  <c r="BQ37" i="4"/>
  <c r="BP37" i="4"/>
  <c r="BO37" i="4"/>
  <c r="BN37" i="4"/>
  <c r="BM37" i="4"/>
  <c r="BL37" i="4"/>
  <c r="BK37" i="4"/>
  <c r="BJ37" i="4"/>
  <c r="BI37" i="4"/>
  <c r="BW37" i="4" s="1"/>
  <c r="AS37" i="4" s="1"/>
  <c r="BG37" i="4"/>
  <c r="BF37" i="4"/>
  <c r="BE37" i="4"/>
  <c r="BD37" i="4"/>
  <c r="BC37" i="4"/>
  <c r="BB37" i="4"/>
  <c r="BA37" i="4"/>
  <c r="AZ37" i="4"/>
  <c r="BV36" i="4"/>
  <c r="BU36" i="4"/>
  <c r="BT36" i="4"/>
  <c r="BS36" i="4"/>
  <c r="BR36" i="4"/>
  <c r="BQ36" i="4"/>
  <c r="BP36" i="4"/>
  <c r="BO36" i="4"/>
  <c r="BN36" i="4"/>
  <c r="BM36" i="4"/>
  <c r="BL36" i="4"/>
  <c r="BK36" i="4"/>
  <c r="BJ36" i="4"/>
  <c r="BI36" i="4"/>
  <c r="BW36" i="4" s="1"/>
  <c r="AS36" i="4" s="1"/>
  <c r="BG36" i="4"/>
  <c r="BF36" i="4"/>
  <c r="BE36" i="4"/>
  <c r="BD36" i="4"/>
  <c r="BC36" i="4"/>
  <c r="BB36" i="4"/>
  <c r="BA36" i="4"/>
  <c r="AZ36" i="4"/>
  <c r="BV35" i="4"/>
  <c r="BU35" i="4"/>
  <c r="BT35" i="4"/>
  <c r="BS35" i="4"/>
  <c r="BR35" i="4"/>
  <c r="BQ35" i="4"/>
  <c r="BP35" i="4"/>
  <c r="BO35" i="4"/>
  <c r="BN35" i="4"/>
  <c r="BM35" i="4"/>
  <c r="BL35" i="4"/>
  <c r="BK35" i="4"/>
  <c r="BJ35" i="4"/>
  <c r="BI35" i="4"/>
  <c r="BW35" i="4" s="1"/>
  <c r="AS35" i="4" s="1"/>
  <c r="BG35" i="4"/>
  <c r="BF35" i="4"/>
  <c r="BE35" i="4"/>
  <c r="BD35" i="4"/>
  <c r="BC35" i="4"/>
  <c r="BB35" i="4"/>
  <c r="BA35" i="4"/>
  <c r="AZ35" i="4"/>
  <c r="BV34" i="4"/>
  <c r="BU34" i="4"/>
  <c r="BT34" i="4"/>
  <c r="BS34" i="4"/>
  <c r="BR34" i="4"/>
  <c r="BQ34" i="4"/>
  <c r="BP34" i="4"/>
  <c r="BO34" i="4"/>
  <c r="BN34" i="4"/>
  <c r="BM34" i="4"/>
  <c r="BL34" i="4"/>
  <c r="BK34" i="4"/>
  <c r="BJ34" i="4"/>
  <c r="BI34" i="4"/>
  <c r="BW34" i="4" s="1"/>
  <c r="AS34" i="4" s="1"/>
  <c r="BG34" i="4"/>
  <c r="BF34" i="4"/>
  <c r="BE34" i="4"/>
  <c r="BD34" i="4"/>
  <c r="BC34" i="4"/>
  <c r="BB34" i="4"/>
  <c r="BA34" i="4"/>
  <c r="AZ34" i="4"/>
  <c r="BV33" i="4"/>
  <c r="BU33" i="4"/>
  <c r="BT33" i="4"/>
  <c r="BS33" i="4"/>
  <c r="BR33" i="4"/>
  <c r="BQ33" i="4"/>
  <c r="BP33" i="4"/>
  <c r="BO33" i="4"/>
  <c r="BN33" i="4"/>
  <c r="BM33" i="4"/>
  <c r="BL33" i="4"/>
  <c r="BK33" i="4"/>
  <c r="BJ33" i="4"/>
  <c r="BI33" i="4"/>
  <c r="BW33" i="4" s="1"/>
  <c r="AS33" i="4" s="1"/>
  <c r="BG33" i="4"/>
  <c r="BF33" i="4"/>
  <c r="BE33" i="4"/>
  <c r="BD33" i="4"/>
  <c r="BC33" i="4"/>
  <c r="BB33" i="4"/>
  <c r="BA33" i="4"/>
  <c r="AZ33" i="4"/>
  <c r="BV32" i="4"/>
  <c r="BU32" i="4"/>
  <c r="BT32" i="4"/>
  <c r="BS32" i="4"/>
  <c r="BR32" i="4"/>
  <c r="BQ32" i="4"/>
  <c r="BP32" i="4"/>
  <c r="BO32" i="4"/>
  <c r="BN32" i="4"/>
  <c r="BM32" i="4"/>
  <c r="BL32" i="4"/>
  <c r="BK32" i="4"/>
  <c r="BJ32" i="4"/>
  <c r="BI32" i="4"/>
  <c r="BW32" i="4" s="1"/>
  <c r="AS32" i="4" s="1"/>
  <c r="BG32" i="4"/>
  <c r="BF32" i="4"/>
  <c r="BE32" i="4"/>
  <c r="BD32" i="4"/>
  <c r="BC32" i="4"/>
  <c r="BB32" i="4"/>
  <c r="BA32" i="4"/>
  <c r="AZ32" i="4"/>
  <c r="BV31" i="4"/>
  <c r="BU31" i="4"/>
  <c r="BT31" i="4"/>
  <c r="BS31" i="4"/>
  <c r="BR31" i="4"/>
  <c r="BQ31" i="4"/>
  <c r="BP31" i="4"/>
  <c r="BO31" i="4"/>
  <c r="BN31" i="4"/>
  <c r="BM31" i="4"/>
  <c r="BL31" i="4"/>
  <c r="BK31" i="4"/>
  <c r="BJ31" i="4"/>
  <c r="BI31" i="4"/>
  <c r="BW31" i="4" s="1"/>
  <c r="AS31" i="4" s="1"/>
  <c r="BG31" i="4"/>
  <c r="BF31" i="4"/>
  <c r="BE31" i="4"/>
  <c r="BD31" i="4"/>
  <c r="BC31" i="4"/>
  <c r="BB31" i="4"/>
  <c r="BA31" i="4"/>
  <c r="AZ31" i="4"/>
  <c r="BV30" i="4"/>
  <c r="BU30" i="4"/>
  <c r="BT30" i="4"/>
  <c r="BS30" i="4"/>
  <c r="BR30" i="4"/>
  <c r="BQ30" i="4"/>
  <c r="BP30" i="4"/>
  <c r="BO30" i="4"/>
  <c r="BN30" i="4"/>
  <c r="BM30" i="4"/>
  <c r="BL30" i="4"/>
  <c r="BK30" i="4"/>
  <c r="BJ30" i="4"/>
  <c r="BI30" i="4"/>
  <c r="BW30" i="4" s="1"/>
  <c r="AS30" i="4" s="1"/>
  <c r="BG30" i="4"/>
  <c r="BF30" i="4"/>
  <c r="BE30" i="4"/>
  <c r="BD30" i="4"/>
  <c r="BC30" i="4"/>
  <c r="BB30" i="4"/>
  <c r="BA30" i="4"/>
  <c r="AZ30" i="4"/>
  <c r="BV29" i="4"/>
  <c r="BU29" i="4"/>
  <c r="BT29" i="4"/>
  <c r="BS29" i="4"/>
  <c r="BR29" i="4"/>
  <c r="BQ29" i="4"/>
  <c r="BP29" i="4"/>
  <c r="BO29" i="4"/>
  <c r="BN29" i="4"/>
  <c r="BM29" i="4"/>
  <c r="BL29" i="4"/>
  <c r="BK29" i="4"/>
  <c r="BJ29" i="4"/>
  <c r="BI29" i="4"/>
  <c r="BW29" i="4" s="1"/>
  <c r="AS29" i="4" s="1"/>
  <c r="BG29" i="4"/>
  <c r="BF29" i="4"/>
  <c r="BE29" i="4"/>
  <c r="BD29" i="4"/>
  <c r="BC29" i="4"/>
  <c r="BB29" i="4"/>
  <c r="BA29" i="4"/>
  <c r="AZ29" i="4"/>
  <c r="BV28" i="4"/>
  <c r="BU28" i="4"/>
  <c r="BT28" i="4"/>
  <c r="BS28" i="4"/>
  <c r="BR28" i="4"/>
  <c r="BQ28" i="4"/>
  <c r="BP28" i="4"/>
  <c r="BO28" i="4"/>
  <c r="BN28" i="4"/>
  <c r="BM28" i="4"/>
  <c r="BL28" i="4"/>
  <c r="BK28" i="4"/>
  <c r="BJ28" i="4"/>
  <c r="BI28" i="4"/>
  <c r="BW28" i="4" s="1"/>
  <c r="AS28" i="4" s="1"/>
  <c r="BG28" i="4"/>
  <c r="BF28" i="4"/>
  <c r="BE28" i="4"/>
  <c r="BD28" i="4"/>
  <c r="BC28" i="4"/>
  <c r="BB28" i="4"/>
  <c r="BA28" i="4"/>
  <c r="AZ28" i="4"/>
  <c r="BV27" i="4"/>
  <c r="BU27" i="4"/>
  <c r="BT27" i="4"/>
  <c r="BS27" i="4"/>
  <c r="BR27" i="4"/>
  <c r="BQ27" i="4"/>
  <c r="BP27" i="4"/>
  <c r="BO27" i="4"/>
  <c r="BN27" i="4"/>
  <c r="BM27" i="4"/>
  <c r="BL27" i="4"/>
  <c r="BK27" i="4"/>
  <c r="BJ27" i="4"/>
  <c r="BI27" i="4"/>
  <c r="BW27" i="4" s="1"/>
  <c r="AS27" i="4" s="1"/>
  <c r="BG27" i="4"/>
  <c r="BF27" i="4"/>
  <c r="BE27" i="4"/>
  <c r="BD27" i="4"/>
  <c r="BC27" i="4"/>
  <c r="BB27" i="4"/>
  <c r="BA27" i="4"/>
  <c r="AZ27" i="4"/>
  <c r="BV26" i="4"/>
  <c r="BU26" i="4"/>
  <c r="BT26" i="4"/>
  <c r="BS26" i="4"/>
  <c r="BR26" i="4"/>
  <c r="BQ26" i="4"/>
  <c r="BP26" i="4"/>
  <c r="BO26" i="4"/>
  <c r="BN26" i="4"/>
  <c r="BM26" i="4"/>
  <c r="BL26" i="4"/>
  <c r="BK26" i="4"/>
  <c r="BJ26" i="4"/>
  <c r="BI26" i="4"/>
  <c r="BW26" i="4" s="1"/>
  <c r="AS26" i="4" s="1"/>
  <c r="BG26" i="4"/>
  <c r="BF26" i="4"/>
  <c r="BE26" i="4"/>
  <c r="BD26" i="4"/>
  <c r="BC26" i="4"/>
  <c r="BB26" i="4"/>
  <c r="BA26" i="4"/>
  <c r="AZ26" i="4"/>
  <c r="BV25" i="4"/>
  <c r="BU25" i="4"/>
  <c r="BT25" i="4"/>
  <c r="BS25" i="4"/>
  <c r="BR25" i="4"/>
  <c r="BQ25" i="4"/>
  <c r="BP25" i="4"/>
  <c r="BO25" i="4"/>
  <c r="BN25" i="4"/>
  <c r="BM25" i="4"/>
  <c r="BL25" i="4"/>
  <c r="BK25" i="4"/>
  <c r="BJ25" i="4"/>
  <c r="BI25" i="4"/>
  <c r="BW25" i="4" s="1"/>
  <c r="AS25" i="4" s="1"/>
  <c r="BG25" i="4"/>
  <c r="BF25" i="4"/>
  <c r="BE25" i="4"/>
  <c r="BD25" i="4"/>
  <c r="BC25" i="4"/>
  <c r="BB25" i="4"/>
  <c r="BA25" i="4"/>
  <c r="AZ25" i="4"/>
  <c r="BV24" i="4"/>
  <c r="BU24" i="4"/>
  <c r="BT24" i="4"/>
  <c r="BS24" i="4"/>
  <c r="BR24" i="4"/>
  <c r="BQ24" i="4"/>
  <c r="BP24" i="4"/>
  <c r="BO24" i="4"/>
  <c r="BN24" i="4"/>
  <c r="BM24" i="4"/>
  <c r="BL24" i="4"/>
  <c r="BK24" i="4"/>
  <c r="BJ24" i="4"/>
  <c r="BI24" i="4"/>
  <c r="BW24" i="4" s="1"/>
  <c r="AS24" i="4" s="1"/>
  <c r="BG24" i="4"/>
  <c r="BF24" i="4"/>
  <c r="BE24" i="4"/>
  <c r="BD24" i="4"/>
  <c r="BC24" i="4"/>
  <c r="BB24" i="4"/>
  <c r="BA24" i="4"/>
  <c r="AZ24" i="4"/>
  <c r="BV23" i="4"/>
  <c r="BU23" i="4"/>
  <c r="BT23" i="4"/>
  <c r="BS23" i="4"/>
  <c r="BR23" i="4"/>
  <c r="BQ23" i="4"/>
  <c r="BP23" i="4"/>
  <c r="BO23" i="4"/>
  <c r="BN23" i="4"/>
  <c r="BM23" i="4"/>
  <c r="BL23" i="4"/>
  <c r="BK23" i="4"/>
  <c r="BJ23" i="4"/>
  <c r="BI23" i="4"/>
  <c r="BW23" i="4" s="1"/>
  <c r="AS23" i="4" s="1"/>
  <c r="BG23" i="4"/>
  <c r="BF23" i="4"/>
  <c r="BE23" i="4"/>
  <c r="BD23" i="4"/>
  <c r="BC23" i="4"/>
  <c r="BB23" i="4"/>
  <c r="BA23" i="4"/>
  <c r="AZ23" i="4"/>
  <c r="BV22" i="4"/>
  <c r="BU22" i="4"/>
  <c r="BT22" i="4"/>
  <c r="BS22" i="4"/>
  <c r="BR22" i="4"/>
  <c r="BQ22" i="4"/>
  <c r="BP22" i="4"/>
  <c r="BO22" i="4"/>
  <c r="BN22" i="4"/>
  <c r="BM22" i="4"/>
  <c r="BL22" i="4"/>
  <c r="BK22" i="4"/>
  <c r="BJ22" i="4"/>
  <c r="BI22" i="4"/>
  <c r="BW22" i="4" s="1"/>
  <c r="AS22" i="4" s="1"/>
  <c r="BG22" i="4"/>
  <c r="BF22" i="4"/>
  <c r="BE22" i="4"/>
  <c r="BD22" i="4"/>
  <c r="BC22" i="4"/>
  <c r="BB22" i="4"/>
  <c r="BA22" i="4"/>
  <c r="AZ22" i="4"/>
  <c r="BV21" i="4"/>
  <c r="BU21" i="4"/>
  <c r="BT21" i="4"/>
  <c r="BS21" i="4"/>
  <c r="BR21" i="4"/>
  <c r="BQ21" i="4"/>
  <c r="BP21" i="4"/>
  <c r="BO21" i="4"/>
  <c r="BN21" i="4"/>
  <c r="BM21" i="4"/>
  <c r="BL21" i="4"/>
  <c r="BK21" i="4"/>
  <c r="BJ21" i="4"/>
  <c r="BI21" i="4"/>
  <c r="BW21" i="4" s="1"/>
  <c r="AS21" i="4" s="1"/>
  <c r="BG21" i="4"/>
  <c r="BF21" i="4"/>
  <c r="BE21" i="4"/>
  <c r="BD21" i="4"/>
  <c r="BC21" i="4"/>
  <c r="BB21" i="4"/>
  <c r="BA21" i="4"/>
  <c r="AZ21" i="4"/>
  <c r="BV20" i="4"/>
  <c r="BU20" i="4"/>
  <c r="BT20" i="4"/>
  <c r="BS20" i="4"/>
  <c r="BR20" i="4"/>
  <c r="BQ20" i="4"/>
  <c r="BP20" i="4"/>
  <c r="BO20" i="4"/>
  <c r="BN20" i="4"/>
  <c r="BM20" i="4"/>
  <c r="BL20" i="4"/>
  <c r="BK20" i="4"/>
  <c r="BJ20" i="4"/>
  <c r="BI20" i="4"/>
  <c r="BW20" i="4" s="1"/>
  <c r="AS20" i="4" s="1"/>
  <c r="BG20" i="4"/>
  <c r="BF20" i="4"/>
  <c r="BE20" i="4"/>
  <c r="BD20" i="4"/>
  <c r="BC20" i="4"/>
  <c r="BB20" i="4"/>
  <c r="BA20" i="4"/>
  <c r="AZ20" i="4"/>
  <c r="BV19" i="4"/>
  <c r="BU19" i="4"/>
  <c r="BT19" i="4"/>
  <c r="BS19" i="4"/>
  <c r="BR19" i="4"/>
  <c r="BQ19" i="4"/>
  <c r="BP19" i="4"/>
  <c r="BO19" i="4"/>
  <c r="BN19" i="4"/>
  <c r="BM19" i="4"/>
  <c r="BL19" i="4"/>
  <c r="BK19" i="4"/>
  <c r="BJ19" i="4"/>
  <c r="BI19" i="4"/>
  <c r="BW19" i="4" s="1"/>
  <c r="AS19" i="4" s="1"/>
  <c r="BG19" i="4"/>
  <c r="BF19" i="4"/>
  <c r="BE19" i="4"/>
  <c r="BD19" i="4"/>
  <c r="BC19" i="4"/>
  <c r="BB19" i="4"/>
  <c r="BA19" i="4"/>
  <c r="AZ19" i="4"/>
  <c r="BV18" i="4"/>
  <c r="BU18" i="4"/>
  <c r="BT18" i="4"/>
  <c r="BS18" i="4"/>
  <c r="BR18" i="4"/>
  <c r="BQ18" i="4"/>
  <c r="BP18" i="4"/>
  <c r="BO18" i="4"/>
  <c r="BN18" i="4"/>
  <c r="BM18" i="4"/>
  <c r="BL18" i="4"/>
  <c r="BK18" i="4"/>
  <c r="BJ18" i="4"/>
  <c r="BI18" i="4"/>
  <c r="BW18" i="4" s="1"/>
  <c r="AS18" i="4" s="1"/>
  <c r="BG18" i="4"/>
  <c r="BF18" i="4"/>
  <c r="BE18" i="4"/>
  <c r="BD18" i="4"/>
  <c r="BC18" i="4"/>
  <c r="BB18" i="4"/>
  <c r="BA18" i="4"/>
  <c r="AZ18" i="4"/>
  <c r="BV17" i="4"/>
  <c r="BU17" i="4"/>
  <c r="BT17" i="4"/>
  <c r="BS17" i="4"/>
  <c r="BR17" i="4"/>
  <c r="BQ17" i="4"/>
  <c r="BP17" i="4"/>
  <c r="BO17" i="4"/>
  <c r="BN17" i="4"/>
  <c r="BM17" i="4"/>
  <c r="BL17" i="4"/>
  <c r="BK17" i="4"/>
  <c r="BJ17" i="4"/>
  <c r="BI17" i="4"/>
  <c r="BW17" i="4" s="1"/>
  <c r="AS17" i="4" s="1"/>
  <c r="BG17" i="4"/>
  <c r="BF17" i="4"/>
  <c r="BE17" i="4"/>
  <c r="BD17" i="4"/>
  <c r="BC17" i="4"/>
  <c r="BB17" i="4"/>
  <c r="BA17" i="4"/>
  <c r="AZ17" i="4"/>
  <c r="BV16" i="4"/>
  <c r="BU16" i="4"/>
  <c r="BT16" i="4"/>
  <c r="BS16" i="4"/>
  <c r="BR16" i="4"/>
  <c r="BQ16" i="4"/>
  <c r="BP16" i="4"/>
  <c r="BO16" i="4"/>
  <c r="BN16" i="4"/>
  <c r="BM16" i="4"/>
  <c r="BL16" i="4"/>
  <c r="BK16" i="4"/>
  <c r="BJ16" i="4"/>
  <c r="BI16" i="4"/>
  <c r="BW16" i="4" s="1"/>
  <c r="AS16" i="4" s="1"/>
  <c r="BG16" i="4"/>
  <c r="BF16" i="4"/>
  <c r="BE16" i="4"/>
  <c r="BD16" i="4"/>
  <c r="BC16" i="4"/>
  <c r="BB16" i="4"/>
  <c r="BA16" i="4"/>
  <c r="AZ16" i="4"/>
  <c r="BV15" i="4"/>
  <c r="BU15" i="4"/>
  <c r="BT15" i="4"/>
  <c r="BS15" i="4"/>
  <c r="BR15" i="4"/>
  <c r="BQ15" i="4"/>
  <c r="BP15" i="4"/>
  <c r="BO15" i="4"/>
  <c r="BN15" i="4"/>
  <c r="BM15" i="4"/>
  <c r="BL15" i="4"/>
  <c r="BK15" i="4"/>
  <c r="BJ15" i="4"/>
  <c r="BI15" i="4"/>
  <c r="BW15" i="4" s="1"/>
  <c r="AS15" i="4" s="1"/>
  <c r="BG15" i="4"/>
  <c r="BF15" i="4"/>
  <c r="BE15" i="4"/>
  <c r="BD15" i="4"/>
  <c r="BC15" i="4"/>
  <c r="BB15" i="4"/>
  <c r="BA15" i="4"/>
  <c r="AZ15" i="4"/>
  <c r="BV14" i="4"/>
  <c r="BU14" i="4"/>
  <c r="BT14" i="4"/>
  <c r="BS14" i="4"/>
  <c r="BR14" i="4"/>
  <c r="BQ14" i="4"/>
  <c r="BP14" i="4"/>
  <c r="BO14" i="4"/>
  <c r="BN14" i="4"/>
  <c r="BM14" i="4"/>
  <c r="BL14" i="4"/>
  <c r="BK14" i="4"/>
  <c r="BJ14" i="4"/>
  <c r="BI14" i="4"/>
  <c r="BG14" i="4"/>
  <c r="BF14" i="4"/>
  <c r="BE14" i="4"/>
  <c r="BD14" i="4"/>
  <c r="BC14" i="4"/>
  <c r="BB14" i="4"/>
  <c r="BA14" i="4"/>
  <c r="AZ14" i="4"/>
  <c r="BV8" i="4"/>
  <c r="BU8" i="4"/>
  <c r="BT8" i="4"/>
  <c r="BS8" i="4"/>
  <c r="BR8" i="4"/>
  <c r="BQ8" i="4"/>
  <c r="BP8" i="4"/>
  <c r="BO8" i="4"/>
  <c r="BN8" i="4"/>
  <c r="BM8" i="4"/>
  <c r="BL8" i="4"/>
  <c r="BK8" i="4"/>
  <c r="BJ8" i="4"/>
  <c r="BI8" i="4"/>
  <c r="BG8" i="4"/>
  <c r="BF8" i="4"/>
  <c r="BE8" i="4"/>
  <c r="BD8" i="4"/>
  <c r="BC8" i="4"/>
  <c r="BB8" i="4"/>
  <c r="BA8" i="4"/>
  <c r="AZ8" i="4"/>
  <c r="BV7" i="4"/>
  <c r="BU7" i="4"/>
  <c r="BT7" i="4"/>
  <c r="BS7" i="4"/>
  <c r="BR7" i="4"/>
  <c r="BQ7" i="4"/>
  <c r="BP7" i="4"/>
  <c r="BO7" i="4"/>
  <c r="BN7" i="4"/>
  <c r="BM7" i="4"/>
  <c r="BL7" i="4"/>
  <c r="BK7" i="4"/>
  <c r="BJ7" i="4"/>
  <c r="BI7" i="4"/>
  <c r="BG7" i="4"/>
  <c r="BF7" i="4"/>
  <c r="BE7" i="4"/>
  <c r="BD7" i="4"/>
  <c r="BC7" i="4"/>
  <c r="BB7" i="4"/>
  <c r="BA7" i="4"/>
  <c r="AZ7" i="4"/>
  <c r="BV6" i="4"/>
  <c r="BU6" i="4"/>
  <c r="BT6" i="4"/>
  <c r="BS6" i="4"/>
  <c r="BR6" i="4"/>
  <c r="BQ6" i="4"/>
  <c r="BP6" i="4"/>
  <c r="BO6" i="4"/>
  <c r="BN6" i="4"/>
  <c r="BM6" i="4"/>
  <c r="BL6" i="4"/>
  <c r="BK6" i="4"/>
  <c r="BJ6" i="4"/>
  <c r="BI6" i="4"/>
  <c r="BG6" i="4"/>
  <c r="BF6" i="4"/>
  <c r="BE6" i="4"/>
  <c r="BD6" i="4"/>
  <c r="BC6" i="4"/>
  <c r="BB6" i="4"/>
  <c r="BA6" i="4"/>
  <c r="AZ6" i="4"/>
  <c r="BV5" i="4"/>
  <c r="BU5" i="4"/>
  <c r="BT5" i="4"/>
  <c r="BS5" i="4"/>
  <c r="BR5" i="4"/>
  <c r="BQ5" i="4"/>
  <c r="BP5" i="4"/>
  <c r="BO5" i="4"/>
  <c r="BN5" i="4"/>
  <c r="BM5" i="4"/>
  <c r="BL5" i="4"/>
  <c r="BK5" i="4"/>
  <c r="BJ5" i="4"/>
  <c r="BI5" i="4"/>
  <c r="BG5" i="4"/>
  <c r="BF5" i="4"/>
  <c r="BE5" i="4"/>
  <c r="BD5" i="4"/>
  <c r="BC5" i="4"/>
  <c r="BB5" i="4"/>
  <c r="BA5" i="4"/>
  <c r="AZ5" i="4"/>
  <c r="BV4" i="4"/>
  <c r="BU4" i="4"/>
  <c r="BT4" i="4"/>
  <c r="BS4" i="4"/>
  <c r="BR4" i="4"/>
  <c r="BQ4" i="4"/>
  <c r="BP4" i="4"/>
  <c r="BO4" i="4"/>
  <c r="BN4" i="4"/>
  <c r="BM4" i="4"/>
  <c r="BL4" i="4"/>
  <c r="BK4" i="4"/>
  <c r="BJ4" i="4"/>
  <c r="BI4" i="4"/>
  <c r="BG4" i="4"/>
  <c r="BF4" i="4"/>
  <c r="BE4" i="4"/>
  <c r="BD4" i="4"/>
  <c r="BC4" i="4"/>
  <c r="BB4" i="4"/>
  <c r="BA4" i="4"/>
  <c r="AZ4" i="4"/>
  <c r="A25" i="44" l="1"/>
  <c r="A26" i="44" s="1"/>
  <c r="A27" i="44" s="1"/>
  <c r="A28" i="44" s="1"/>
  <c r="A29" i="44" s="1"/>
  <c r="A30" i="44" s="1"/>
  <c r="A31" i="44" s="1"/>
  <c r="A32" i="44" s="1"/>
  <c r="A33" i="44" s="1"/>
  <c r="A34" i="44" s="1"/>
  <c r="A36" i="44" s="1"/>
  <c r="A37" i="44" s="1"/>
  <c r="A38" i="44" s="1"/>
  <c r="A39" i="44" s="1"/>
  <c r="A40" i="44" s="1"/>
  <c r="A41" i="44" s="1"/>
  <c r="A42" i="44" s="1"/>
  <c r="A43" i="44" s="1"/>
  <c r="A44" i="44" s="1"/>
  <c r="A45" i="44" s="1"/>
  <c r="A46" i="44" s="1"/>
  <c r="A47" i="44" s="1"/>
  <c r="A48" i="44" s="1"/>
  <c r="A49" i="44" s="1"/>
  <c r="A50" i="44" s="1"/>
  <c r="AR140" i="4"/>
  <c r="AR94" i="4"/>
  <c r="AR96" i="4"/>
  <c r="AR98" i="4"/>
  <c r="AR101" i="4"/>
  <c r="AR111" i="4"/>
  <c r="AR17" i="4"/>
  <c r="AR63" i="4"/>
  <c r="AR67" i="4"/>
  <c r="AR92" i="4"/>
  <c r="AR117" i="4"/>
  <c r="AR154" i="4"/>
  <c r="AR51" i="4"/>
  <c r="AR172" i="4"/>
  <c r="AR71" i="4"/>
  <c r="AR72" i="4"/>
  <c r="AR109" i="4"/>
  <c r="AR133" i="4"/>
  <c r="AR137" i="4"/>
  <c r="AR153" i="4"/>
  <c r="AR165" i="4"/>
  <c r="AR189" i="4"/>
  <c r="AR34" i="4"/>
  <c r="AR35" i="4"/>
  <c r="AR44" i="4"/>
  <c r="AR43" i="4"/>
  <c r="AR60" i="4"/>
  <c r="AR75" i="4"/>
  <c r="AR88" i="4"/>
  <c r="AR108" i="4"/>
  <c r="AR120" i="4"/>
  <c r="AR145" i="4"/>
  <c r="AR146" i="4"/>
  <c r="AR169" i="4"/>
  <c r="AR177" i="4"/>
  <c r="AR24" i="4"/>
  <c r="AR20" i="4"/>
  <c r="AR48" i="4"/>
  <c r="AR59" i="4"/>
  <c r="AR114" i="4"/>
  <c r="AR144" i="4"/>
  <c r="AR152" i="4"/>
  <c r="AR161" i="4"/>
  <c r="BW6" i="4"/>
  <c r="AS6" i="4" s="1"/>
  <c r="BW7" i="4"/>
  <c r="AS7" i="4" s="1"/>
  <c r="AR16" i="4"/>
  <c r="AR23" i="4"/>
  <c r="AR25" i="4"/>
  <c r="AR28" i="4"/>
  <c r="AR32" i="4"/>
  <c r="AR42" i="4"/>
  <c r="AR47" i="4"/>
  <c r="AR49" i="4"/>
  <c r="AR64" i="4"/>
  <c r="AR73" i="4"/>
  <c r="AR82" i="4"/>
  <c r="AR90" i="4"/>
  <c r="AR99" i="4"/>
  <c r="AR104" i="4"/>
  <c r="AR124" i="4"/>
  <c r="AR126" i="4"/>
  <c r="AR128" i="4"/>
  <c r="AR129" i="4"/>
  <c r="AR141" i="4"/>
  <c r="AR149" i="4"/>
  <c r="AR159" i="4"/>
  <c r="AR173" i="4"/>
  <c r="AR180" i="4"/>
  <c r="AR182" i="4"/>
  <c r="AR185" i="4"/>
  <c r="AR192" i="4"/>
  <c r="AR194" i="4"/>
  <c r="BW4" i="4"/>
  <c r="AS4" i="4" s="1"/>
  <c r="BW8" i="4"/>
  <c r="AS8" i="4" s="1"/>
  <c r="AR18" i="4"/>
  <c r="AR19" i="4"/>
  <c r="AR31" i="4"/>
  <c r="AR33" i="4"/>
  <c r="AR36" i="4"/>
  <c r="AR40" i="4"/>
  <c r="AR52" i="4"/>
  <c r="AR56" i="4"/>
  <c r="AR65" i="4"/>
  <c r="AR76" i="4"/>
  <c r="AR80" i="4"/>
  <c r="AR86" i="4"/>
  <c r="AR93" i="4"/>
  <c r="AR95" i="4"/>
  <c r="AR112" i="4"/>
  <c r="AR116" i="4"/>
  <c r="AR118" i="4"/>
  <c r="AR122" i="4"/>
  <c r="AR132" i="4"/>
  <c r="AR134" i="4"/>
  <c r="AR164" i="4"/>
  <c r="AR166" i="4"/>
  <c r="AR176" i="4"/>
  <c r="AR178" i="4"/>
  <c r="AR188" i="4"/>
  <c r="AR190" i="4"/>
  <c r="BW5" i="4"/>
  <c r="AS5" i="4" s="1"/>
  <c r="BW14" i="4"/>
  <c r="AS14" i="4" s="1"/>
  <c r="AR26" i="4"/>
  <c r="AR27" i="4"/>
  <c r="AR39" i="4"/>
  <c r="AR41" i="4"/>
  <c r="AR50" i="4"/>
  <c r="AR55" i="4"/>
  <c r="AR57" i="4"/>
  <c r="AR68" i="4"/>
  <c r="AR74" i="4"/>
  <c r="AR79" i="4"/>
  <c r="AR81" i="4"/>
  <c r="AR85" i="4"/>
  <c r="AR89" i="4"/>
  <c r="AR102" i="4"/>
  <c r="AR105" i="4"/>
  <c r="AR121" i="4"/>
  <c r="AR125" i="4"/>
  <c r="AR127" i="4"/>
  <c r="AR130" i="4"/>
  <c r="AR136" i="4"/>
  <c r="AR142" i="4"/>
  <c r="AR148" i="4"/>
  <c r="AR150" i="4"/>
  <c r="AR156" i="4"/>
  <c r="AR158" i="4"/>
  <c r="AR160" i="4"/>
  <c r="AR162" i="4"/>
  <c r="AR168" i="4"/>
  <c r="AR174" i="4"/>
  <c r="AR181" i="4"/>
  <c r="AR183" i="4"/>
  <c r="AR184" i="4"/>
  <c r="AR186" i="4"/>
  <c r="AR193" i="4"/>
  <c r="AR115" i="4"/>
  <c r="AR135" i="4"/>
  <c r="AR167" i="4"/>
  <c r="AR179" i="4"/>
  <c r="AR66" i="4"/>
  <c r="AR30" i="4"/>
  <c r="AR38" i="4"/>
  <c r="AR46" i="4"/>
  <c r="AR54" i="4"/>
  <c r="AR62" i="4"/>
  <c r="AR70" i="4"/>
  <c r="AR78" i="4"/>
  <c r="AR84" i="4"/>
  <c r="AR97" i="4"/>
  <c r="AR143" i="4"/>
  <c r="AR175" i="4"/>
  <c r="AR191" i="4"/>
  <c r="AR58" i="4"/>
  <c r="AR22" i="4"/>
  <c r="AR21" i="4"/>
  <c r="AR29" i="4"/>
  <c r="AR37" i="4"/>
  <c r="AR45" i="4"/>
  <c r="AR53" i="4"/>
  <c r="AR61" i="4"/>
  <c r="AR69" i="4"/>
  <c r="AR77" i="4"/>
  <c r="AR83" i="4"/>
  <c r="AR100" i="4"/>
  <c r="AR106" i="4"/>
  <c r="AR110" i="4"/>
  <c r="AR113" i="4"/>
  <c r="AR138" i="4"/>
  <c r="AR151" i="4"/>
  <c r="AR157" i="4"/>
  <c r="AR170" i="4"/>
  <c r="AR187" i="4"/>
  <c r="AR87" i="4"/>
  <c r="AR103" i="4"/>
  <c r="AR119" i="4"/>
  <c r="AR91" i="4"/>
  <c r="AR107" i="4"/>
  <c r="AR123" i="4"/>
  <c r="AR131" i="4"/>
  <c r="AR139" i="4"/>
  <c r="AR147" i="4"/>
  <c r="AR155" i="4"/>
  <c r="AR163" i="4"/>
  <c r="AR171" i="4"/>
  <c r="AS189" i="11"/>
  <c r="AR189" i="11"/>
  <c r="AS8" i="1"/>
  <c r="AS7" i="1"/>
  <c r="BV7" i="11"/>
  <c r="BU7" i="11"/>
  <c r="BT7" i="11"/>
  <c r="BS7" i="11"/>
  <c r="BR7" i="11"/>
  <c r="BQ7" i="11"/>
  <c r="BP7" i="11"/>
  <c r="BO7" i="11"/>
  <c r="BN7" i="11"/>
  <c r="BM7" i="11"/>
  <c r="BL7" i="11"/>
  <c r="BK7" i="11"/>
  <c r="BJ7" i="11"/>
  <c r="BI7" i="11"/>
  <c r="BG7" i="11"/>
  <c r="BF7" i="11"/>
  <c r="BE7" i="11"/>
  <c r="BD7" i="11"/>
  <c r="BC7" i="11"/>
  <c r="BB7" i="11"/>
  <c r="BA7" i="11"/>
  <c r="AZ7" i="11"/>
  <c r="BV6" i="11"/>
  <c r="BU6" i="11"/>
  <c r="BT6" i="11"/>
  <c r="BS6" i="11"/>
  <c r="BR6" i="11"/>
  <c r="BQ6" i="11"/>
  <c r="BP6" i="11"/>
  <c r="BO6" i="11"/>
  <c r="BN6" i="11"/>
  <c r="BM6" i="11"/>
  <c r="BL6" i="11"/>
  <c r="BK6" i="11"/>
  <c r="BJ6" i="11"/>
  <c r="BI6" i="11"/>
  <c r="BG6" i="11"/>
  <c r="BF6" i="11"/>
  <c r="BE6" i="11"/>
  <c r="BD6" i="11"/>
  <c r="BC6" i="11"/>
  <c r="BB6" i="11"/>
  <c r="BA6" i="11"/>
  <c r="AZ6" i="11"/>
  <c r="A51" i="44" l="1"/>
  <c r="A52" i="44" s="1"/>
  <c r="A53" i="44" s="1"/>
  <c r="A54" i="44" s="1"/>
  <c r="A55" i="44" s="1"/>
  <c r="A56" i="44" s="1"/>
  <c r="A57" i="44" s="1"/>
  <c r="A58" i="44" s="1"/>
  <c r="A59" i="44" s="1"/>
  <c r="A60" i="44" s="1"/>
  <c r="A61" i="44" s="1"/>
  <c r="A62" i="44" s="1"/>
  <c r="A63" i="44" s="1"/>
  <c r="A64" i="44" s="1"/>
  <c r="A65" i="44" s="1"/>
  <c r="A66" i="44" s="1"/>
  <c r="A67" i="44" s="1"/>
  <c r="A68" i="44" s="1"/>
  <c r="A69" i="44" s="1"/>
  <c r="A70" i="44" s="1"/>
  <c r="BW7" i="11"/>
  <c r="AS7" i="11" s="1"/>
  <c r="BW6" i="11"/>
  <c r="AS6" i="11" s="1"/>
  <c r="A7" i="5"/>
  <c r="BV6" i="5"/>
  <c r="BU6" i="5"/>
  <c r="BT6" i="5"/>
  <c r="BS6" i="5"/>
  <c r="BR6" i="5"/>
  <c r="BQ6" i="5"/>
  <c r="BP6" i="5"/>
  <c r="BO6" i="5"/>
  <c r="BN6" i="5"/>
  <c r="BM6" i="5"/>
  <c r="BL6" i="5"/>
  <c r="BK6" i="5"/>
  <c r="BJ6" i="5"/>
  <c r="BI6" i="5"/>
  <c r="BG6" i="5"/>
  <c r="BF6" i="5"/>
  <c r="BE6" i="5"/>
  <c r="BD6" i="5"/>
  <c r="BC6" i="5"/>
  <c r="BB6" i="5"/>
  <c r="BA6" i="5"/>
  <c r="AZ6" i="5"/>
  <c r="BV5" i="5"/>
  <c r="BU5" i="5"/>
  <c r="BT5" i="5"/>
  <c r="BS5" i="5"/>
  <c r="BR5" i="5"/>
  <c r="BQ5" i="5"/>
  <c r="BP5" i="5"/>
  <c r="BO5" i="5"/>
  <c r="BN5" i="5"/>
  <c r="BM5" i="5"/>
  <c r="BL5" i="5"/>
  <c r="BK5" i="5"/>
  <c r="BJ5" i="5"/>
  <c r="BI5" i="5"/>
  <c r="BG5" i="5"/>
  <c r="BF5" i="5"/>
  <c r="BE5" i="5"/>
  <c r="BD5" i="5"/>
  <c r="BC5" i="5"/>
  <c r="BB5" i="5"/>
  <c r="BA5" i="5"/>
  <c r="AZ5" i="5"/>
  <c r="AZ4" i="5"/>
  <c r="BA4" i="5"/>
  <c r="BB4" i="5"/>
  <c r="BC4" i="5"/>
  <c r="BD4" i="5"/>
  <c r="BE4" i="5"/>
  <c r="BF4" i="5"/>
  <c r="BG4" i="5"/>
  <c r="BI4" i="5"/>
  <c r="BJ4" i="5"/>
  <c r="BK4" i="5"/>
  <c r="BL4" i="5"/>
  <c r="BM4" i="5"/>
  <c r="BN4" i="5"/>
  <c r="BO4" i="5"/>
  <c r="BP4" i="5"/>
  <c r="BQ4" i="5"/>
  <c r="BR4" i="5"/>
  <c r="BS4" i="5"/>
  <c r="BT4" i="5"/>
  <c r="BU4" i="5"/>
  <c r="BV4" i="5"/>
  <c r="BV5" i="1"/>
  <c r="BU5" i="1"/>
  <c r="BT5" i="1"/>
  <c r="BS5" i="1"/>
  <c r="BR5" i="1"/>
  <c r="BQ5" i="1"/>
  <c r="BP5" i="1"/>
  <c r="BO5" i="1"/>
  <c r="BN5" i="1"/>
  <c r="BM5" i="1"/>
  <c r="BL5" i="1"/>
  <c r="BK5" i="1"/>
  <c r="BJ5" i="1"/>
  <c r="BI5" i="1"/>
  <c r="BG5" i="1"/>
  <c r="BF5" i="1"/>
  <c r="BE5" i="1"/>
  <c r="BD5" i="1"/>
  <c r="BC5" i="1"/>
  <c r="BB5" i="1"/>
  <c r="BA5" i="1"/>
  <c r="AZ5" i="1"/>
  <c r="A5" i="1"/>
  <c r="BV4" i="1"/>
  <c r="BU4" i="1"/>
  <c r="BT4" i="1"/>
  <c r="BS4" i="1"/>
  <c r="BR4" i="1"/>
  <c r="BQ4" i="1"/>
  <c r="BP4" i="1"/>
  <c r="BO4" i="1"/>
  <c r="BN4" i="1"/>
  <c r="BM4" i="1"/>
  <c r="BL4" i="1"/>
  <c r="BK4" i="1"/>
  <c r="BJ4" i="1"/>
  <c r="BI4" i="1"/>
  <c r="BG4" i="1"/>
  <c r="BF4" i="1"/>
  <c r="BE4" i="1"/>
  <c r="BD4" i="1"/>
  <c r="BC4" i="1"/>
  <c r="BB4" i="1"/>
  <c r="BA4" i="1"/>
  <c r="AZ4" i="1"/>
  <c r="BV192" i="42"/>
  <c r="BU192" i="42"/>
  <c r="BT192" i="42"/>
  <c r="BS192" i="42"/>
  <c r="BR192" i="42"/>
  <c r="BQ192" i="42"/>
  <c r="BP192" i="42"/>
  <c r="BO192" i="42"/>
  <c r="BN192" i="42"/>
  <c r="BM192" i="42"/>
  <c r="BL192" i="42"/>
  <c r="BK192" i="42"/>
  <c r="BJ192" i="42"/>
  <c r="BI192" i="42"/>
  <c r="BW192" i="42" s="1"/>
  <c r="BG192" i="42"/>
  <c r="BF192" i="42"/>
  <c r="BE192" i="42"/>
  <c r="BD192" i="42"/>
  <c r="BC192" i="42"/>
  <c r="BB192" i="42"/>
  <c r="BA192" i="42"/>
  <c r="AZ192" i="42"/>
  <c r="AS192" i="42"/>
  <c r="BV191" i="42"/>
  <c r="BU191" i="42"/>
  <c r="BT191" i="42"/>
  <c r="BS191" i="42"/>
  <c r="BR191" i="42"/>
  <c r="BQ191" i="42"/>
  <c r="BP191" i="42"/>
  <c r="BO191" i="42"/>
  <c r="BN191" i="42"/>
  <c r="BM191" i="42"/>
  <c r="BL191" i="42"/>
  <c r="BK191" i="42"/>
  <c r="BJ191" i="42"/>
  <c r="BI191" i="42"/>
  <c r="BW191" i="42" s="1"/>
  <c r="AS191" i="42" s="1"/>
  <c r="BG191" i="42"/>
  <c r="BF191" i="42"/>
  <c r="BE191" i="42"/>
  <c r="BD191" i="42"/>
  <c r="BC191" i="42"/>
  <c r="BB191" i="42"/>
  <c r="BA191" i="42"/>
  <c r="AZ191" i="42"/>
  <c r="BV190" i="42"/>
  <c r="BU190" i="42"/>
  <c r="BT190" i="42"/>
  <c r="BS190" i="42"/>
  <c r="BR190" i="42"/>
  <c r="BQ190" i="42"/>
  <c r="BP190" i="42"/>
  <c r="BO190" i="42"/>
  <c r="BN190" i="42"/>
  <c r="BM190" i="42"/>
  <c r="BL190" i="42"/>
  <c r="BK190" i="42"/>
  <c r="BJ190" i="42"/>
  <c r="BI190" i="42"/>
  <c r="BW190" i="42" s="1"/>
  <c r="AS190" i="42" s="1"/>
  <c r="BG190" i="42"/>
  <c r="BF190" i="42"/>
  <c r="BE190" i="42"/>
  <c r="BD190" i="42"/>
  <c r="BC190" i="42"/>
  <c r="BB190" i="42"/>
  <c r="BA190" i="42"/>
  <c r="AZ190" i="42"/>
  <c r="BV189" i="42"/>
  <c r="BU189" i="42"/>
  <c r="BT189" i="42"/>
  <c r="BS189" i="42"/>
  <c r="BR189" i="42"/>
  <c r="BQ189" i="42"/>
  <c r="BP189" i="42"/>
  <c r="BO189" i="42"/>
  <c r="BN189" i="42"/>
  <c r="BM189" i="42"/>
  <c r="BL189" i="42"/>
  <c r="BK189" i="42"/>
  <c r="BJ189" i="42"/>
  <c r="BI189" i="42"/>
  <c r="BW189" i="42" s="1"/>
  <c r="AS189" i="42" s="1"/>
  <c r="BG189" i="42"/>
  <c r="BF189" i="42"/>
  <c r="BE189" i="42"/>
  <c r="BD189" i="42"/>
  <c r="BC189" i="42"/>
  <c r="BB189" i="42"/>
  <c r="BA189" i="42"/>
  <c r="AZ189" i="42"/>
  <c r="AR189" i="42"/>
  <c r="BV188" i="42"/>
  <c r="BU188" i="42"/>
  <c r="BT188" i="42"/>
  <c r="BS188" i="42"/>
  <c r="BR188" i="42"/>
  <c r="BQ188" i="42"/>
  <c r="BP188" i="42"/>
  <c r="BO188" i="42"/>
  <c r="BN188" i="42"/>
  <c r="BM188" i="42"/>
  <c r="BL188" i="42"/>
  <c r="BK188" i="42"/>
  <c r="BJ188" i="42"/>
  <c r="BI188" i="42"/>
  <c r="BW188" i="42" s="1"/>
  <c r="BG188" i="42"/>
  <c r="BF188" i="42"/>
  <c r="BE188" i="42"/>
  <c r="BD188" i="42"/>
  <c r="BC188" i="42"/>
  <c r="BB188" i="42"/>
  <c r="BA188" i="42"/>
  <c r="AZ188" i="42"/>
  <c r="AS188" i="42"/>
  <c r="BV187" i="42"/>
  <c r="BU187" i="42"/>
  <c r="BT187" i="42"/>
  <c r="BS187" i="42"/>
  <c r="BR187" i="42"/>
  <c r="BQ187" i="42"/>
  <c r="BP187" i="42"/>
  <c r="BO187" i="42"/>
  <c r="BN187" i="42"/>
  <c r="BM187" i="42"/>
  <c r="BL187" i="42"/>
  <c r="BK187" i="42"/>
  <c r="BJ187" i="42"/>
  <c r="BI187" i="42"/>
  <c r="BW187" i="42" s="1"/>
  <c r="AS187" i="42" s="1"/>
  <c r="BG187" i="42"/>
  <c r="BF187" i="42"/>
  <c r="BE187" i="42"/>
  <c r="BD187" i="42"/>
  <c r="BC187" i="42"/>
  <c r="BB187" i="42"/>
  <c r="BA187" i="42"/>
  <c r="AZ187" i="42"/>
  <c r="BV186" i="42"/>
  <c r="BU186" i="42"/>
  <c r="BT186" i="42"/>
  <c r="BS186" i="42"/>
  <c r="BR186" i="42"/>
  <c r="BQ186" i="42"/>
  <c r="BP186" i="42"/>
  <c r="BO186" i="42"/>
  <c r="BN186" i="42"/>
  <c r="BM186" i="42"/>
  <c r="BL186" i="42"/>
  <c r="BK186" i="42"/>
  <c r="BJ186" i="42"/>
  <c r="BI186" i="42"/>
  <c r="BW186" i="42" s="1"/>
  <c r="AS186" i="42" s="1"/>
  <c r="BG186" i="42"/>
  <c r="BF186" i="42"/>
  <c r="BE186" i="42"/>
  <c r="BD186" i="42"/>
  <c r="BC186" i="42"/>
  <c r="BB186" i="42"/>
  <c r="BA186" i="42"/>
  <c r="AZ186" i="42"/>
  <c r="BV185" i="42"/>
  <c r="BU185" i="42"/>
  <c r="BT185" i="42"/>
  <c r="BS185" i="42"/>
  <c r="BR185" i="42"/>
  <c r="BQ185" i="42"/>
  <c r="BP185" i="42"/>
  <c r="BO185" i="42"/>
  <c r="BN185" i="42"/>
  <c r="BM185" i="42"/>
  <c r="BL185" i="42"/>
  <c r="BK185" i="42"/>
  <c r="BJ185" i="42"/>
  <c r="BI185" i="42"/>
  <c r="BW185" i="42" s="1"/>
  <c r="AS185" i="42" s="1"/>
  <c r="BG185" i="42"/>
  <c r="BF185" i="42"/>
  <c r="BE185" i="42"/>
  <c r="BD185" i="42"/>
  <c r="BC185" i="42"/>
  <c r="BB185" i="42"/>
  <c r="BA185" i="42"/>
  <c r="AZ185" i="42"/>
  <c r="AR185" i="42"/>
  <c r="BV184" i="42"/>
  <c r="BU184" i="42"/>
  <c r="BT184" i="42"/>
  <c r="BS184" i="42"/>
  <c r="BR184" i="42"/>
  <c r="BQ184" i="42"/>
  <c r="BP184" i="42"/>
  <c r="BO184" i="42"/>
  <c r="BN184" i="42"/>
  <c r="BM184" i="42"/>
  <c r="BL184" i="42"/>
  <c r="BK184" i="42"/>
  <c r="BJ184" i="42"/>
  <c r="BI184" i="42"/>
  <c r="BW184" i="42" s="1"/>
  <c r="BG184" i="42"/>
  <c r="BF184" i="42"/>
  <c r="BE184" i="42"/>
  <c r="BD184" i="42"/>
  <c r="BC184" i="42"/>
  <c r="BB184" i="42"/>
  <c r="BA184" i="42"/>
  <c r="AZ184" i="42"/>
  <c r="AS184" i="42"/>
  <c r="BV183" i="42"/>
  <c r="BU183" i="42"/>
  <c r="BT183" i="42"/>
  <c r="BS183" i="42"/>
  <c r="BR183" i="42"/>
  <c r="BQ183" i="42"/>
  <c r="BP183" i="42"/>
  <c r="BO183" i="42"/>
  <c r="BN183" i="42"/>
  <c r="BM183" i="42"/>
  <c r="BL183" i="42"/>
  <c r="BK183" i="42"/>
  <c r="BJ183" i="42"/>
  <c r="BI183" i="42"/>
  <c r="BW183" i="42" s="1"/>
  <c r="AS183" i="42" s="1"/>
  <c r="BG183" i="42"/>
  <c r="BF183" i="42"/>
  <c r="BE183" i="42"/>
  <c r="BD183" i="42"/>
  <c r="BC183" i="42"/>
  <c r="BB183" i="42"/>
  <c r="BA183" i="42"/>
  <c r="AZ183" i="42"/>
  <c r="BV182" i="42"/>
  <c r="BU182" i="42"/>
  <c r="BT182" i="42"/>
  <c r="BS182" i="42"/>
  <c r="BR182" i="42"/>
  <c r="BQ182" i="42"/>
  <c r="BP182" i="42"/>
  <c r="BO182" i="42"/>
  <c r="BN182" i="42"/>
  <c r="BM182" i="42"/>
  <c r="BL182" i="42"/>
  <c r="BK182" i="42"/>
  <c r="BJ182" i="42"/>
  <c r="BI182" i="42"/>
  <c r="BW182" i="42" s="1"/>
  <c r="AS182" i="42" s="1"/>
  <c r="BG182" i="42"/>
  <c r="BF182" i="42"/>
  <c r="BE182" i="42"/>
  <c r="BD182" i="42"/>
  <c r="BC182" i="42"/>
  <c r="BB182" i="42"/>
  <c r="BA182" i="42"/>
  <c r="AZ182" i="42"/>
  <c r="BW181" i="42"/>
  <c r="BV181" i="42"/>
  <c r="BU181" i="42"/>
  <c r="BT181" i="42"/>
  <c r="BS181" i="42"/>
  <c r="BR181" i="42"/>
  <c r="BQ181" i="42"/>
  <c r="BP181" i="42"/>
  <c r="BO181" i="42"/>
  <c r="BN181" i="42"/>
  <c r="BM181" i="42"/>
  <c r="BL181" i="42"/>
  <c r="BK181" i="42"/>
  <c r="BJ181" i="42"/>
  <c r="BI181" i="42"/>
  <c r="BG181" i="42"/>
  <c r="BF181" i="42"/>
  <c r="BE181" i="42"/>
  <c r="BD181" i="42"/>
  <c r="BC181" i="42"/>
  <c r="AR181" i="42" s="1"/>
  <c r="BB181" i="42"/>
  <c r="BA181" i="42"/>
  <c r="AZ181" i="42"/>
  <c r="AS181" i="42"/>
  <c r="BV180" i="42"/>
  <c r="BU180" i="42"/>
  <c r="BT180" i="42"/>
  <c r="BS180" i="42"/>
  <c r="BR180" i="42"/>
  <c r="BQ180" i="42"/>
  <c r="BP180" i="42"/>
  <c r="BO180" i="42"/>
  <c r="BN180" i="42"/>
  <c r="BM180" i="42"/>
  <c r="BL180" i="42"/>
  <c r="BK180" i="42"/>
  <c r="BJ180" i="42"/>
  <c r="BI180" i="42"/>
  <c r="BW180" i="42" s="1"/>
  <c r="BG180" i="42"/>
  <c r="BF180" i="42"/>
  <c r="BE180" i="42"/>
  <c r="BD180" i="42"/>
  <c r="BC180" i="42"/>
  <c r="BB180" i="42"/>
  <c r="BA180" i="42"/>
  <c r="AZ180" i="42"/>
  <c r="AS180" i="42"/>
  <c r="BV179" i="42"/>
  <c r="BU179" i="42"/>
  <c r="BT179" i="42"/>
  <c r="BS179" i="42"/>
  <c r="BR179" i="42"/>
  <c r="BQ179" i="42"/>
  <c r="BP179" i="42"/>
  <c r="BO179" i="42"/>
  <c r="BN179" i="42"/>
  <c r="BM179" i="42"/>
  <c r="BL179" i="42"/>
  <c r="BK179" i="42"/>
  <c r="BJ179" i="42"/>
  <c r="BI179" i="42"/>
  <c r="BW179" i="42" s="1"/>
  <c r="AS179" i="42" s="1"/>
  <c r="BG179" i="42"/>
  <c r="BF179" i="42"/>
  <c r="BE179" i="42"/>
  <c r="BD179" i="42"/>
  <c r="BC179" i="42"/>
  <c r="BB179" i="42"/>
  <c r="BA179" i="42"/>
  <c r="AZ179" i="42"/>
  <c r="BV178" i="42"/>
  <c r="BU178" i="42"/>
  <c r="BT178" i="42"/>
  <c r="BS178" i="42"/>
  <c r="BR178" i="42"/>
  <c r="BQ178" i="42"/>
  <c r="BP178" i="42"/>
  <c r="BO178" i="42"/>
  <c r="BN178" i="42"/>
  <c r="BM178" i="42"/>
  <c r="BL178" i="42"/>
  <c r="BK178" i="42"/>
  <c r="BJ178" i="42"/>
  <c r="BI178" i="42"/>
  <c r="BW178" i="42" s="1"/>
  <c r="AS178" i="42" s="1"/>
  <c r="BG178" i="42"/>
  <c r="BF178" i="42"/>
  <c r="BE178" i="42"/>
  <c r="BD178" i="42"/>
  <c r="BC178" i="42"/>
  <c r="BB178" i="42"/>
  <c r="BA178" i="42"/>
  <c r="AR178" i="42" s="1"/>
  <c r="AZ178" i="42"/>
  <c r="BV177" i="42"/>
  <c r="BU177" i="42"/>
  <c r="BT177" i="42"/>
  <c r="BS177" i="42"/>
  <c r="BR177" i="42"/>
  <c r="BQ177" i="42"/>
  <c r="BP177" i="42"/>
  <c r="BO177" i="42"/>
  <c r="BN177" i="42"/>
  <c r="BM177" i="42"/>
  <c r="BL177" i="42"/>
  <c r="BK177" i="42"/>
  <c r="BJ177" i="42"/>
  <c r="BI177" i="42"/>
  <c r="BW177" i="42" s="1"/>
  <c r="AS177" i="42" s="1"/>
  <c r="BG177" i="42"/>
  <c r="BF177" i="42"/>
  <c r="BE177" i="42"/>
  <c r="BD177" i="42"/>
  <c r="BC177" i="42"/>
  <c r="BB177" i="42"/>
  <c r="BA177" i="42"/>
  <c r="AZ177" i="42"/>
  <c r="AR177" i="42" s="1"/>
  <c r="BV176" i="42"/>
  <c r="BU176" i="42"/>
  <c r="BT176" i="42"/>
  <c r="BS176" i="42"/>
  <c r="BR176" i="42"/>
  <c r="BQ176" i="42"/>
  <c r="BP176" i="42"/>
  <c r="BO176" i="42"/>
  <c r="BN176" i="42"/>
  <c r="BM176" i="42"/>
  <c r="BL176" i="42"/>
  <c r="BK176" i="42"/>
  <c r="BJ176" i="42"/>
  <c r="BI176" i="42"/>
  <c r="BW176" i="42" s="1"/>
  <c r="BG176" i="42"/>
  <c r="BF176" i="42"/>
  <c r="BE176" i="42"/>
  <c r="BD176" i="42"/>
  <c r="BC176" i="42"/>
  <c r="BB176" i="42"/>
  <c r="BA176" i="42"/>
  <c r="AZ176" i="42"/>
  <c r="AS176" i="42"/>
  <c r="BV175" i="42"/>
  <c r="BU175" i="42"/>
  <c r="BT175" i="42"/>
  <c r="BS175" i="42"/>
  <c r="BR175" i="42"/>
  <c r="BQ175" i="42"/>
  <c r="BP175" i="42"/>
  <c r="BO175" i="42"/>
  <c r="BN175" i="42"/>
  <c r="BM175" i="42"/>
  <c r="BL175" i="42"/>
  <c r="BK175" i="42"/>
  <c r="BJ175" i="42"/>
  <c r="BI175" i="42"/>
  <c r="BW175" i="42" s="1"/>
  <c r="AS175" i="42" s="1"/>
  <c r="BG175" i="42"/>
  <c r="BF175" i="42"/>
  <c r="BE175" i="42"/>
  <c r="BD175" i="42"/>
  <c r="BC175" i="42"/>
  <c r="BB175" i="42"/>
  <c r="BA175" i="42"/>
  <c r="AZ175" i="42"/>
  <c r="BV174" i="42"/>
  <c r="BU174" i="42"/>
  <c r="BT174" i="42"/>
  <c r="BS174" i="42"/>
  <c r="BR174" i="42"/>
  <c r="BQ174" i="42"/>
  <c r="BP174" i="42"/>
  <c r="BO174" i="42"/>
  <c r="BN174" i="42"/>
  <c r="BM174" i="42"/>
  <c r="BL174" i="42"/>
  <c r="BK174" i="42"/>
  <c r="BJ174" i="42"/>
  <c r="BI174" i="42"/>
  <c r="BW174" i="42" s="1"/>
  <c r="AS174" i="42" s="1"/>
  <c r="BG174" i="42"/>
  <c r="BF174" i="42"/>
  <c r="BE174" i="42"/>
  <c r="BD174" i="42"/>
  <c r="BC174" i="42"/>
  <c r="BB174" i="42"/>
  <c r="BA174" i="42"/>
  <c r="AR174" i="42" s="1"/>
  <c r="AZ174" i="42"/>
  <c r="BV173" i="42"/>
  <c r="BU173" i="42"/>
  <c r="BT173" i="42"/>
  <c r="BS173" i="42"/>
  <c r="BR173" i="42"/>
  <c r="BQ173" i="42"/>
  <c r="BP173" i="42"/>
  <c r="BO173" i="42"/>
  <c r="BN173" i="42"/>
  <c r="BM173" i="42"/>
  <c r="BL173" i="42"/>
  <c r="BK173" i="42"/>
  <c r="BJ173" i="42"/>
  <c r="BI173" i="42"/>
  <c r="BW173" i="42" s="1"/>
  <c r="AS173" i="42" s="1"/>
  <c r="BG173" i="42"/>
  <c r="BF173" i="42"/>
  <c r="BE173" i="42"/>
  <c r="BD173" i="42"/>
  <c r="BC173" i="42"/>
  <c r="BB173" i="42"/>
  <c r="BA173" i="42"/>
  <c r="AZ173" i="42"/>
  <c r="BV172" i="42"/>
  <c r="BU172" i="42"/>
  <c r="BT172" i="42"/>
  <c r="BS172" i="42"/>
  <c r="BR172" i="42"/>
  <c r="BQ172" i="42"/>
  <c r="BP172" i="42"/>
  <c r="BO172" i="42"/>
  <c r="BN172" i="42"/>
  <c r="BM172" i="42"/>
  <c r="BL172" i="42"/>
  <c r="BK172" i="42"/>
  <c r="BJ172" i="42"/>
  <c r="BI172" i="42"/>
  <c r="BW172" i="42" s="1"/>
  <c r="AS172" i="42" s="1"/>
  <c r="BG172" i="42"/>
  <c r="BF172" i="42"/>
  <c r="BE172" i="42"/>
  <c r="BD172" i="42"/>
  <c r="BC172" i="42"/>
  <c r="BB172" i="42"/>
  <c r="BA172" i="42"/>
  <c r="AZ172" i="42"/>
  <c r="BV171" i="42"/>
  <c r="BU171" i="42"/>
  <c r="BT171" i="42"/>
  <c r="BS171" i="42"/>
  <c r="BR171" i="42"/>
  <c r="BQ171" i="42"/>
  <c r="BP171" i="42"/>
  <c r="BO171" i="42"/>
  <c r="BN171" i="42"/>
  <c r="BM171" i="42"/>
  <c r="BL171" i="42"/>
  <c r="BK171" i="42"/>
  <c r="BJ171" i="42"/>
  <c r="BI171" i="42"/>
  <c r="BW171" i="42" s="1"/>
  <c r="AS171" i="42" s="1"/>
  <c r="BG171" i="42"/>
  <c r="BF171" i="42"/>
  <c r="BE171" i="42"/>
  <c r="BD171" i="42"/>
  <c r="BC171" i="42"/>
  <c r="BB171" i="42"/>
  <c r="BA171" i="42"/>
  <c r="AZ171" i="42"/>
  <c r="BW170" i="42"/>
  <c r="AS170" i="42" s="1"/>
  <c r="BV170" i="42"/>
  <c r="BU170" i="42"/>
  <c r="BT170" i="42"/>
  <c r="BS170" i="42"/>
  <c r="BR170" i="42"/>
  <c r="BQ170" i="42"/>
  <c r="BP170" i="42"/>
  <c r="BO170" i="42"/>
  <c r="BN170" i="42"/>
  <c r="BM170" i="42"/>
  <c r="BL170" i="42"/>
  <c r="BK170" i="42"/>
  <c r="BJ170" i="42"/>
  <c r="BI170" i="42"/>
  <c r="BG170" i="42"/>
  <c r="BF170" i="42"/>
  <c r="BE170" i="42"/>
  <c r="BD170" i="42"/>
  <c r="BC170" i="42"/>
  <c r="BB170" i="42"/>
  <c r="BA170" i="42"/>
  <c r="AZ170" i="42"/>
  <c r="BV169" i="42"/>
  <c r="BU169" i="42"/>
  <c r="BT169" i="42"/>
  <c r="BS169" i="42"/>
  <c r="BR169" i="42"/>
  <c r="BQ169" i="42"/>
  <c r="BP169" i="42"/>
  <c r="BO169" i="42"/>
  <c r="BN169" i="42"/>
  <c r="BM169" i="42"/>
  <c r="BL169" i="42"/>
  <c r="BK169" i="42"/>
  <c r="BJ169" i="42"/>
  <c r="BI169" i="42"/>
  <c r="BW169" i="42" s="1"/>
  <c r="AS169" i="42" s="1"/>
  <c r="BG169" i="42"/>
  <c r="BF169" i="42"/>
  <c r="BE169" i="42"/>
  <c r="BD169" i="42"/>
  <c r="BC169" i="42"/>
  <c r="BB169" i="42"/>
  <c r="BA169" i="42"/>
  <c r="AZ169" i="42"/>
  <c r="AR169" i="42" s="1"/>
  <c r="BV168" i="42"/>
  <c r="BU168" i="42"/>
  <c r="BT168" i="42"/>
  <c r="BS168" i="42"/>
  <c r="BR168" i="42"/>
  <c r="BQ168" i="42"/>
  <c r="BP168" i="42"/>
  <c r="BO168" i="42"/>
  <c r="BN168" i="42"/>
  <c r="BM168" i="42"/>
  <c r="BL168" i="42"/>
  <c r="BK168" i="42"/>
  <c r="BJ168" i="42"/>
  <c r="BI168" i="42"/>
  <c r="BW168" i="42" s="1"/>
  <c r="AS168" i="42" s="1"/>
  <c r="BG168" i="42"/>
  <c r="BF168" i="42"/>
  <c r="BE168" i="42"/>
  <c r="BD168" i="42"/>
  <c r="BC168" i="42"/>
  <c r="BB168" i="42"/>
  <c r="BA168" i="42"/>
  <c r="AZ168" i="42"/>
  <c r="BV167" i="42"/>
  <c r="BU167" i="42"/>
  <c r="BT167" i="42"/>
  <c r="BS167" i="42"/>
  <c r="BR167" i="42"/>
  <c r="BQ167" i="42"/>
  <c r="BP167" i="42"/>
  <c r="BO167" i="42"/>
  <c r="BN167" i="42"/>
  <c r="BM167" i="42"/>
  <c r="BL167" i="42"/>
  <c r="BK167" i="42"/>
  <c r="BJ167" i="42"/>
  <c r="BI167" i="42"/>
  <c r="BW167" i="42" s="1"/>
  <c r="AS167" i="42" s="1"/>
  <c r="BG167" i="42"/>
  <c r="BF167" i="42"/>
  <c r="BE167" i="42"/>
  <c r="BD167" i="42"/>
  <c r="BC167" i="42"/>
  <c r="BB167" i="42"/>
  <c r="BA167" i="42"/>
  <c r="AZ167" i="42"/>
  <c r="BW166" i="42"/>
  <c r="AS166" i="42" s="1"/>
  <c r="BV166" i="42"/>
  <c r="BU166" i="42"/>
  <c r="BT166" i="42"/>
  <c r="BS166" i="42"/>
  <c r="BR166" i="42"/>
  <c r="BQ166" i="42"/>
  <c r="BP166" i="42"/>
  <c r="BO166" i="42"/>
  <c r="BN166" i="42"/>
  <c r="BM166" i="42"/>
  <c r="BL166" i="42"/>
  <c r="BK166" i="42"/>
  <c r="BJ166" i="42"/>
  <c r="BI166" i="42"/>
  <c r="BG166" i="42"/>
  <c r="BF166" i="42"/>
  <c r="BE166" i="42"/>
  <c r="BD166" i="42"/>
  <c r="BC166" i="42"/>
  <c r="BB166" i="42"/>
  <c r="BA166" i="42"/>
  <c r="AZ166" i="42"/>
  <c r="AR166" i="42" s="1"/>
  <c r="BW165" i="42"/>
  <c r="AS165" i="42" s="1"/>
  <c r="BV165" i="42"/>
  <c r="BU165" i="42"/>
  <c r="BT165" i="42"/>
  <c r="BS165" i="42"/>
  <c r="BR165" i="42"/>
  <c r="BQ165" i="42"/>
  <c r="BP165" i="42"/>
  <c r="BO165" i="42"/>
  <c r="BN165" i="42"/>
  <c r="BM165" i="42"/>
  <c r="BL165" i="42"/>
  <c r="BK165" i="42"/>
  <c r="BJ165" i="42"/>
  <c r="BI165" i="42"/>
  <c r="BG165" i="42"/>
  <c r="BF165" i="42"/>
  <c r="BE165" i="42"/>
  <c r="BD165" i="42"/>
  <c r="BC165" i="42"/>
  <c r="BB165" i="42"/>
  <c r="BA165" i="42"/>
  <c r="AZ165" i="42"/>
  <c r="BV164" i="42"/>
  <c r="BU164" i="42"/>
  <c r="BT164" i="42"/>
  <c r="BS164" i="42"/>
  <c r="BR164" i="42"/>
  <c r="BQ164" i="42"/>
  <c r="BP164" i="42"/>
  <c r="BO164" i="42"/>
  <c r="BN164" i="42"/>
  <c r="BM164" i="42"/>
  <c r="BL164" i="42"/>
  <c r="BK164" i="42"/>
  <c r="BJ164" i="42"/>
  <c r="BI164" i="42"/>
  <c r="BW164" i="42" s="1"/>
  <c r="BG164" i="42"/>
  <c r="BF164" i="42"/>
  <c r="BE164" i="42"/>
  <c r="BD164" i="42"/>
  <c r="BC164" i="42"/>
  <c r="BB164" i="42"/>
  <c r="BA164" i="42"/>
  <c r="AZ164" i="42"/>
  <c r="AS164" i="42"/>
  <c r="BV163" i="42"/>
  <c r="BU163" i="42"/>
  <c r="BT163" i="42"/>
  <c r="BS163" i="42"/>
  <c r="BR163" i="42"/>
  <c r="BQ163" i="42"/>
  <c r="BP163" i="42"/>
  <c r="BO163" i="42"/>
  <c r="BN163" i="42"/>
  <c r="BM163" i="42"/>
  <c r="BL163" i="42"/>
  <c r="BK163" i="42"/>
  <c r="BJ163" i="42"/>
  <c r="BI163" i="42"/>
  <c r="BW163" i="42" s="1"/>
  <c r="AS163" i="42" s="1"/>
  <c r="BG163" i="42"/>
  <c r="BF163" i="42"/>
  <c r="BE163" i="42"/>
  <c r="BD163" i="42"/>
  <c r="BC163" i="42"/>
  <c r="BB163" i="42"/>
  <c r="BA163" i="42"/>
  <c r="AZ163" i="42"/>
  <c r="AR163" i="42" s="1"/>
  <c r="BV162" i="42"/>
  <c r="BU162" i="42"/>
  <c r="BT162" i="42"/>
  <c r="BS162" i="42"/>
  <c r="BR162" i="42"/>
  <c r="BQ162" i="42"/>
  <c r="BP162" i="42"/>
  <c r="BO162" i="42"/>
  <c r="BN162" i="42"/>
  <c r="BM162" i="42"/>
  <c r="BL162" i="42"/>
  <c r="BK162" i="42"/>
  <c r="BJ162" i="42"/>
  <c r="BI162" i="42"/>
  <c r="BW162" i="42" s="1"/>
  <c r="AS162" i="42" s="1"/>
  <c r="BG162" i="42"/>
  <c r="BF162" i="42"/>
  <c r="BE162" i="42"/>
  <c r="BD162" i="42"/>
  <c r="BC162" i="42"/>
  <c r="BB162" i="42"/>
  <c r="BA162" i="42"/>
  <c r="AZ162" i="42"/>
  <c r="BW161" i="42"/>
  <c r="AS161" i="42" s="1"/>
  <c r="BV161" i="42"/>
  <c r="BU161" i="42"/>
  <c r="BT161" i="42"/>
  <c r="BS161" i="42"/>
  <c r="BR161" i="42"/>
  <c r="BQ161" i="42"/>
  <c r="BP161" i="42"/>
  <c r="BO161" i="42"/>
  <c r="BN161" i="42"/>
  <c r="BM161" i="42"/>
  <c r="BL161" i="42"/>
  <c r="BK161" i="42"/>
  <c r="BJ161" i="42"/>
  <c r="BI161" i="42"/>
  <c r="BG161" i="42"/>
  <c r="BF161" i="42"/>
  <c r="BE161" i="42"/>
  <c r="BD161" i="42"/>
  <c r="BC161" i="42"/>
  <c r="BB161" i="42"/>
  <c r="BA161" i="42"/>
  <c r="AZ161" i="42"/>
  <c r="AR161" i="42" s="1"/>
  <c r="BV160" i="42"/>
  <c r="BU160" i="42"/>
  <c r="BT160" i="42"/>
  <c r="BS160" i="42"/>
  <c r="BR160" i="42"/>
  <c r="BQ160" i="42"/>
  <c r="BP160" i="42"/>
  <c r="BO160" i="42"/>
  <c r="BN160" i="42"/>
  <c r="BM160" i="42"/>
  <c r="BL160" i="42"/>
  <c r="BK160" i="42"/>
  <c r="BJ160" i="42"/>
  <c r="BI160" i="42"/>
  <c r="BW160" i="42" s="1"/>
  <c r="BG160" i="42"/>
  <c r="BF160" i="42"/>
  <c r="BE160" i="42"/>
  <c r="BD160" i="42"/>
  <c r="BC160" i="42"/>
  <c r="BB160" i="42"/>
  <c r="BA160" i="42"/>
  <c r="AZ160" i="42"/>
  <c r="AS160" i="42"/>
  <c r="BV159" i="42"/>
  <c r="BU159" i="42"/>
  <c r="BT159" i="42"/>
  <c r="BS159" i="42"/>
  <c r="BR159" i="42"/>
  <c r="BQ159" i="42"/>
  <c r="BP159" i="42"/>
  <c r="BO159" i="42"/>
  <c r="BN159" i="42"/>
  <c r="BM159" i="42"/>
  <c r="BL159" i="42"/>
  <c r="BK159" i="42"/>
  <c r="BJ159" i="42"/>
  <c r="BI159" i="42"/>
  <c r="BW159" i="42" s="1"/>
  <c r="AS159" i="42" s="1"/>
  <c r="BG159" i="42"/>
  <c r="BF159" i="42"/>
  <c r="BE159" i="42"/>
  <c r="BD159" i="42"/>
  <c r="BC159" i="42"/>
  <c r="BB159" i="42"/>
  <c r="BA159" i="42"/>
  <c r="AZ159" i="42"/>
  <c r="AR159" i="42" s="1"/>
  <c r="BV158" i="42"/>
  <c r="BU158" i="42"/>
  <c r="BT158" i="42"/>
  <c r="BS158" i="42"/>
  <c r="BR158" i="42"/>
  <c r="BQ158" i="42"/>
  <c r="BP158" i="42"/>
  <c r="BO158" i="42"/>
  <c r="BN158" i="42"/>
  <c r="BM158" i="42"/>
  <c r="BL158" i="42"/>
  <c r="BK158" i="42"/>
  <c r="BJ158" i="42"/>
  <c r="BI158" i="42"/>
  <c r="BW158" i="42" s="1"/>
  <c r="AS158" i="42" s="1"/>
  <c r="BG158" i="42"/>
  <c r="BF158" i="42"/>
  <c r="BE158" i="42"/>
  <c r="BD158" i="42"/>
  <c r="BC158" i="42"/>
  <c r="BB158" i="42"/>
  <c r="BA158" i="42"/>
  <c r="AZ158" i="42"/>
  <c r="AR158" i="42"/>
  <c r="BV157" i="42"/>
  <c r="BU157" i="42"/>
  <c r="BT157" i="42"/>
  <c r="BS157" i="42"/>
  <c r="BR157" i="42"/>
  <c r="BQ157" i="42"/>
  <c r="BP157" i="42"/>
  <c r="BO157" i="42"/>
  <c r="BN157" i="42"/>
  <c r="BM157" i="42"/>
  <c r="BL157" i="42"/>
  <c r="BK157" i="42"/>
  <c r="BJ157" i="42"/>
  <c r="BI157" i="42"/>
  <c r="BW157" i="42" s="1"/>
  <c r="AS157" i="42" s="1"/>
  <c r="BG157" i="42"/>
  <c r="BF157" i="42"/>
  <c r="BE157" i="42"/>
  <c r="BD157" i="42"/>
  <c r="BC157" i="42"/>
  <c r="AR157" i="42" s="1"/>
  <c r="BB157" i="42"/>
  <c r="BA157" i="42"/>
  <c r="AZ157" i="42"/>
  <c r="BV156" i="42"/>
  <c r="BU156" i="42"/>
  <c r="BT156" i="42"/>
  <c r="BS156" i="42"/>
  <c r="BR156" i="42"/>
  <c r="BQ156" i="42"/>
  <c r="BP156" i="42"/>
  <c r="BO156" i="42"/>
  <c r="BN156" i="42"/>
  <c r="BM156" i="42"/>
  <c r="BL156" i="42"/>
  <c r="BK156" i="42"/>
  <c r="BJ156" i="42"/>
  <c r="BI156" i="42"/>
  <c r="BW156" i="42" s="1"/>
  <c r="BG156" i="42"/>
  <c r="BF156" i="42"/>
  <c r="BE156" i="42"/>
  <c r="BD156" i="42"/>
  <c r="BC156" i="42"/>
  <c r="BB156" i="42"/>
  <c r="BA156" i="42"/>
  <c r="AZ156" i="42"/>
  <c r="AS156" i="42"/>
  <c r="BV155" i="42"/>
  <c r="BU155" i="42"/>
  <c r="BT155" i="42"/>
  <c r="BS155" i="42"/>
  <c r="BR155" i="42"/>
  <c r="BQ155" i="42"/>
  <c r="BP155" i="42"/>
  <c r="BO155" i="42"/>
  <c r="BN155" i="42"/>
  <c r="BM155" i="42"/>
  <c r="BL155" i="42"/>
  <c r="BK155" i="42"/>
  <c r="BJ155" i="42"/>
  <c r="BI155" i="42"/>
  <c r="BW155" i="42" s="1"/>
  <c r="AS155" i="42" s="1"/>
  <c r="BG155" i="42"/>
  <c r="BF155" i="42"/>
  <c r="BE155" i="42"/>
  <c r="BD155" i="42"/>
  <c r="BC155" i="42"/>
  <c r="BB155" i="42"/>
  <c r="BA155" i="42"/>
  <c r="AZ155" i="42"/>
  <c r="BV154" i="42"/>
  <c r="BU154" i="42"/>
  <c r="BT154" i="42"/>
  <c r="BS154" i="42"/>
  <c r="BR154" i="42"/>
  <c r="BQ154" i="42"/>
  <c r="BP154" i="42"/>
  <c r="BO154" i="42"/>
  <c r="BN154" i="42"/>
  <c r="BM154" i="42"/>
  <c r="BL154" i="42"/>
  <c r="BK154" i="42"/>
  <c r="BJ154" i="42"/>
  <c r="BI154" i="42"/>
  <c r="BW154" i="42" s="1"/>
  <c r="AS154" i="42" s="1"/>
  <c r="BG154" i="42"/>
  <c r="BF154" i="42"/>
  <c r="BE154" i="42"/>
  <c r="BD154" i="42"/>
  <c r="BC154" i="42"/>
  <c r="BB154" i="42"/>
  <c r="BA154" i="42"/>
  <c r="AZ154" i="42"/>
  <c r="BV153" i="42"/>
  <c r="BU153" i="42"/>
  <c r="BT153" i="42"/>
  <c r="BS153" i="42"/>
  <c r="BR153" i="42"/>
  <c r="BQ153" i="42"/>
  <c r="BP153" i="42"/>
  <c r="BO153" i="42"/>
  <c r="BN153" i="42"/>
  <c r="BM153" i="42"/>
  <c r="BL153" i="42"/>
  <c r="BK153" i="42"/>
  <c r="BJ153" i="42"/>
  <c r="BI153" i="42"/>
  <c r="BW153" i="42" s="1"/>
  <c r="AS153" i="42" s="1"/>
  <c r="BG153" i="42"/>
  <c r="BF153" i="42"/>
  <c r="BE153" i="42"/>
  <c r="BD153" i="42"/>
  <c r="BC153" i="42"/>
  <c r="BB153" i="42"/>
  <c r="BA153" i="42"/>
  <c r="AZ153" i="42"/>
  <c r="AR153" i="42"/>
  <c r="BV152" i="42"/>
  <c r="BU152" i="42"/>
  <c r="BT152" i="42"/>
  <c r="BS152" i="42"/>
  <c r="BR152" i="42"/>
  <c r="BQ152" i="42"/>
  <c r="BP152" i="42"/>
  <c r="BO152" i="42"/>
  <c r="BN152" i="42"/>
  <c r="BM152" i="42"/>
  <c r="BL152" i="42"/>
  <c r="BK152" i="42"/>
  <c r="BJ152" i="42"/>
  <c r="BI152" i="42"/>
  <c r="BW152" i="42" s="1"/>
  <c r="BG152" i="42"/>
  <c r="BF152" i="42"/>
  <c r="BE152" i="42"/>
  <c r="BD152" i="42"/>
  <c r="BC152" i="42"/>
  <c r="BB152" i="42"/>
  <c r="BA152" i="42"/>
  <c r="AZ152" i="42"/>
  <c r="AS152" i="42"/>
  <c r="BV151" i="42"/>
  <c r="BU151" i="42"/>
  <c r="BT151" i="42"/>
  <c r="BS151" i="42"/>
  <c r="BR151" i="42"/>
  <c r="BQ151" i="42"/>
  <c r="BP151" i="42"/>
  <c r="BO151" i="42"/>
  <c r="BN151" i="42"/>
  <c r="BM151" i="42"/>
  <c r="BL151" i="42"/>
  <c r="BK151" i="42"/>
  <c r="BJ151" i="42"/>
  <c r="BI151" i="42"/>
  <c r="BW151" i="42" s="1"/>
  <c r="AS151" i="42" s="1"/>
  <c r="BG151" i="42"/>
  <c r="BF151" i="42"/>
  <c r="BE151" i="42"/>
  <c r="BD151" i="42"/>
  <c r="BC151" i="42"/>
  <c r="BB151" i="42"/>
  <c r="BA151" i="42"/>
  <c r="AZ151" i="42"/>
  <c r="BV150" i="42"/>
  <c r="BU150" i="42"/>
  <c r="BT150" i="42"/>
  <c r="BS150" i="42"/>
  <c r="BR150" i="42"/>
  <c r="BQ150" i="42"/>
  <c r="BP150" i="42"/>
  <c r="BO150" i="42"/>
  <c r="BN150" i="42"/>
  <c r="BM150" i="42"/>
  <c r="BL150" i="42"/>
  <c r="BK150" i="42"/>
  <c r="BJ150" i="42"/>
  <c r="BI150" i="42"/>
  <c r="BW150" i="42" s="1"/>
  <c r="AS150" i="42" s="1"/>
  <c r="BG150" i="42"/>
  <c r="BF150" i="42"/>
  <c r="BE150" i="42"/>
  <c r="BD150" i="42"/>
  <c r="BC150" i="42"/>
  <c r="BB150" i="42"/>
  <c r="BA150" i="42"/>
  <c r="AZ150" i="42"/>
  <c r="AR150" i="42" s="1"/>
  <c r="BV149" i="42"/>
  <c r="BU149" i="42"/>
  <c r="BT149" i="42"/>
  <c r="BS149" i="42"/>
  <c r="BR149" i="42"/>
  <c r="BQ149" i="42"/>
  <c r="BP149" i="42"/>
  <c r="BO149" i="42"/>
  <c r="BN149" i="42"/>
  <c r="BM149" i="42"/>
  <c r="BL149" i="42"/>
  <c r="BK149" i="42"/>
  <c r="BJ149" i="42"/>
  <c r="BI149" i="42"/>
  <c r="BW149" i="42" s="1"/>
  <c r="AS149" i="42" s="1"/>
  <c r="BG149" i="42"/>
  <c r="BF149" i="42"/>
  <c r="BE149" i="42"/>
  <c r="BD149" i="42"/>
  <c r="BC149" i="42"/>
  <c r="BB149" i="42"/>
  <c r="BA149" i="42"/>
  <c r="AZ149" i="42"/>
  <c r="BV148" i="42"/>
  <c r="BU148" i="42"/>
  <c r="BT148" i="42"/>
  <c r="BS148" i="42"/>
  <c r="BR148" i="42"/>
  <c r="BQ148" i="42"/>
  <c r="BP148" i="42"/>
  <c r="BO148" i="42"/>
  <c r="BN148" i="42"/>
  <c r="BM148" i="42"/>
  <c r="BL148" i="42"/>
  <c r="BK148" i="42"/>
  <c r="BJ148" i="42"/>
  <c r="BI148" i="42"/>
  <c r="BW148" i="42" s="1"/>
  <c r="BG148" i="42"/>
  <c r="BF148" i="42"/>
  <c r="BE148" i="42"/>
  <c r="BD148" i="42"/>
  <c r="BC148" i="42"/>
  <c r="BB148" i="42"/>
  <c r="BA148" i="42"/>
  <c r="AZ148" i="42"/>
  <c r="AS148" i="42"/>
  <c r="BV147" i="42"/>
  <c r="BU147" i="42"/>
  <c r="BT147" i="42"/>
  <c r="BS147" i="42"/>
  <c r="BR147" i="42"/>
  <c r="BQ147" i="42"/>
  <c r="BP147" i="42"/>
  <c r="BO147" i="42"/>
  <c r="BN147" i="42"/>
  <c r="BM147" i="42"/>
  <c r="BL147" i="42"/>
  <c r="BK147" i="42"/>
  <c r="BJ147" i="42"/>
  <c r="BI147" i="42"/>
  <c r="BW147" i="42" s="1"/>
  <c r="AS147" i="42" s="1"/>
  <c r="BG147" i="42"/>
  <c r="BF147" i="42"/>
  <c r="BE147" i="42"/>
  <c r="BD147" i="42"/>
  <c r="BC147" i="42"/>
  <c r="BB147" i="42"/>
  <c r="BA147" i="42"/>
  <c r="AZ147" i="42"/>
  <c r="BV146" i="42"/>
  <c r="BU146" i="42"/>
  <c r="BT146" i="42"/>
  <c r="BS146" i="42"/>
  <c r="BR146" i="42"/>
  <c r="BQ146" i="42"/>
  <c r="BP146" i="42"/>
  <c r="BO146" i="42"/>
  <c r="BN146" i="42"/>
  <c r="BM146" i="42"/>
  <c r="BL146" i="42"/>
  <c r="BK146" i="42"/>
  <c r="BJ146" i="42"/>
  <c r="BI146" i="42"/>
  <c r="BW146" i="42" s="1"/>
  <c r="AS146" i="42" s="1"/>
  <c r="BG146" i="42"/>
  <c r="BF146" i="42"/>
  <c r="BE146" i="42"/>
  <c r="BD146" i="42"/>
  <c r="BC146" i="42"/>
  <c r="BB146" i="42"/>
  <c r="BA146" i="42"/>
  <c r="AR146" i="42" s="1"/>
  <c r="AZ146" i="42"/>
  <c r="BV145" i="42"/>
  <c r="BU145" i="42"/>
  <c r="BT145" i="42"/>
  <c r="BS145" i="42"/>
  <c r="BR145" i="42"/>
  <c r="BQ145" i="42"/>
  <c r="BP145" i="42"/>
  <c r="BO145" i="42"/>
  <c r="BN145" i="42"/>
  <c r="BM145" i="42"/>
  <c r="BL145" i="42"/>
  <c r="BK145" i="42"/>
  <c r="BJ145" i="42"/>
  <c r="BI145" i="42"/>
  <c r="BW145" i="42" s="1"/>
  <c r="AS145" i="42" s="1"/>
  <c r="BG145" i="42"/>
  <c r="BF145" i="42"/>
  <c r="BE145" i="42"/>
  <c r="BD145" i="42"/>
  <c r="BC145" i="42"/>
  <c r="BB145" i="42"/>
  <c r="BA145" i="42"/>
  <c r="AZ145" i="42"/>
  <c r="AR145" i="42" s="1"/>
  <c r="BV144" i="42"/>
  <c r="BU144" i="42"/>
  <c r="BT144" i="42"/>
  <c r="BS144" i="42"/>
  <c r="BR144" i="42"/>
  <c r="BQ144" i="42"/>
  <c r="BP144" i="42"/>
  <c r="BO144" i="42"/>
  <c r="BN144" i="42"/>
  <c r="BM144" i="42"/>
  <c r="BL144" i="42"/>
  <c r="BK144" i="42"/>
  <c r="BJ144" i="42"/>
  <c r="BI144" i="42"/>
  <c r="BW144" i="42" s="1"/>
  <c r="BG144" i="42"/>
  <c r="BF144" i="42"/>
  <c r="BE144" i="42"/>
  <c r="BD144" i="42"/>
  <c r="BC144" i="42"/>
  <c r="BB144" i="42"/>
  <c r="BA144" i="42"/>
  <c r="AZ144" i="42"/>
  <c r="AS144" i="42"/>
  <c r="BV143" i="42"/>
  <c r="BU143" i="42"/>
  <c r="BT143" i="42"/>
  <c r="BS143" i="42"/>
  <c r="BR143" i="42"/>
  <c r="BQ143" i="42"/>
  <c r="BP143" i="42"/>
  <c r="BO143" i="42"/>
  <c r="BN143" i="42"/>
  <c r="BM143" i="42"/>
  <c r="BL143" i="42"/>
  <c r="BK143" i="42"/>
  <c r="BJ143" i="42"/>
  <c r="BI143" i="42"/>
  <c r="BW143" i="42" s="1"/>
  <c r="AS143" i="42" s="1"/>
  <c r="BG143" i="42"/>
  <c r="BF143" i="42"/>
  <c r="BE143" i="42"/>
  <c r="BD143" i="42"/>
  <c r="BC143" i="42"/>
  <c r="BB143" i="42"/>
  <c r="BA143" i="42"/>
  <c r="AZ143" i="42"/>
  <c r="BV142" i="42"/>
  <c r="BU142" i="42"/>
  <c r="BT142" i="42"/>
  <c r="BS142" i="42"/>
  <c r="BR142" i="42"/>
  <c r="BQ142" i="42"/>
  <c r="BP142" i="42"/>
  <c r="BO142" i="42"/>
  <c r="BN142" i="42"/>
  <c r="BM142" i="42"/>
  <c r="BL142" i="42"/>
  <c r="BK142" i="42"/>
  <c r="BJ142" i="42"/>
  <c r="BI142" i="42"/>
  <c r="BW142" i="42" s="1"/>
  <c r="AS142" i="42" s="1"/>
  <c r="BG142" i="42"/>
  <c r="BF142" i="42"/>
  <c r="BE142" i="42"/>
  <c r="BD142" i="42"/>
  <c r="BC142" i="42"/>
  <c r="BB142" i="42"/>
  <c r="BA142" i="42"/>
  <c r="AR142" i="42" s="1"/>
  <c r="AZ142" i="42"/>
  <c r="BV141" i="42"/>
  <c r="BU141" i="42"/>
  <c r="BT141" i="42"/>
  <c r="BS141" i="42"/>
  <c r="BR141" i="42"/>
  <c r="BQ141" i="42"/>
  <c r="BP141" i="42"/>
  <c r="BO141" i="42"/>
  <c r="BN141" i="42"/>
  <c r="BM141" i="42"/>
  <c r="BL141" i="42"/>
  <c r="BK141" i="42"/>
  <c r="BJ141" i="42"/>
  <c r="BI141" i="42"/>
  <c r="BW141" i="42" s="1"/>
  <c r="AS141" i="42" s="1"/>
  <c r="BG141" i="42"/>
  <c r="BF141" i="42"/>
  <c r="BE141" i="42"/>
  <c r="BD141" i="42"/>
  <c r="BC141" i="42"/>
  <c r="BB141" i="42"/>
  <c r="BA141" i="42"/>
  <c r="AZ141" i="42"/>
  <c r="BV140" i="42"/>
  <c r="BU140" i="42"/>
  <c r="BT140" i="42"/>
  <c r="BS140" i="42"/>
  <c r="BR140" i="42"/>
  <c r="BQ140" i="42"/>
  <c r="BP140" i="42"/>
  <c r="BO140" i="42"/>
  <c r="BN140" i="42"/>
  <c r="BM140" i="42"/>
  <c r="BL140" i="42"/>
  <c r="BK140" i="42"/>
  <c r="BJ140" i="42"/>
  <c r="BI140" i="42"/>
  <c r="BW140" i="42" s="1"/>
  <c r="AS140" i="42" s="1"/>
  <c r="BG140" i="42"/>
  <c r="BF140" i="42"/>
  <c r="BE140" i="42"/>
  <c r="BD140" i="42"/>
  <c r="BC140" i="42"/>
  <c r="BB140" i="42"/>
  <c r="BA140" i="42"/>
  <c r="AZ140" i="42"/>
  <c r="AR140" i="42" s="1"/>
  <c r="BV139" i="42"/>
  <c r="BU139" i="42"/>
  <c r="BT139" i="42"/>
  <c r="BS139" i="42"/>
  <c r="BR139" i="42"/>
  <c r="BQ139" i="42"/>
  <c r="BP139" i="42"/>
  <c r="BO139" i="42"/>
  <c r="BN139" i="42"/>
  <c r="BM139" i="42"/>
  <c r="BL139" i="42"/>
  <c r="BK139" i="42"/>
  <c r="BJ139" i="42"/>
  <c r="BI139" i="42"/>
  <c r="BW139" i="42" s="1"/>
  <c r="AS139" i="42" s="1"/>
  <c r="BG139" i="42"/>
  <c r="BF139" i="42"/>
  <c r="BE139" i="42"/>
  <c r="BD139" i="42"/>
  <c r="BC139" i="42"/>
  <c r="BB139" i="42"/>
  <c r="BA139" i="42"/>
  <c r="AZ139" i="42"/>
  <c r="BV138" i="42"/>
  <c r="BU138" i="42"/>
  <c r="BT138" i="42"/>
  <c r="BS138" i="42"/>
  <c r="BR138" i="42"/>
  <c r="BQ138" i="42"/>
  <c r="BP138" i="42"/>
  <c r="BO138" i="42"/>
  <c r="BN138" i="42"/>
  <c r="BM138" i="42"/>
  <c r="BL138" i="42"/>
  <c r="BK138" i="42"/>
  <c r="BJ138" i="42"/>
  <c r="BI138" i="42"/>
  <c r="BW138" i="42" s="1"/>
  <c r="AS138" i="42" s="1"/>
  <c r="BG138" i="42"/>
  <c r="BF138" i="42"/>
  <c r="BE138" i="42"/>
  <c r="BD138" i="42"/>
  <c r="BC138" i="42"/>
  <c r="BB138" i="42"/>
  <c r="BA138" i="42"/>
  <c r="AZ138" i="42"/>
  <c r="BV137" i="42"/>
  <c r="BU137" i="42"/>
  <c r="BT137" i="42"/>
  <c r="BS137" i="42"/>
  <c r="BR137" i="42"/>
  <c r="BQ137" i="42"/>
  <c r="BP137" i="42"/>
  <c r="BO137" i="42"/>
  <c r="BN137" i="42"/>
  <c r="BM137" i="42"/>
  <c r="BL137" i="42"/>
  <c r="BK137" i="42"/>
  <c r="BJ137" i="42"/>
  <c r="BI137" i="42"/>
  <c r="BW137" i="42" s="1"/>
  <c r="AS137" i="42" s="1"/>
  <c r="BG137" i="42"/>
  <c r="BF137" i="42"/>
  <c r="BE137" i="42"/>
  <c r="BD137" i="42"/>
  <c r="BC137" i="42"/>
  <c r="BB137" i="42"/>
  <c r="BA137" i="42"/>
  <c r="AZ137" i="42"/>
  <c r="BV136" i="42"/>
  <c r="BU136" i="42"/>
  <c r="BT136" i="42"/>
  <c r="BS136" i="42"/>
  <c r="BR136" i="42"/>
  <c r="BQ136" i="42"/>
  <c r="BP136" i="42"/>
  <c r="BO136" i="42"/>
  <c r="BN136" i="42"/>
  <c r="BM136" i="42"/>
  <c r="BL136" i="42"/>
  <c r="BK136" i="42"/>
  <c r="BJ136" i="42"/>
  <c r="BI136" i="42"/>
  <c r="BW136" i="42" s="1"/>
  <c r="BG136" i="42"/>
  <c r="BF136" i="42"/>
  <c r="BE136" i="42"/>
  <c r="BD136" i="42"/>
  <c r="BC136" i="42"/>
  <c r="BB136" i="42"/>
  <c r="BA136" i="42"/>
  <c r="AZ136" i="42"/>
  <c r="AS136" i="42"/>
  <c r="BV135" i="42"/>
  <c r="BU135" i="42"/>
  <c r="BT135" i="42"/>
  <c r="BS135" i="42"/>
  <c r="BR135" i="42"/>
  <c r="BQ135" i="42"/>
  <c r="BP135" i="42"/>
  <c r="BO135" i="42"/>
  <c r="BN135" i="42"/>
  <c r="BM135" i="42"/>
  <c r="BL135" i="42"/>
  <c r="BK135" i="42"/>
  <c r="BJ135" i="42"/>
  <c r="BI135" i="42"/>
  <c r="BW135" i="42" s="1"/>
  <c r="AS135" i="42" s="1"/>
  <c r="BG135" i="42"/>
  <c r="BF135" i="42"/>
  <c r="BE135" i="42"/>
  <c r="BD135" i="42"/>
  <c r="BC135" i="42"/>
  <c r="BB135" i="42"/>
  <c r="BA135" i="42"/>
  <c r="AZ135" i="42"/>
  <c r="BV134" i="42"/>
  <c r="BU134" i="42"/>
  <c r="BT134" i="42"/>
  <c r="BS134" i="42"/>
  <c r="BR134" i="42"/>
  <c r="BQ134" i="42"/>
  <c r="BP134" i="42"/>
  <c r="BO134" i="42"/>
  <c r="BN134" i="42"/>
  <c r="BM134" i="42"/>
  <c r="BL134" i="42"/>
  <c r="BK134" i="42"/>
  <c r="BJ134" i="42"/>
  <c r="BI134" i="42"/>
  <c r="BW134" i="42" s="1"/>
  <c r="AS134" i="42" s="1"/>
  <c r="BG134" i="42"/>
  <c r="BF134" i="42"/>
  <c r="BE134" i="42"/>
  <c r="BD134" i="42"/>
  <c r="BC134" i="42"/>
  <c r="BB134" i="42"/>
  <c r="BA134" i="42"/>
  <c r="AZ134" i="42"/>
  <c r="AR134" i="42" s="1"/>
  <c r="BV133" i="42"/>
  <c r="BU133" i="42"/>
  <c r="BT133" i="42"/>
  <c r="BS133" i="42"/>
  <c r="BR133" i="42"/>
  <c r="BQ133" i="42"/>
  <c r="BP133" i="42"/>
  <c r="BO133" i="42"/>
  <c r="BN133" i="42"/>
  <c r="BM133" i="42"/>
  <c r="BL133" i="42"/>
  <c r="BK133" i="42"/>
  <c r="BJ133" i="42"/>
  <c r="BI133" i="42"/>
  <c r="BW133" i="42" s="1"/>
  <c r="AS133" i="42" s="1"/>
  <c r="BG133" i="42"/>
  <c r="BF133" i="42"/>
  <c r="BE133" i="42"/>
  <c r="BD133" i="42"/>
  <c r="BC133" i="42"/>
  <c r="BB133" i="42"/>
  <c r="BA133" i="42"/>
  <c r="AZ133" i="42"/>
  <c r="BV132" i="42"/>
  <c r="BU132" i="42"/>
  <c r="BT132" i="42"/>
  <c r="BS132" i="42"/>
  <c r="BR132" i="42"/>
  <c r="BQ132" i="42"/>
  <c r="BP132" i="42"/>
  <c r="BO132" i="42"/>
  <c r="BN132" i="42"/>
  <c r="BM132" i="42"/>
  <c r="BL132" i="42"/>
  <c r="BK132" i="42"/>
  <c r="BJ132" i="42"/>
  <c r="BI132" i="42"/>
  <c r="BW132" i="42" s="1"/>
  <c r="AS132" i="42" s="1"/>
  <c r="BG132" i="42"/>
  <c r="BF132" i="42"/>
  <c r="BE132" i="42"/>
  <c r="BD132" i="42"/>
  <c r="BC132" i="42"/>
  <c r="BB132" i="42"/>
  <c r="BA132" i="42"/>
  <c r="AZ132" i="42"/>
  <c r="BV131" i="42"/>
  <c r="BU131" i="42"/>
  <c r="BT131" i="42"/>
  <c r="BS131" i="42"/>
  <c r="BR131" i="42"/>
  <c r="BQ131" i="42"/>
  <c r="BP131" i="42"/>
  <c r="BO131" i="42"/>
  <c r="BN131" i="42"/>
  <c r="BM131" i="42"/>
  <c r="BL131" i="42"/>
  <c r="BK131" i="42"/>
  <c r="BJ131" i="42"/>
  <c r="BI131" i="42"/>
  <c r="BW131" i="42" s="1"/>
  <c r="AS131" i="42" s="1"/>
  <c r="BG131" i="42"/>
  <c r="BF131" i="42"/>
  <c r="BE131" i="42"/>
  <c r="BD131" i="42"/>
  <c r="BC131" i="42"/>
  <c r="BB131" i="42"/>
  <c r="BA131" i="42"/>
  <c r="AZ131" i="42"/>
  <c r="BV130" i="42"/>
  <c r="BU130" i="42"/>
  <c r="BT130" i="42"/>
  <c r="BS130" i="42"/>
  <c r="BR130" i="42"/>
  <c r="BQ130" i="42"/>
  <c r="BP130" i="42"/>
  <c r="BO130" i="42"/>
  <c r="BN130" i="42"/>
  <c r="BM130" i="42"/>
  <c r="BL130" i="42"/>
  <c r="BK130" i="42"/>
  <c r="BJ130" i="42"/>
  <c r="BI130" i="42"/>
  <c r="BW130" i="42" s="1"/>
  <c r="AS130" i="42" s="1"/>
  <c r="BG130" i="42"/>
  <c r="BF130" i="42"/>
  <c r="BE130" i="42"/>
  <c r="BD130" i="42"/>
  <c r="BC130" i="42"/>
  <c r="BB130" i="42"/>
  <c r="BA130" i="42"/>
  <c r="AZ130" i="42"/>
  <c r="BV129" i="42"/>
  <c r="BU129" i="42"/>
  <c r="BT129" i="42"/>
  <c r="BS129" i="42"/>
  <c r="BR129" i="42"/>
  <c r="BQ129" i="42"/>
  <c r="BP129" i="42"/>
  <c r="BO129" i="42"/>
  <c r="BN129" i="42"/>
  <c r="BM129" i="42"/>
  <c r="BL129" i="42"/>
  <c r="BK129" i="42"/>
  <c r="BJ129" i="42"/>
  <c r="BI129" i="42"/>
  <c r="BW129" i="42" s="1"/>
  <c r="AS129" i="42" s="1"/>
  <c r="BG129" i="42"/>
  <c r="BF129" i="42"/>
  <c r="BE129" i="42"/>
  <c r="BD129" i="42"/>
  <c r="BC129" i="42"/>
  <c r="BB129" i="42"/>
  <c r="BA129" i="42"/>
  <c r="AZ129" i="42"/>
  <c r="BV128" i="42"/>
  <c r="BU128" i="42"/>
  <c r="BT128" i="42"/>
  <c r="BS128" i="42"/>
  <c r="BR128" i="42"/>
  <c r="BQ128" i="42"/>
  <c r="BP128" i="42"/>
  <c r="BO128" i="42"/>
  <c r="BN128" i="42"/>
  <c r="BM128" i="42"/>
  <c r="BL128" i="42"/>
  <c r="BK128" i="42"/>
  <c r="BJ128" i="42"/>
  <c r="BI128" i="42"/>
  <c r="BW128" i="42" s="1"/>
  <c r="BG128" i="42"/>
  <c r="BF128" i="42"/>
  <c r="BE128" i="42"/>
  <c r="BD128" i="42"/>
  <c r="BC128" i="42"/>
  <c r="BB128" i="42"/>
  <c r="BA128" i="42"/>
  <c r="AZ128" i="42"/>
  <c r="AS128" i="42"/>
  <c r="BV127" i="42"/>
  <c r="BU127" i="42"/>
  <c r="BT127" i="42"/>
  <c r="BS127" i="42"/>
  <c r="BR127" i="42"/>
  <c r="BQ127" i="42"/>
  <c r="BP127" i="42"/>
  <c r="BO127" i="42"/>
  <c r="BN127" i="42"/>
  <c r="BM127" i="42"/>
  <c r="BL127" i="42"/>
  <c r="BK127" i="42"/>
  <c r="BJ127" i="42"/>
  <c r="BI127" i="42"/>
  <c r="BW127" i="42" s="1"/>
  <c r="AS127" i="42" s="1"/>
  <c r="BG127" i="42"/>
  <c r="BF127" i="42"/>
  <c r="BE127" i="42"/>
  <c r="BD127" i="42"/>
  <c r="BC127" i="42"/>
  <c r="BB127" i="42"/>
  <c r="BA127" i="42"/>
  <c r="AZ127" i="42"/>
  <c r="AR127" i="42" s="1"/>
  <c r="BV126" i="42"/>
  <c r="BU126" i="42"/>
  <c r="BT126" i="42"/>
  <c r="BS126" i="42"/>
  <c r="BR126" i="42"/>
  <c r="BQ126" i="42"/>
  <c r="BP126" i="42"/>
  <c r="BO126" i="42"/>
  <c r="BN126" i="42"/>
  <c r="BM126" i="42"/>
  <c r="BL126" i="42"/>
  <c r="BK126" i="42"/>
  <c r="BJ126" i="42"/>
  <c r="BI126" i="42"/>
  <c r="BW126" i="42" s="1"/>
  <c r="AS126" i="42" s="1"/>
  <c r="BG126" i="42"/>
  <c r="BF126" i="42"/>
  <c r="BE126" i="42"/>
  <c r="BD126" i="42"/>
  <c r="BC126" i="42"/>
  <c r="BB126" i="42"/>
  <c r="BA126" i="42"/>
  <c r="AZ126" i="42"/>
  <c r="AR126" i="42"/>
  <c r="BV125" i="42"/>
  <c r="BU125" i="42"/>
  <c r="BT125" i="42"/>
  <c r="BS125" i="42"/>
  <c r="BR125" i="42"/>
  <c r="BQ125" i="42"/>
  <c r="BP125" i="42"/>
  <c r="BO125" i="42"/>
  <c r="BN125" i="42"/>
  <c r="BM125" i="42"/>
  <c r="BL125" i="42"/>
  <c r="BK125" i="42"/>
  <c r="BJ125" i="42"/>
  <c r="BI125" i="42"/>
  <c r="BW125" i="42" s="1"/>
  <c r="AS125" i="42" s="1"/>
  <c r="BG125" i="42"/>
  <c r="BF125" i="42"/>
  <c r="BE125" i="42"/>
  <c r="BD125" i="42"/>
  <c r="BC125" i="42"/>
  <c r="AR125" i="42" s="1"/>
  <c r="BB125" i="42"/>
  <c r="BA125" i="42"/>
  <c r="AZ125" i="42"/>
  <c r="BV124" i="42"/>
  <c r="BU124" i="42"/>
  <c r="BT124" i="42"/>
  <c r="BS124" i="42"/>
  <c r="BR124" i="42"/>
  <c r="BQ124" i="42"/>
  <c r="BP124" i="42"/>
  <c r="BO124" i="42"/>
  <c r="BN124" i="42"/>
  <c r="BM124" i="42"/>
  <c r="BL124" i="42"/>
  <c r="BK124" i="42"/>
  <c r="BJ124" i="42"/>
  <c r="BI124" i="42"/>
  <c r="BW124" i="42" s="1"/>
  <c r="BG124" i="42"/>
  <c r="BF124" i="42"/>
  <c r="BE124" i="42"/>
  <c r="BD124" i="42"/>
  <c r="BC124" i="42"/>
  <c r="BB124" i="42"/>
  <c r="BA124" i="42"/>
  <c r="AZ124" i="42"/>
  <c r="AS124" i="42"/>
  <c r="BV123" i="42"/>
  <c r="BU123" i="42"/>
  <c r="BT123" i="42"/>
  <c r="BS123" i="42"/>
  <c r="BR123" i="42"/>
  <c r="BQ123" i="42"/>
  <c r="BP123" i="42"/>
  <c r="BO123" i="42"/>
  <c r="BN123" i="42"/>
  <c r="BM123" i="42"/>
  <c r="BL123" i="42"/>
  <c r="BK123" i="42"/>
  <c r="BJ123" i="42"/>
  <c r="BI123" i="42"/>
  <c r="BW123" i="42" s="1"/>
  <c r="AS123" i="42" s="1"/>
  <c r="BG123" i="42"/>
  <c r="BF123" i="42"/>
  <c r="BE123" i="42"/>
  <c r="BD123" i="42"/>
  <c r="BC123" i="42"/>
  <c r="BB123" i="42"/>
  <c r="BA123" i="42"/>
  <c r="AZ123" i="42"/>
  <c r="BV122" i="42"/>
  <c r="BU122" i="42"/>
  <c r="BT122" i="42"/>
  <c r="BS122" i="42"/>
  <c r="BR122" i="42"/>
  <c r="BQ122" i="42"/>
  <c r="BP122" i="42"/>
  <c r="BO122" i="42"/>
  <c r="BN122" i="42"/>
  <c r="BM122" i="42"/>
  <c r="BL122" i="42"/>
  <c r="BK122" i="42"/>
  <c r="BJ122" i="42"/>
  <c r="BI122" i="42"/>
  <c r="BW122" i="42" s="1"/>
  <c r="AS122" i="42" s="1"/>
  <c r="BG122" i="42"/>
  <c r="BF122" i="42"/>
  <c r="BE122" i="42"/>
  <c r="BD122" i="42"/>
  <c r="BC122" i="42"/>
  <c r="BB122" i="42"/>
  <c r="BA122" i="42"/>
  <c r="AZ122" i="42"/>
  <c r="BV121" i="42"/>
  <c r="BU121" i="42"/>
  <c r="BT121" i="42"/>
  <c r="BS121" i="42"/>
  <c r="BR121" i="42"/>
  <c r="BQ121" i="42"/>
  <c r="BP121" i="42"/>
  <c r="BO121" i="42"/>
  <c r="BN121" i="42"/>
  <c r="BM121" i="42"/>
  <c r="BL121" i="42"/>
  <c r="BK121" i="42"/>
  <c r="BJ121" i="42"/>
  <c r="BI121" i="42"/>
  <c r="BW121" i="42" s="1"/>
  <c r="AS121" i="42" s="1"/>
  <c r="BG121" i="42"/>
  <c r="BF121" i="42"/>
  <c r="BE121" i="42"/>
  <c r="BD121" i="42"/>
  <c r="BC121" i="42"/>
  <c r="BB121" i="42"/>
  <c r="BA121" i="42"/>
  <c r="AZ121" i="42"/>
  <c r="AR121" i="42"/>
  <c r="BV120" i="42"/>
  <c r="BU120" i="42"/>
  <c r="BT120" i="42"/>
  <c r="BS120" i="42"/>
  <c r="BR120" i="42"/>
  <c r="BQ120" i="42"/>
  <c r="BP120" i="42"/>
  <c r="BO120" i="42"/>
  <c r="BN120" i="42"/>
  <c r="BM120" i="42"/>
  <c r="BL120" i="42"/>
  <c r="BK120" i="42"/>
  <c r="BJ120" i="42"/>
  <c r="BI120" i="42"/>
  <c r="BW120" i="42" s="1"/>
  <c r="BG120" i="42"/>
  <c r="BF120" i="42"/>
  <c r="BE120" i="42"/>
  <c r="BD120" i="42"/>
  <c r="BC120" i="42"/>
  <c r="BB120" i="42"/>
  <c r="BA120" i="42"/>
  <c r="AZ120" i="42"/>
  <c r="AS120" i="42"/>
  <c r="BV119" i="42"/>
  <c r="BU119" i="42"/>
  <c r="BT119" i="42"/>
  <c r="BS119" i="42"/>
  <c r="BR119" i="42"/>
  <c r="BQ119" i="42"/>
  <c r="BP119" i="42"/>
  <c r="BO119" i="42"/>
  <c r="BN119" i="42"/>
  <c r="BM119" i="42"/>
  <c r="BL119" i="42"/>
  <c r="BK119" i="42"/>
  <c r="BJ119" i="42"/>
  <c r="BI119" i="42"/>
  <c r="BW119" i="42" s="1"/>
  <c r="AS119" i="42" s="1"/>
  <c r="BG119" i="42"/>
  <c r="BF119" i="42"/>
  <c r="BE119" i="42"/>
  <c r="BD119" i="42"/>
  <c r="BC119" i="42"/>
  <c r="BB119" i="42"/>
  <c r="BA119" i="42"/>
  <c r="AZ119" i="42"/>
  <c r="BV118" i="42"/>
  <c r="BU118" i="42"/>
  <c r="BT118" i="42"/>
  <c r="BS118" i="42"/>
  <c r="BR118" i="42"/>
  <c r="BQ118" i="42"/>
  <c r="BP118" i="42"/>
  <c r="BO118" i="42"/>
  <c r="BN118" i="42"/>
  <c r="BM118" i="42"/>
  <c r="BL118" i="42"/>
  <c r="BK118" i="42"/>
  <c r="BJ118" i="42"/>
  <c r="BI118" i="42"/>
  <c r="BW118" i="42" s="1"/>
  <c r="AS118" i="42" s="1"/>
  <c r="BG118" i="42"/>
  <c r="BF118" i="42"/>
  <c r="BE118" i="42"/>
  <c r="BD118" i="42"/>
  <c r="BC118" i="42"/>
  <c r="BB118" i="42"/>
  <c r="BA118" i="42"/>
  <c r="AZ118" i="42"/>
  <c r="AR118" i="42" s="1"/>
  <c r="BV117" i="42"/>
  <c r="BU117" i="42"/>
  <c r="BT117" i="42"/>
  <c r="BS117" i="42"/>
  <c r="BR117" i="42"/>
  <c r="BQ117" i="42"/>
  <c r="BP117" i="42"/>
  <c r="BO117" i="42"/>
  <c r="BN117" i="42"/>
  <c r="BM117" i="42"/>
  <c r="BL117" i="42"/>
  <c r="BK117" i="42"/>
  <c r="BJ117" i="42"/>
  <c r="BI117" i="42"/>
  <c r="BW117" i="42" s="1"/>
  <c r="AS117" i="42" s="1"/>
  <c r="BG117" i="42"/>
  <c r="BF117" i="42"/>
  <c r="BE117" i="42"/>
  <c r="BD117" i="42"/>
  <c r="BC117" i="42"/>
  <c r="BB117" i="42"/>
  <c r="BA117" i="42"/>
  <c r="AZ117" i="42"/>
  <c r="BV116" i="42"/>
  <c r="BU116" i="42"/>
  <c r="BT116" i="42"/>
  <c r="BS116" i="42"/>
  <c r="BR116" i="42"/>
  <c r="BQ116" i="42"/>
  <c r="BP116" i="42"/>
  <c r="BO116" i="42"/>
  <c r="BN116" i="42"/>
  <c r="BM116" i="42"/>
  <c r="BL116" i="42"/>
  <c r="BK116" i="42"/>
  <c r="BJ116" i="42"/>
  <c r="BI116" i="42"/>
  <c r="BW116" i="42" s="1"/>
  <c r="BG116" i="42"/>
  <c r="BF116" i="42"/>
  <c r="BE116" i="42"/>
  <c r="BD116" i="42"/>
  <c r="BC116" i="42"/>
  <c r="BB116" i="42"/>
  <c r="BA116" i="42"/>
  <c r="AZ116" i="42"/>
  <c r="AS116" i="42"/>
  <c r="BV115" i="42"/>
  <c r="BU115" i="42"/>
  <c r="BT115" i="42"/>
  <c r="BS115" i="42"/>
  <c r="BR115" i="42"/>
  <c r="BQ115" i="42"/>
  <c r="BP115" i="42"/>
  <c r="BO115" i="42"/>
  <c r="BN115" i="42"/>
  <c r="BM115" i="42"/>
  <c r="BL115" i="42"/>
  <c r="BK115" i="42"/>
  <c r="BJ115" i="42"/>
  <c r="BI115" i="42"/>
  <c r="BW115" i="42" s="1"/>
  <c r="AS115" i="42" s="1"/>
  <c r="BG115" i="42"/>
  <c r="BF115" i="42"/>
  <c r="BE115" i="42"/>
  <c r="BD115" i="42"/>
  <c r="BC115" i="42"/>
  <c r="BB115" i="42"/>
  <c r="BA115" i="42"/>
  <c r="AZ115" i="42"/>
  <c r="BW114" i="42"/>
  <c r="AS114" i="42" s="1"/>
  <c r="BV114" i="42"/>
  <c r="BU114" i="42"/>
  <c r="BT114" i="42"/>
  <c r="BS114" i="42"/>
  <c r="BR114" i="42"/>
  <c r="BQ114" i="42"/>
  <c r="BP114" i="42"/>
  <c r="BO114" i="42"/>
  <c r="BN114" i="42"/>
  <c r="BM114" i="42"/>
  <c r="BL114" i="42"/>
  <c r="BK114" i="42"/>
  <c r="BJ114" i="42"/>
  <c r="BI114" i="42"/>
  <c r="BG114" i="42"/>
  <c r="BF114" i="42"/>
  <c r="BE114" i="42"/>
  <c r="BD114" i="42"/>
  <c r="BC114" i="42"/>
  <c r="BB114" i="42"/>
  <c r="BA114" i="42"/>
  <c r="AR114" i="42" s="1"/>
  <c r="AZ114" i="42"/>
  <c r="BV113" i="42"/>
  <c r="BU113" i="42"/>
  <c r="BT113" i="42"/>
  <c r="BS113" i="42"/>
  <c r="BR113" i="42"/>
  <c r="BQ113" i="42"/>
  <c r="BP113" i="42"/>
  <c r="BO113" i="42"/>
  <c r="BN113" i="42"/>
  <c r="BM113" i="42"/>
  <c r="BL113" i="42"/>
  <c r="BK113" i="42"/>
  <c r="BJ113" i="42"/>
  <c r="BI113" i="42"/>
  <c r="BW113" i="42" s="1"/>
  <c r="AS113" i="42" s="1"/>
  <c r="BG113" i="42"/>
  <c r="BF113" i="42"/>
  <c r="BE113" i="42"/>
  <c r="BD113" i="42"/>
  <c r="BC113" i="42"/>
  <c r="BB113" i="42"/>
  <c r="BA113" i="42"/>
  <c r="AZ113" i="42"/>
  <c r="AR113" i="42" s="1"/>
  <c r="BV112" i="42"/>
  <c r="BU112" i="42"/>
  <c r="BT112" i="42"/>
  <c r="BS112" i="42"/>
  <c r="BR112" i="42"/>
  <c r="BQ112" i="42"/>
  <c r="BP112" i="42"/>
  <c r="BO112" i="42"/>
  <c r="BN112" i="42"/>
  <c r="BM112" i="42"/>
  <c r="BL112" i="42"/>
  <c r="BK112" i="42"/>
  <c r="BJ112" i="42"/>
  <c r="BI112" i="42"/>
  <c r="BW112" i="42" s="1"/>
  <c r="BG112" i="42"/>
  <c r="BF112" i="42"/>
  <c r="BE112" i="42"/>
  <c r="BD112" i="42"/>
  <c r="BC112" i="42"/>
  <c r="BB112" i="42"/>
  <c r="BA112" i="42"/>
  <c r="AZ112" i="42"/>
  <c r="AS112" i="42"/>
  <c r="BV111" i="42"/>
  <c r="BU111" i="42"/>
  <c r="BT111" i="42"/>
  <c r="BS111" i="42"/>
  <c r="BR111" i="42"/>
  <c r="BQ111" i="42"/>
  <c r="BP111" i="42"/>
  <c r="BO111" i="42"/>
  <c r="BN111" i="42"/>
  <c r="BM111" i="42"/>
  <c r="BL111" i="42"/>
  <c r="BK111" i="42"/>
  <c r="BJ111" i="42"/>
  <c r="BI111" i="42"/>
  <c r="BW111" i="42" s="1"/>
  <c r="AS111" i="42" s="1"/>
  <c r="BG111" i="42"/>
  <c r="BF111" i="42"/>
  <c r="BE111" i="42"/>
  <c r="BD111" i="42"/>
  <c r="BC111" i="42"/>
  <c r="BB111" i="42"/>
  <c r="BA111" i="42"/>
  <c r="AZ111" i="42"/>
  <c r="BW110" i="42"/>
  <c r="AS110" i="42" s="1"/>
  <c r="BV110" i="42"/>
  <c r="BU110" i="42"/>
  <c r="BT110" i="42"/>
  <c r="BS110" i="42"/>
  <c r="BR110" i="42"/>
  <c r="BQ110" i="42"/>
  <c r="BP110" i="42"/>
  <c r="BO110" i="42"/>
  <c r="BN110" i="42"/>
  <c r="BM110" i="42"/>
  <c r="BL110" i="42"/>
  <c r="BK110" i="42"/>
  <c r="BJ110" i="42"/>
  <c r="BI110" i="42"/>
  <c r="BG110" i="42"/>
  <c r="BF110" i="42"/>
  <c r="BE110" i="42"/>
  <c r="BD110" i="42"/>
  <c r="BC110" i="42"/>
  <c r="BB110" i="42"/>
  <c r="BA110" i="42"/>
  <c r="AR110" i="42" s="1"/>
  <c r="AZ110" i="42"/>
  <c r="BW109" i="42"/>
  <c r="AS109" i="42" s="1"/>
  <c r="BV109" i="42"/>
  <c r="BU109" i="42"/>
  <c r="BT109" i="42"/>
  <c r="BS109" i="42"/>
  <c r="BR109" i="42"/>
  <c r="BQ109" i="42"/>
  <c r="BP109" i="42"/>
  <c r="BO109" i="42"/>
  <c r="BN109" i="42"/>
  <c r="BM109" i="42"/>
  <c r="BL109" i="42"/>
  <c r="BK109" i="42"/>
  <c r="BJ109" i="42"/>
  <c r="BI109" i="42"/>
  <c r="BG109" i="42"/>
  <c r="BF109" i="42"/>
  <c r="BE109" i="42"/>
  <c r="BD109" i="42"/>
  <c r="BC109" i="42"/>
  <c r="BB109" i="42"/>
  <c r="BA109" i="42"/>
  <c r="AZ109" i="42"/>
  <c r="BV108" i="42"/>
  <c r="BU108" i="42"/>
  <c r="BT108" i="42"/>
  <c r="BS108" i="42"/>
  <c r="BR108" i="42"/>
  <c r="BQ108" i="42"/>
  <c r="BP108" i="42"/>
  <c r="BO108" i="42"/>
  <c r="BN108" i="42"/>
  <c r="BM108" i="42"/>
  <c r="BL108" i="42"/>
  <c r="BK108" i="42"/>
  <c r="BJ108" i="42"/>
  <c r="BI108" i="42"/>
  <c r="BW108" i="42" s="1"/>
  <c r="AS108" i="42" s="1"/>
  <c r="BG108" i="42"/>
  <c r="BF108" i="42"/>
  <c r="BE108" i="42"/>
  <c r="BD108" i="42"/>
  <c r="BC108" i="42"/>
  <c r="BB108" i="42"/>
  <c r="BA108" i="42"/>
  <c r="AZ108" i="42"/>
  <c r="AR108" i="42" s="1"/>
  <c r="BV107" i="42"/>
  <c r="BU107" i="42"/>
  <c r="BT107" i="42"/>
  <c r="BS107" i="42"/>
  <c r="BR107" i="42"/>
  <c r="BQ107" i="42"/>
  <c r="BP107" i="42"/>
  <c r="BO107" i="42"/>
  <c r="BN107" i="42"/>
  <c r="BM107" i="42"/>
  <c r="BL107" i="42"/>
  <c r="BK107" i="42"/>
  <c r="BJ107" i="42"/>
  <c r="BI107" i="42"/>
  <c r="BW107" i="42" s="1"/>
  <c r="AS107" i="42" s="1"/>
  <c r="BG107" i="42"/>
  <c r="BF107" i="42"/>
  <c r="BE107" i="42"/>
  <c r="BD107" i="42"/>
  <c r="BC107" i="42"/>
  <c r="BB107" i="42"/>
  <c r="BA107" i="42"/>
  <c r="AZ107" i="42"/>
  <c r="BW106" i="42"/>
  <c r="AS106" i="42" s="1"/>
  <c r="BV106" i="42"/>
  <c r="BU106" i="42"/>
  <c r="BT106" i="42"/>
  <c r="BS106" i="42"/>
  <c r="BR106" i="42"/>
  <c r="BQ106" i="42"/>
  <c r="BP106" i="42"/>
  <c r="BO106" i="42"/>
  <c r="BN106" i="42"/>
  <c r="BM106" i="42"/>
  <c r="BL106" i="42"/>
  <c r="BK106" i="42"/>
  <c r="BJ106" i="42"/>
  <c r="BI106" i="42"/>
  <c r="BG106" i="42"/>
  <c r="BF106" i="42"/>
  <c r="BE106" i="42"/>
  <c r="BD106" i="42"/>
  <c r="BC106" i="42"/>
  <c r="BB106" i="42"/>
  <c r="BA106" i="42"/>
  <c r="AZ106" i="42"/>
  <c r="BV105" i="42"/>
  <c r="BU105" i="42"/>
  <c r="BT105" i="42"/>
  <c r="BS105" i="42"/>
  <c r="BR105" i="42"/>
  <c r="BQ105" i="42"/>
  <c r="BP105" i="42"/>
  <c r="BO105" i="42"/>
  <c r="BN105" i="42"/>
  <c r="BM105" i="42"/>
  <c r="BL105" i="42"/>
  <c r="BK105" i="42"/>
  <c r="BJ105" i="42"/>
  <c r="BI105" i="42"/>
  <c r="BW105" i="42" s="1"/>
  <c r="AS105" i="42" s="1"/>
  <c r="BG105" i="42"/>
  <c r="BF105" i="42"/>
  <c r="BE105" i="42"/>
  <c r="BD105" i="42"/>
  <c r="BC105" i="42"/>
  <c r="BB105" i="42"/>
  <c r="BA105" i="42"/>
  <c r="AZ105" i="42"/>
  <c r="BV104" i="42"/>
  <c r="BU104" i="42"/>
  <c r="BT104" i="42"/>
  <c r="BS104" i="42"/>
  <c r="BR104" i="42"/>
  <c r="BQ104" i="42"/>
  <c r="BP104" i="42"/>
  <c r="BO104" i="42"/>
  <c r="BN104" i="42"/>
  <c r="BM104" i="42"/>
  <c r="BL104" i="42"/>
  <c r="BK104" i="42"/>
  <c r="BJ104" i="42"/>
  <c r="BI104" i="42"/>
  <c r="BW104" i="42" s="1"/>
  <c r="BG104" i="42"/>
  <c r="BF104" i="42"/>
  <c r="BE104" i="42"/>
  <c r="BD104" i="42"/>
  <c r="BC104" i="42"/>
  <c r="BB104" i="42"/>
  <c r="BA104" i="42"/>
  <c r="AZ104" i="42"/>
  <c r="AS104" i="42"/>
  <c r="BV103" i="42"/>
  <c r="BU103" i="42"/>
  <c r="BT103" i="42"/>
  <c r="BS103" i="42"/>
  <c r="BR103" i="42"/>
  <c r="BQ103" i="42"/>
  <c r="BP103" i="42"/>
  <c r="BO103" i="42"/>
  <c r="BN103" i="42"/>
  <c r="BM103" i="42"/>
  <c r="BL103" i="42"/>
  <c r="BK103" i="42"/>
  <c r="BJ103" i="42"/>
  <c r="BI103" i="42"/>
  <c r="BW103" i="42" s="1"/>
  <c r="AS103" i="42" s="1"/>
  <c r="BG103" i="42"/>
  <c r="BF103" i="42"/>
  <c r="BE103" i="42"/>
  <c r="BD103" i="42"/>
  <c r="BC103" i="42"/>
  <c r="BB103" i="42"/>
  <c r="BA103" i="42"/>
  <c r="AZ103" i="42"/>
  <c r="BV102" i="42"/>
  <c r="BU102" i="42"/>
  <c r="BT102" i="42"/>
  <c r="BS102" i="42"/>
  <c r="BR102" i="42"/>
  <c r="BQ102" i="42"/>
  <c r="BP102" i="42"/>
  <c r="BO102" i="42"/>
  <c r="BN102" i="42"/>
  <c r="BM102" i="42"/>
  <c r="BL102" i="42"/>
  <c r="BK102" i="42"/>
  <c r="BJ102" i="42"/>
  <c r="BI102" i="42"/>
  <c r="BW102" i="42" s="1"/>
  <c r="AS102" i="42" s="1"/>
  <c r="BG102" i="42"/>
  <c r="BF102" i="42"/>
  <c r="BE102" i="42"/>
  <c r="BD102" i="42"/>
  <c r="BC102" i="42"/>
  <c r="BB102" i="42"/>
  <c r="BA102" i="42"/>
  <c r="AZ102" i="42"/>
  <c r="AR102" i="42" s="1"/>
  <c r="BV101" i="42"/>
  <c r="BU101" i="42"/>
  <c r="BT101" i="42"/>
  <c r="BS101" i="42"/>
  <c r="BR101" i="42"/>
  <c r="BQ101" i="42"/>
  <c r="BP101" i="42"/>
  <c r="BO101" i="42"/>
  <c r="BN101" i="42"/>
  <c r="BM101" i="42"/>
  <c r="BL101" i="42"/>
  <c r="BK101" i="42"/>
  <c r="BJ101" i="42"/>
  <c r="BI101" i="42"/>
  <c r="BW101" i="42" s="1"/>
  <c r="AS101" i="42" s="1"/>
  <c r="BG101" i="42"/>
  <c r="BF101" i="42"/>
  <c r="BE101" i="42"/>
  <c r="BD101" i="42"/>
  <c r="BC101" i="42"/>
  <c r="BB101" i="42"/>
  <c r="BA101" i="42"/>
  <c r="AZ101" i="42"/>
  <c r="BV100" i="42"/>
  <c r="BU100" i="42"/>
  <c r="BT100" i="42"/>
  <c r="BS100" i="42"/>
  <c r="BR100" i="42"/>
  <c r="BQ100" i="42"/>
  <c r="BP100" i="42"/>
  <c r="BO100" i="42"/>
  <c r="BN100" i="42"/>
  <c r="BM100" i="42"/>
  <c r="BL100" i="42"/>
  <c r="BK100" i="42"/>
  <c r="BJ100" i="42"/>
  <c r="BI100" i="42"/>
  <c r="BW100" i="42" s="1"/>
  <c r="AS100" i="42" s="1"/>
  <c r="BG100" i="42"/>
  <c r="BF100" i="42"/>
  <c r="BE100" i="42"/>
  <c r="BD100" i="42"/>
  <c r="BC100" i="42"/>
  <c r="BB100" i="42"/>
  <c r="BA100" i="42"/>
  <c r="AZ100" i="42"/>
  <c r="BV99" i="42"/>
  <c r="BU99" i="42"/>
  <c r="BT99" i="42"/>
  <c r="BS99" i="42"/>
  <c r="BR99" i="42"/>
  <c r="BQ99" i="42"/>
  <c r="BP99" i="42"/>
  <c r="BO99" i="42"/>
  <c r="BN99" i="42"/>
  <c r="BM99" i="42"/>
  <c r="BL99" i="42"/>
  <c r="BK99" i="42"/>
  <c r="BJ99" i="42"/>
  <c r="BI99" i="42"/>
  <c r="BW99" i="42" s="1"/>
  <c r="AS99" i="42" s="1"/>
  <c r="BG99" i="42"/>
  <c r="BF99" i="42"/>
  <c r="BE99" i="42"/>
  <c r="BD99" i="42"/>
  <c r="BC99" i="42"/>
  <c r="BB99" i="42"/>
  <c r="BA99" i="42"/>
  <c r="AZ99" i="42"/>
  <c r="BV98" i="42"/>
  <c r="BU98" i="42"/>
  <c r="BT98" i="42"/>
  <c r="BS98" i="42"/>
  <c r="BR98" i="42"/>
  <c r="BQ98" i="42"/>
  <c r="BP98" i="42"/>
  <c r="BO98" i="42"/>
  <c r="BN98" i="42"/>
  <c r="BM98" i="42"/>
  <c r="BL98" i="42"/>
  <c r="BK98" i="42"/>
  <c r="BJ98" i="42"/>
  <c r="BI98" i="42"/>
  <c r="BW98" i="42" s="1"/>
  <c r="AS98" i="42" s="1"/>
  <c r="BG98" i="42"/>
  <c r="BF98" i="42"/>
  <c r="BE98" i="42"/>
  <c r="BD98" i="42"/>
  <c r="BC98" i="42"/>
  <c r="BB98" i="42"/>
  <c r="BA98" i="42"/>
  <c r="AZ98" i="42"/>
  <c r="BV97" i="42"/>
  <c r="BU97" i="42"/>
  <c r="BT97" i="42"/>
  <c r="BS97" i="42"/>
  <c r="BR97" i="42"/>
  <c r="BQ97" i="42"/>
  <c r="BP97" i="42"/>
  <c r="BO97" i="42"/>
  <c r="BN97" i="42"/>
  <c r="BM97" i="42"/>
  <c r="BL97" i="42"/>
  <c r="BK97" i="42"/>
  <c r="BJ97" i="42"/>
  <c r="BI97" i="42"/>
  <c r="BW97" i="42" s="1"/>
  <c r="AS97" i="42" s="1"/>
  <c r="BG97" i="42"/>
  <c r="BF97" i="42"/>
  <c r="BE97" i="42"/>
  <c r="BD97" i="42"/>
  <c r="BC97" i="42"/>
  <c r="BB97" i="42"/>
  <c r="BA97" i="42"/>
  <c r="AZ97" i="42"/>
  <c r="BV96" i="42"/>
  <c r="BU96" i="42"/>
  <c r="BT96" i="42"/>
  <c r="BS96" i="42"/>
  <c r="BR96" i="42"/>
  <c r="BQ96" i="42"/>
  <c r="BP96" i="42"/>
  <c r="BO96" i="42"/>
  <c r="BN96" i="42"/>
  <c r="BM96" i="42"/>
  <c r="BL96" i="42"/>
  <c r="BK96" i="42"/>
  <c r="BJ96" i="42"/>
  <c r="BI96" i="42"/>
  <c r="BW96" i="42" s="1"/>
  <c r="BG96" i="42"/>
  <c r="BF96" i="42"/>
  <c r="BE96" i="42"/>
  <c r="BD96" i="42"/>
  <c r="BC96" i="42"/>
  <c r="BB96" i="42"/>
  <c r="BA96" i="42"/>
  <c r="AZ96" i="42"/>
  <c r="AS96" i="42"/>
  <c r="BV95" i="42"/>
  <c r="BU95" i="42"/>
  <c r="BT95" i="42"/>
  <c r="BS95" i="42"/>
  <c r="BR95" i="42"/>
  <c r="BQ95" i="42"/>
  <c r="BP95" i="42"/>
  <c r="BO95" i="42"/>
  <c r="BN95" i="42"/>
  <c r="BM95" i="42"/>
  <c r="BL95" i="42"/>
  <c r="BK95" i="42"/>
  <c r="BJ95" i="42"/>
  <c r="BI95" i="42"/>
  <c r="BW95" i="42" s="1"/>
  <c r="AS95" i="42" s="1"/>
  <c r="BG95" i="42"/>
  <c r="BF95" i="42"/>
  <c r="BE95" i="42"/>
  <c r="BD95" i="42"/>
  <c r="BC95" i="42"/>
  <c r="BB95" i="42"/>
  <c r="BA95" i="42"/>
  <c r="AZ95" i="42"/>
  <c r="AR95" i="42" s="1"/>
  <c r="BV94" i="42"/>
  <c r="BU94" i="42"/>
  <c r="BT94" i="42"/>
  <c r="BS94" i="42"/>
  <c r="BR94" i="42"/>
  <c r="BQ94" i="42"/>
  <c r="BP94" i="42"/>
  <c r="BO94" i="42"/>
  <c r="BN94" i="42"/>
  <c r="BM94" i="42"/>
  <c r="BL94" i="42"/>
  <c r="BK94" i="42"/>
  <c r="BJ94" i="42"/>
  <c r="BI94" i="42"/>
  <c r="BW94" i="42" s="1"/>
  <c r="AS94" i="42" s="1"/>
  <c r="BG94" i="42"/>
  <c r="BF94" i="42"/>
  <c r="BE94" i="42"/>
  <c r="BD94" i="42"/>
  <c r="BC94" i="42"/>
  <c r="BB94" i="42"/>
  <c r="BA94" i="42"/>
  <c r="AZ94" i="42"/>
  <c r="AR94" i="42"/>
  <c r="BV93" i="42"/>
  <c r="BU93" i="42"/>
  <c r="BT93" i="42"/>
  <c r="BS93" i="42"/>
  <c r="BR93" i="42"/>
  <c r="BQ93" i="42"/>
  <c r="BP93" i="42"/>
  <c r="BO93" i="42"/>
  <c r="BN93" i="42"/>
  <c r="BM93" i="42"/>
  <c r="BL93" i="42"/>
  <c r="BK93" i="42"/>
  <c r="BJ93" i="42"/>
  <c r="BI93" i="42"/>
  <c r="BW93" i="42" s="1"/>
  <c r="AS93" i="42" s="1"/>
  <c r="BG93" i="42"/>
  <c r="BF93" i="42"/>
  <c r="BE93" i="42"/>
  <c r="BD93" i="42"/>
  <c r="BC93" i="42"/>
  <c r="AR93" i="42" s="1"/>
  <c r="BB93" i="42"/>
  <c r="BA93" i="42"/>
  <c r="AZ93" i="42"/>
  <c r="BV92" i="42"/>
  <c r="BU92" i="42"/>
  <c r="BT92" i="42"/>
  <c r="BS92" i="42"/>
  <c r="BR92" i="42"/>
  <c r="BQ92" i="42"/>
  <c r="BP92" i="42"/>
  <c r="BO92" i="42"/>
  <c r="BN92" i="42"/>
  <c r="BM92" i="42"/>
  <c r="BL92" i="42"/>
  <c r="BK92" i="42"/>
  <c r="BJ92" i="42"/>
  <c r="BI92" i="42"/>
  <c r="BW92" i="42" s="1"/>
  <c r="BG92" i="42"/>
  <c r="BF92" i="42"/>
  <c r="BE92" i="42"/>
  <c r="BD92" i="42"/>
  <c r="BC92" i="42"/>
  <c r="BB92" i="42"/>
  <c r="BA92" i="42"/>
  <c r="AZ92" i="42"/>
  <c r="AS92" i="42"/>
  <c r="BV91" i="42"/>
  <c r="BU91" i="42"/>
  <c r="BT91" i="42"/>
  <c r="BS91" i="42"/>
  <c r="BR91" i="42"/>
  <c r="BQ91" i="42"/>
  <c r="BP91" i="42"/>
  <c r="BO91" i="42"/>
  <c r="BN91" i="42"/>
  <c r="BM91" i="42"/>
  <c r="BL91" i="42"/>
  <c r="BK91" i="42"/>
  <c r="BJ91" i="42"/>
  <c r="BI91" i="42"/>
  <c r="BW91" i="42" s="1"/>
  <c r="AS91" i="42" s="1"/>
  <c r="BG91" i="42"/>
  <c r="BF91" i="42"/>
  <c r="BE91" i="42"/>
  <c r="BD91" i="42"/>
  <c r="BC91" i="42"/>
  <c r="BB91" i="42"/>
  <c r="BA91" i="42"/>
  <c r="AZ91" i="42"/>
  <c r="BV90" i="42"/>
  <c r="BU90" i="42"/>
  <c r="BT90" i="42"/>
  <c r="BS90" i="42"/>
  <c r="BR90" i="42"/>
  <c r="BQ90" i="42"/>
  <c r="BP90" i="42"/>
  <c r="BO90" i="42"/>
  <c r="BN90" i="42"/>
  <c r="BM90" i="42"/>
  <c r="BL90" i="42"/>
  <c r="BK90" i="42"/>
  <c r="BJ90" i="42"/>
  <c r="BI90" i="42"/>
  <c r="BW90" i="42" s="1"/>
  <c r="AS90" i="42" s="1"/>
  <c r="BG90" i="42"/>
  <c r="BF90" i="42"/>
  <c r="BE90" i="42"/>
  <c r="BD90" i="42"/>
  <c r="BC90" i="42"/>
  <c r="BB90" i="42"/>
  <c r="BA90" i="42"/>
  <c r="AZ90" i="42"/>
  <c r="BV89" i="42"/>
  <c r="BU89" i="42"/>
  <c r="BT89" i="42"/>
  <c r="BS89" i="42"/>
  <c r="BR89" i="42"/>
  <c r="BQ89" i="42"/>
  <c r="BP89" i="42"/>
  <c r="BO89" i="42"/>
  <c r="BN89" i="42"/>
  <c r="BM89" i="42"/>
  <c r="BL89" i="42"/>
  <c r="BK89" i="42"/>
  <c r="BJ89" i="42"/>
  <c r="BI89" i="42"/>
  <c r="BW89" i="42" s="1"/>
  <c r="AS89" i="42" s="1"/>
  <c r="BG89" i="42"/>
  <c r="BF89" i="42"/>
  <c r="BE89" i="42"/>
  <c r="BD89" i="42"/>
  <c r="BC89" i="42"/>
  <c r="BB89" i="42"/>
  <c r="BA89" i="42"/>
  <c r="AZ89" i="42"/>
  <c r="AR89" i="42"/>
  <c r="BV88" i="42"/>
  <c r="BU88" i="42"/>
  <c r="BT88" i="42"/>
  <c r="BS88" i="42"/>
  <c r="BR88" i="42"/>
  <c r="BQ88" i="42"/>
  <c r="BP88" i="42"/>
  <c r="BO88" i="42"/>
  <c r="BN88" i="42"/>
  <c r="BM88" i="42"/>
  <c r="BL88" i="42"/>
  <c r="BK88" i="42"/>
  <c r="BJ88" i="42"/>
  <c r="BI88" i="42"/>
  <c r="BW88" i="42" s="1"/>
  <c r="BG88" i="42"/>
  <c r="BF88" i="42"/>
  <c r="BE88" i="42"/>
  <c r="BD88" i="42"/>
  <c r="BC88" i="42"/>
  <c r="BB88" i="42"/>
  <c r="BA88" i="42"/>
  <c r="AZ88" i="42"/>
  <c r="AS88" i="42"/>
  <c r="BV87" i="42"/>
  <c r="BU87" i="42"/>
  <c r="BT87" i="42"/>
  <c r="BS87" i="42"/>
  <c r="BR87" i="42"/>
  <c r="BQ87" i="42"/>
  <c r="BP87" i="42"/>
  <c r="BO87" i="42"/>
  <c r="BN87" i="42"/>
  <c r="BM87" i="42"/>
  <c r="BL87" i="42"/>
  <c r="BK87" i="42"/>
  <c r="BJ87" i="42"/>
  <c r="BI87" i="42"/>
  <c r="BW87" i="42" s="1"/>
  <c r="AS87" i="42" s="1"/>
  <c r="BG87" i="42"/>
  <c r="BF87" i="42"/>
  <c r="BE87" i="42"/>
  <c r="BD87" i="42"/>
  <c r="BC87" i="42"/>
  <c r="BB87" i="42"/>
  <c r="BA87" i="42"/>
  <c r="AZ87" i="42"/>
  <c r="BV86" i="42"/>
  <c r="BU86" i="42"/>
  <c r="BT86" i="42"/>
  <c r="BS86" i="42"/>
  <c r="BR86" i="42"/>
  <c r="BQ86" i="42"/>
  <c r="BP86" i="42"/>
  <c r="BO86" i="42"/>
  <c r="BN86" i="42"/>
  <c r="BM86" i="42"/>
  <c r="BL86" i="42"/>
  <c r="BK86" i="42"/>
  <c r="BJ86" i="42"/>
  <c r="BI86" i="42"/>
  <c r="BW86" i="42" s="1"/>
  <c r="AS86" i="42" s="1"/>
  <c r="BG86" i="42"/>
  <c r="BF86" i="42"/>
  <c r="BE86" i="42"/>
  <c r="BD86" i="42"/>
  <c r="BC86" i="42"/>
  <c r="BB86" i="42"/>
  <c r="BA86" i="42"/>
  <c r="AZ86" i="42"/>
  <c r="BV85" i="42"/>
  <c r="BU85" i="42"/>
  <c r="BT85" i="42"/>
  <c r="BS85" i="42"/>
  <c r="BR85" i="42"/>
  <c r="BQ85" i="42"/>
  <c r="BP85" i="42"/>
  <c r="BO85" i="42"/>
  <c r="BN85" i="42"/>
  <c r="BM85" i="42"/>
  <c r="BL85" i="42"/>
  <c r="BK85" i="42"/>
  <c r="BJ85" i="42"/>
  <c r="BI85" i="42"/>
  <c r="BW85" i="42" s="1"/>
  <c r="AS85" i="42" s="1"/>
  <c r="BG85" i="42"/>
  <c r="BF85" i="42"/>
  <c r="BE85" i="42"/>
  <c r="BD85" i="42"/>
  <c r="BC85" i="42"/>
  <c r="BB85" i="42"/>
  <c r="BA85" i="42"/>
  <c r="AZ85" i="42"/>
  <c r="BV84" i="42"/>
  <c r="BU84" i="42"/>
  <c r="BT84" i="42"/>
  <c r="BS84" i="42"/>
  <c r="BR84" i="42"/>
  <c r="BQ84" i="42"/>
  <c r="BP84" i="42"/>
  <c r="BO84" i="42"/>
  <c r="BN84" i="42"/>
  <c r="BM84" i="42"/>
  <c r="BL84" i="42"/>
  <c r="BK84" i="42"/>
  <c r="BJ84" i="42"/>
  <c r="BI84" i="42"/>
  <c r="BW84" i="42" s="1"/>
  <c r="AS84" i="42" s="1"/>
  <c r="BG84" i="42"/>
  <c r="BF84" i="42"/>
  <c r="BE84" i="42"/>
  <c r="BD84" i="42"/>
  <c r="BC84" i="42"/>
  <c r="BB84" i="42"/>
  <c r="BA84" i="42"/>
  <c r="AZ84" i="42"/>
  <c r="BV83" i="42"/>
  <c r="BU83" i="42"/>
  <c r="BT83" i="42"/>
  <c r="BS83" i="42"/>
  <c r="BR83" i="42"/>
  <c r="BQ83" i="42"/>
  <c r="BP83" i="42"/>
  <c r="BO83" i="42"/>
  <c r="BN83" i="42"/>
  <c r="BM83" i="42"/>
  <c r="BL83" i="42"/>
  <c r="BK83" i="42"/>
  <c r="BJ83" i="42"/>
  <c r="BI83" i="42"/>
  <c r="BW83" i="42" s="1"/>
  <c r="AS83" i="42" s="1"/>
  <c r="BG83" i="42"/>
  <c r="BF83" i="42"/>
  <c r="BE83" i="42"/>
  <c r="BD83" i="42"/>
  <c r="BC83" i="42"/>
  <c r="BB83" i="42"/>
  <c r="BA83" i="42"/>
  <c r="AZ83" i="42"/>
  <c r="BW82" i="42"/>
  <c r="AS82" i="42" s="1"/>
  <c r="BV82" i="42"/>
  <c r="BU82" i="42"/>
  <c r="BT82" i="42"/>
  <c r="BS82" i="42"/>
  <c r="BR82" i="42"/>
  <c r="BQ82" i="42"/>
  <c r="BP82" i="42"/>
  <c r="BO82" i="42"/>
  <c r="BN82" i="42"/>
  <c r="BM82" i="42"/>
  <c r="BL82" i="42"/>
  <c r="BK82" i="42"/>
  <c r="BJ82" i="42"/>
  <c r="BI82" i="42"/>
  <c r="BG82" i="42"/>
  <c r="BF82" i="42"/>
  <c r="BE82" i="42"/>
  <c r="BD82" i="42"/>
  <c r="BC82" i="42"/>
  <c r="BB82" i="42"/>
  <c r="BA82" i="42"/>
  <c r="AZ82" i="42"/>
  <c r="BW81" i="42"/>
  <c r="AS81" i="42" s="1"/>
  <c r="BV81" i="42"/>
  <c r="BU81" i="42"/>
  <c r="BT81" i="42"/>
  <c r="BS81" i="42"/>
  <c r="BR81" i="42"/>
  <c r="BQ81" i="42"/>
  <c r="BP81" i="42"/>
  <c r="BO81" i="42"/>
  <c r="BN81" i="42"/>
  <c r="BM81" i="42"/>
  <c r="BL81" i="42"/>
  <c r="BK81" i="42"/>
  <c r="BJ81" i="42"/>
  <c r="BI81" i="42"/>
  <c r="BG81" i="42"/>
  <c r="BF81" i="42"/>
  <c r="BE81" i="42"/>
  <c r="BD81" i="42"/>
  <c r="BC81" i="42"/>
  <c r="BB81" i="42"/>
  <c r="BA81" i="42"/>
  <c r="AZ81" i="42"/>
  <c r="BV80" i="42"/>
  <c r="BU80" i="42"/>
  <c r="BT80" i="42"/>
  <c r="BS80" i="42"/>
  <c r="BR80" i="42"/>
  <c r="BQ80" i="42"/>
  <c r="BP80" i="42"/>
  <c r="BO80" i="42"/>
  <c r="BN80" i="42"/>
  <c r="BM80" i="42"/>
  <c r="BL80" i="42"/>
  <c r="BK80" i="42"/>
  <c r="BJ80" i="42"/>
  <c r="BI80" i="42"/>
  <c r="BW80" i="42" s="1"/>
  <c r="BG80" i="42"/>
  <c r="BF80" i="42"/>
  <c r="BE80" i="42"/>
  <c r="BD80" i="42"/>
  <c r="BC80" i="42"/>
  <c r="BB80" i="42"/>
  <c r="BA80" i="42"/>
  <c r="AZ80" i="42"/>
  <c r="AS80" i="42"/>
  <c r="BV79" i="42"/>
  <c r="BU79" i="42"/>
  <c r="BT79" i="42"/>
  <c r="BS79" i="42"/>
  <c r="BR79" i="42"/>
  <c r="BQ79" i="42"/>
  <c r="BP79" i="42"/>
  <c r="BO79" i="42"/>
  <c r="BN79" i="42"/>
  <c r="BM79" i="42"/>
  <c r="BL79" i="42"/>
  <c r="BK79" i="42"/>
  <c r="BJ79" i="42"/>
  <c r="BI79" i="42"/>
  <c r="BW79" i="42" s="1"/>
  <c r="AS79" i="42" s="1"/>
  <c r="BG79" i="42"/>
  <c r="BF79" i="42"/>
  <c r="BE79" i="42"/>
  <c r="BD79" i="42"/>
  <c r="BC79" i="42"/>
  <c r="BB79" i="42"/>
  <c r="BA79" i="42"/>
  <c r="AZ79" i="42"/>
  <c r="AR79" i="42"/>
  <c r="BV78" i="42"/>
  <c r="BU78" i="42"/>
  <c r="BT78" i="42"/>
  <c r="BS78" i="42"/>
  <c r="BR78" i="42"/>
  <c r="BQ78" i="42"/>
  <c r="BP78" i="42"/>
  <c r="BO78" i="42"/>
  <c r="BN78" i="42"/>
  <c r="BM78" i="42"/>
  <c r="BL78" i="42"/>
  <c r="BK78" i="42"/>
  <c r="BJ78" i="42"/>
  <c r="BI78" i="42"/>
  <c r="BW78" i="42" s="1"/>
  <c r="AS78" i="42" s="1"/>
  <c r="BG78" i="42"/>
  <c r="BF78" i="42"/>
  <c r="BE78" i="42"/>
  <c r="BD78" i="42"/>
  <c r="BC78" i="42"/>
  <c r="BB78" i="42"/>
  <c r="BA78" i="42"/>
  <c r="AZ78" i="42"/>
  <c r="BV77" i="42"/>
  <c r="BU77" i="42"/>
  <c r="BT77" i="42"/>
  <c r="BS77" i="42"/>
  <c r="BR77" i="42"/>
  <c r="BQ77" i="42"/>
  <c r="BP77" i="42"/>
  <c r="BO77" i="42"/>
  <c r="BN77" i="42"/>
  <c r="BM77" i="42"/>
  <c r="BL77" i="42"/>
  <c r="BK77" i="42"/>
  <c r="BJ77" i="42"/>
  <c r="BI77" i="42"/>
  <c r="BW77" i="42" s="1"/>
  <c r="AS77" i="42" s="1"/>
  <c r="BG77" i="42"/>
  <c r="BF77" i="42"/>
  <c r="BE77" i="42"/>
  <c r="BD77" i="42"/>
  <c r="BC77" i="42"/>
  <c r="BB77" i="42"/>
  <c r="BA77" i="42"/>
  <c r="AZ77" i="42"/>
  <c r="AR77" i="42" s="1"/>
  <c r="BV76" i="42"/>
  <c r="BU76" i="42"/>
  <c r="BT76" i="42"/>
  <c r="BS76" i="42"/>
  <c r="BR76" i="42"/>
  <c r="BQ76" i="42"/>
  <c r="BP76" i="42"/>
  <c r="BO76" i="42"/>
  <c r="BN76" i="42"/>
  <c r="BM76" i="42"/>
  <c r="BL76" i="42"/>
  <c r="BK76" i="42"/>
  <c r="BJ76" i="42"/>
  <c r="BI76" i="42"/>
  <c r="BW76" i="42" s="1"/>
  <c r="AS76" i="42" s="1"/>
  <c r="BG76" i="42"/>
  <c r="BF76" i="42"/>
  <c r="BE76" i="42"/>
  <c r="BD76" i="42"/>
  <c r="BC76" i="42"/>
  <c r="BB76" i="42"/>
  <c r="BA76" i="42"/>
  <c r="AZ76" i="42"/>
  <c r="AR76" i="42"/>
  <c r="BV75" i="42"/>
  <c r="BU75" i="42"/>
  <c r="BT75" i="42"/>
  <c r="BS75" i="42"/>
  <c r="BR75" i="42"/>
  <c r="BQ75" i="42"/>
  <c r="BP75" i="42"/>
  <c r="BO75" i="42"/>
  <c r="BN75" i="42"/>
  <c r="BM75" i="42"/>
  <c r="BL75" i="42"/>
  <c r="BK75" i="42"/>
  <c r="BJ75" i="42"/>
  <c r="BI75" i="42"/>
  <c r="BW75" i="42" s="1"/>
  <c r="AS75" i="42" s="1"/>
  <c r="BG75" i="42"/>
  <c r="BF75" i="42"/>
  <c r="BE75" i="42"/>
  <c r="BD75" i="42"/>
  <c r="BC75" i="42"/>
  <c r="AR75" i="42" s="1"/>
  <c r="BB75" i="42"/>
  <c r="BA75" i="42"/>
  <c r="AZ75" i="42"/>
  <c r="BV74" i="42"/>
  <c r="BU74" i="42"/>
  <c r="BT74" i="42"/>
  <c r="BS74" i="42"/>
  <c r="BR74" i="42"/>
  <c r="BQ74" i="42"/>
  <c r="BP74" i="42"/>
  <c r="BO74" i="42"/>
  <c r="BN74" i="42"/>
  <c r="BM74" i="42"/>
  <c r="BL74" i="42"/>
  <c r="BK74" i="42"/>
  <c r="BJ74" i="42"/>
  <c r="BI74" i="42"/>
  <c r="BW74" i="42" s="1"/>
  <c r="BG74" i="42"/>
  <c r="BF74" i="42"/>
  <c r="BE74" i="42"/>
  <c r="BD74" i="42"/>
  <c r="BC74" i="42"/>
  <c r="BB74" i="42"/>
  <c r="BA74" i="42"/>
  <c r="AZ74" i="42"/>
  <c r="AS74" i="42"/>
  <c r="BV73" i="42"/>
  <c r="BU73" i="42"/>
  <c r="BT73" i="42"/>
  <c r="BS73" i="42"/>
  <c r="BR73" i="42"/>
  <c r="BQ73" i="42"/>
  <c r="BP73" i="42"/>
  <c r="BO73" i="42"/>
  <c r="BN73" i="42"/>
  <c r="BM73" i="42"/>
  <c r="BL73" i="42"/>
  <c r="BK73" i="42"/>
  <c r="BJ73" i="42"/>
  <c r="BI73" i="42"/>
  <c r="BW73" i="42" s="1"/>
  <c r="AS73" i="42" s="1"/>
  <c r="BG73" i="42"/>
  <c r="BF73" i="42"/>
  <c r="BE73" i="42"/>
  <c r="BD73" i="42"/>
  <c r="BC73" i="42"/>
  <c r="BB73" i="42"/>
  <c r="BA73" i="42"/>
  <c r="AZ73" i="42"/>
  <c r="BV72" i="42"/>
  <c r="BU72" i="42"/>
  <c r="BT72" i="42"/>
  <c r="BS72" i="42"/>
  <c r="BR72" i="42"/>
  <c r="BQ72" i="42"/>
  <c r="BP72" i="42"/>
  <c r="BO72" i="42"/>
  <c r="BN72" i="42"/>
  <c r="BM72" i="42"/>
  <c r="BL72" i="42"/>
  <c r="BK72" i="42"/>
  <c r="BJ72" i="42"/>
  <c r="BI72" i="42"/>
  <c r="BW72" i="42" s="1"/>
  <c r="AS72" i="42" s="1"/>
  <c r="BG72" i="42"/>
  <c r="BF72" i="42"/>
  <c r="BE72" i="42"/>
  <c r="BD72" i="42"/>
  <c r="BC72" i="42"/>
  <c r="BB72" i="42"/>
  <c r="BA72" i="42"/>
  <c r="AZ72" i="42"/>
  <c r="BV71" i="42"/>
  <c r="BU71" i="42"/>
  <c r="BT71" i="42"/>
  <c r="BS71" i="42"/>
  <c r="BR71" i="42"/>
  <c r="BQ71" i="42"/>
  <c r="BP71" i="42"/>
  <c r="BO71" i="42"/>
  <c r="BN71" i="42"/>
  <c r="BM71" i="42"/>
  <c r="BL71" i="42"/>
  <c r="BK71" i="42"/>
  <c r="BJ71" i="42"/>
  <c r="BI71" i="42"/>
  <c r="BW71" i="42" s="1"/>
  <c r="AS71" i="42" s="1"/>
  <c r="BG71" i="42"/>
  <c r="BF71" i="42"/>
  <c r="BE71" i="42"/>
  <c r="BD71" i="42"/>
  <c r="BC71" i="42"/>
  <c r="BB71" i="42"/>
  <c r="BA71" i="42"/>
  <c r="AZ71" i="42"/>
  <c r="AR71" i="42"/>
  <c r="BV70" i="42"/>
  <c r="BU70" i="42"/>
  <c r="BT70" i="42"/>
  <c r="BS70" i="42"/>
  <c r="BR70" i="42"/>
  <c r="BQ70" i="42"/>
  <c r="BP70" i="42"/>
  <c r="BO70" i="42"/>
  <c r="BN70" i="42"/>
  <c r="BM70" i="42"/>
  <c r="BL70" i="42"/>
  <c r="BK70" i="42"/>
  <c r="BJ70" i="42"/>
  <c r="BI70" i="42"/>
  <c r="BW70" i="42" s="1"/>
  <c r="AS70" i="42" s="1"/>
  <c r="BG70" i="42"/>
  <c r="BF70" i="42"/>
  <c r="BE70" i="42"/>
  <c r="BD70" i="42"/>
  <c r="BC70" i="42"/>
  <c r="BB70" i="42"/>
  <c r="BA70" i="42"/>
  <c r="AZ70" i="42"/>
  <c r="BV69" i="42"/>
  <c r="BU69" i="42"/>
  <c r="BT69" i="42"/>
  <c r="BS69" i="42"/>
  <c r="BR69" i="42"/>
  <c r="BQ69" i="42"/>
  <c r="BP69" i="42"/>
  <c r="BO69" i="42"/>
  <c r="BN69" i="42"/>
  <c r="BM69" i="42"/>
  <c r="BL69" i="42"/>
  <c r="BK69" i="42"/>
  <c r="BJ69" i="42"/>
  <c r="BI69" i="42"/>
  <c r="BW69" i="42" s="1"/>
  <c r="AS69" i="42" s="1"/>
  <c r="BG69" i="42"/>
  <c r="BF69" i="42"/>
  <c r="BE69" i="42"/>
  <c r="BD69" i="42"/>
  <c r="BC69" i="42"/>
  <c r="BB69" i="42"/>
  <c r="BA69" i="42"/>
  <c r="AZ69" i="42"/>
  <c r="AR69" i="42" s="1"/>
  <c r="BV68" i="42"/>
  <c r="BU68" i="42"/>
  <c r="BT68" i="42"/>
  <c r="BS68" i="42"/>
  <c r="BR68" i="42"/>
  <c r="BQ68" i="42"/>
  <c r="BP68" i="42"/>
  <c r="BO68" i="42"/>
  <c r="BN68" i="42"/>
  <c r="BM68" i="42"/>
  <c r="BL68" i="42"/>
  <c r="BK68" i="42"/>
  <c r="BJ68" i="42"/>
  <c r="BI68" i="42"/>
  <c r="BW68" i="42" s="1"/>
  <c r="AS68" i="42" s="1"/>
  <c r="BG68" i="42"/>
  <c r="BF68" i="42"/>
  <c r="BE68" i="42"/>
  <c r="BD68" i="42"/>
  <c r="BC68" i="42"/>
  <c r="BB68" i="42"/>
  <c r="BA68" i="42"/>
  <c r="AZ68" i="42"/>
  <c r="AR68" i="42"/>
  <c r="BV67" i="42"/>
  <c r="BU67" i="42"/>
  <c r="BT67" i="42"/>
  <c r="BS67" i="42"/>
  <c r="BR67" i="42"/>
  <c r="BQ67" i="42"/>
  <c r="BP67" i="42"/>
  <c r="BO67" i="42"/>
  <c r="BN67" i="42"/>
  <c r="BM67" i="42"/>
  <c r="BL67" i="42"/>
  <c r="BK67" i="42"/>
  <c r="BJ67" i="42"/>
  <c r="BI67" i="42"/>
  <c r="BW67" i="42" s="1"/>
  <c r="AS67" i="42" s="1"/>
  <c r="BG67" i="42"/>
  <c r="BF67" i="42"/>
  <c r="BE67" i="42"/>
  <c r="BD67" i="42"/>
  <c r="BC67" i="42"/>
  <c r="AR67" i="42" s="1"/>
  <c r="BB67" i="42"/>
  <c r="BA67" i="42"/>
  <c r="AZ67" i="42"/>
  <c r="BV66" i="42"/>
  <c r="BU66" i="42"/>
  <c r="BT66" i="42"/>
  <c r="BS66" i="42"/>
  <c r="BR66" i="42"/>
  <c r="BQ66" i="42"/>
  <c r="BP66" i="42"/>
  <c r="BO66" i="42"/>
  <c r="BN66" i="42"/>
  <c r="BM66" i="42"/>
  <c r="BL66" i="42"/>
  <c r="BK66" i="42"/>
  <c r="BJ66" i="42"/>
  <c r="BI66" i="42"/>
  <c r="BW66" i="42" s="1"/>
  <c r="BG66" i="42"/>
  <c r="BF66" i="42"/>
  <c r="BE66" i="42"/>
  <c r="BD66" i="42"/>
  <c r="BC66" i="42"/>
  <c r="BB66" i="42"/>
  <c r="BA66" i="42"/>
  <c r="AZ66" i="42"/>
  <c r="AS66" i="42"/>
  <c r="BV65" i="42"/>
  <c r="BU65" i="42"/>
  <c r="BT65" i="42"/>
  <c r="BS65" i="42"/>
  <c r="BR65" i="42"/>
  <c r="BQ65" i="42"/>
  <c r="BP65" i="42"/>
  <c r="BO65" i="42"/>
  <c r="BN65" i="42"/>
  <c r="BM65" i="42"/>
  <c r="BL65" i="42"/>
  <c r="BK65" i="42"/>
  <c r="BJ65" i="42"/>
  <c r="BI65" i="42"/>
  <c r="BW65" i="42" s="1"/>
  <c r="AS65" i="42" s="1"/>
  <c r="BG65" i="42"/>
  <c r="BF65" i="42"/>
  <c r="BE65" i="42"/>
  <c r="BD65" i="42"/>
  <c r="BC65" i="42"/>
  <c r="BB65" i="42"/>
  <c r="BA65" i="42"/>
  <c r="AZ65" i="42"/>
  <c r="BV64" i="42"/>
  <c r="BU64" i="42"/>
  <c r="BT64" i="42"/>
  <c r="BS64" i="42"/>
  <c r="BR64" i="42"/>
  <c r="BQ64" i="42"/>
  <c r="BP64" i="42"/>
  <c r="BO64" i="42"/>
  <c r="BN64" i="42"/>
  <c r="BM64" i="42"/>
  <c r="BL64" i="42"/>
  <c r="BK64" i="42"/>
  <c r="BJ64" i="42"/>
  <c r="BI64" i="42"/>
  <c r="BW64" i="42" s="1"/>
  <c r="AS64" i="42" s="1"/>
  <c r="BG64" i="42"/>
  <c r="BF64" i="42"/>
  <c r="BE64" i="42"/>
  <c r="BD64" i="42"/>
  <c r="BC64" i="42"/>
  <c r="BB64" i="42"/>
  <c r="BA64" i="42"/>
  <c r="AZ64" i="42"/>
  <c r="BV63" i="42"/>
  <c r="BU63" i="42"/>
  <c r="BT63" i="42"/>
  <c r="BS63" i="42"/>
  <c r="BR63" i="42"/>
  <c r="BQ63" i="42"/>
  <c r="BP63" i="42"/>
  <c r="BO63" i="42"/>
  <c r="BN63" i="42"/>
  <c r="BM63" i="42"/>
  <c r="BL63" i="42"/>
  <c r="BK63" i="42"/>
  <c r="BJ63" i="42"/>
  <c r="BI63" i="42"/>
  <c r="BW63" i="42" s="1"/>
  <c r="AS63" i="42" s="1"/>
  <c r="BG63" i="42"/>
  <c r="BF63" i="42"/>
  <c r="BE63" i="42"/>
  <c r="BD63" i="42"/>
  <c r="BC63" i="42"/>
  <c r="BB63" i="42"/>
  <c r="BA63" i="42"/>
  <c r="AZ63" i="42"/>
  <c r="AR63" i="42"/>
  <c r="BV62" i="42"/>
  <c r="BU62" i="42"/>
  <c r="BT62" i="42"/>
  <c r="BS62" i="42"/>
  <c r="BR62" i="42"/>
  <c r="BQ62" i="42"/>
  <c r="BP62" i="42"/>
  <c r="BO62" i="42"/>
  <c r="BN62" i="42"/>
  <c r="BM62" i="42"/>
  <c r="BL62" i="42"/>
  <c r="BK62" i="42"/>
  <c r="BJ62" i="42"/>
  <c r="BI62" i="42"/>
  <c r="BW62" i="42" s="1"/>
  <c r="AS62" i="42" s="1"/>
  <c r="BG62" i="42"/>
  <c r="BF62" i="42"/>
  <c r="BE62" i="42"/>
  <c r="BD62" i="42"/>
  <c r="BC62" i="42"/>
  <c r="BB62" i="42"/>
  <c r="BA62" i="42"/>
  <c r="AZ62" i="42"/>
  <c r="BV61" i="42"/>
  <c r="BU61" i="42"/>
  <c r="BT61" i="42"/>
  <c r="BS61" i="42"/>
  <c r="BR61" i="42"/>
  <c r="BQ61" i="42"/>
  <c r="BP61" i="42"/>
  <c r="BO61" i="42"/>
  <c r="BN61" i="42"/>
  <c r="BM61" i="42"/>
  <c r="BL61" i="42"/>
  <c r="BK61" i="42"/>
  <c r="BJ61" i="42"/>
  <c r="BI61" i="42"/>
  <c r="BW61" i="42" s="1"/>
  <c r="AS61" i="42" s="1"/>
  <c r="BG61" i="42"/>
  <c r="BF61" i="42"/>
  <c r="BE61" i="42"/>
  <c r="BD61" i="42"/>
  <c r="BC61" i="42"/>
  <c r="BB61" i="42"/>
  <c r="BA61" i="42"/>
  <c r="AZ61" i="42"/>
  <c r="AR61" i="42" s="1"/>
  <c r="BV60" i="42"/>
  <c r="BU60" i="42"/>
  <c r="BT60" i="42"/>
  <c r="BS60" i="42"/>
  <c r="BR60" i="42"/>
  <c r="BQ60" i="42"/>
  <c r="BP60" i="42"/>
  <c r="BO60" i="42"/>
  <c r="BN60" i="42"/>
  <c r="BM60" i="42"/>
  <c r="BL60" i="42"/>
  <c r="BK60" i="42"/>
  <c r="BJ60" i="42"/>
  <c r="BI60" i="42"/>
  <c r="BW60" i="42" s="1"/>
  <c r="AS60" i="42" s="1"/>
  <c r="BG60" i="42"/>
  <c r="BF60" i="42"/>
  <c r="BE60" i="42"/>
  <c r="BD60" i="42"/>
  <c r="BC60" i="42"/>
  <c r="BB60" i="42"/>
  <c r="BA60" i="42"/>
  <c r="AZ60" i="42"/>
  <c r="AR60" i="42"/>
  <c r="BV59" i="42"/>
  <c r="BU59" i="42"/>
  <c r="BT59" i="42"/>
  <c r="BS59" i="42"/>
  <c r="BR59" i="42"/>
  <c r="BQ59" i="42"/>
  <c r="BP59" i="42"/>
  <c r="BO59" i="42"/>
  <c r="BN59" i="42"/>
  <c r="BM59" i="42"/>
  <c r="BL59" i="42"/>
  <c r="BK59" i="42"/>
  <c r="BJ59" i="42"/>
  <c r="BI59" i="42"/>
  <c r="BW59" i="42" s="1"/>
  <c r="AS59" i="42" s="1"/>
  <c r="BG59" i="42"/>
  <c r="BF59" i="42"/>
  <c r="BE59" i="42"/>
  <c r="BD59" i="42"/>
  <c r="BC59" i="42"/>
  <c r="AR59" i="42" s="1"/>
  <c r="BB59" i="42"/>
  <c r="BA59" i="42"/>
  <c r="AZ59" i="42"/>
  <c r="BV58" i="42"/>
  <c r="BU58" i="42"/>
  <c r="BT58" i="42"/>
  <c r="BS58" i="42"/>
  <c r="BR58" i="42"/>
  <c r="BQ58" i="42"/>
  <c r="BP58" i="42"/>
  <c r="BO58" i="42"/>
  <c r="BN58" i="42"/>
  <c r="BM58" i="42"/>
  <c r="BL58" i="42"/>
  <c r="BK58" i="42"/>
  <c r="BJ58" i="42"/>
  <c r="BI58" i="42"/>
  <c r="BW58" i="42" s="1"/>
  <c r="BG58" i="42"/>
  <c r="BF58" i="42"/>
  <c r="BE58" i="42"/>
  <c r="BD58" i="42"/>
  <c r="BC58" i="42"/>
  <c r="BB58" i="42"/>
  <c r="BA58" i="42"/>
  <c r="AZ58" i="42"/>
  <c r="AS58" i="42"/>
  <c r="BV57" i="42"/>
  <c r="BU57" i="42"/>
  <c r="BT57" i="42"/>
  <c r="BS57" i="42"/>
  <c r="BR57" i="42"/>
  <c r="BQ57" i="42"/>
  <c r="BP57" i="42"/>
  <c r="BO57" i="42"/>
  <c r="BN57" i="42"/>
  <c r="BM57" i="42"/>
  <c r="BL57" i="42"/>
  <c r="BK57" i="42"/>
  <c r="BJ57" i="42"/>
  <c r="BI57" i="42"/>
  <c r="BW57" i="42" s="1"/>
  <c r="AS57" i="42" s="1"/>
  <c r="BG57" i="42"/>
  <c r="BF57" i="42"/>
  <c r="BE57" i="42"/>
  <c r="BD57" i="42"/>
  <c r="BC57" i="42"/>
  <c r="BB57" i="42"/>
  <c r="BA57" i="42"/>
  <c r="AZ57" i="42"/>
  <c r="BV56" i="42"/>
  <c r="BU56" i="42"/>
  <c r="BT56" i="42"/>
  <c r="BS56" i="42"/>
  <c r="BR56" i="42"/>
  <c r="BQ56" i="42"/>
  <c r="BP56" i="42"/>
  <c r="BO56" i="42"/>
  <c r="BN56" i="42"/>
  <c r="BM56" i="42"/>
  <c r="BL56" i="42"/>
  <c r="BK56" i="42"/>
  <c r="BJ56" i="42"/>
  <c r="BI56" i="42"/>
  <c r="BW56" i="42" s="1"/>
  <c r="AS56" i="42" s="1"/>
  <c r="BG56" i="42"/>
  <c r="BF56" i="42"/>
  <c r="BE56" i="42"/>
  <c r="BD56" i="42"/>
  <c r="BC56" i="42"/>
  <c r="BB56" i="42"/>
  <c r="BA56" i="42"/>
  <c r="AZ56" i="42"/>
  <c r="BV55" i="42"/>
  <c r="BU55" i="42"/>
  <c r="BT55" i="42"/>
  <c r="BS55" i="42"/>
  <c r="BR55" i="42"/>
  <c r="BQ55" i="42"/>
  <c r="BP55" i="42"/>
  <c r="BO55" i="42"/>
  <c r="BN55" i="42"/>
  <c r="BM55" i="42"/>
  <c r="BL55" i="42"/>
  <c r="BK55" i="42"/>
  <c r="BJ55" i="42"/>
  <c r="BI55" i="42"/>
  <c r="BW55" i="42" s="1"/>
  <c r="AS55" i="42" s="1"/>
  <c r="BG55" i="42"/>
  <c r="BF55" i="42"/>
  <c r="BE55" i="42"/>
  <c r="BD55" i="42"/>
  <c r="BC55" i="42"/>
  <c r="BB55" i="42"/>
  <c r="BA55" i="42"/>
  <c r="AZ55" i="42"/>
  <c r="AR55" i="42"/>
  <c r="BV54" i="42"/>
  <c r="BU54" i="42"/>
  <c r="BT54" i="42"/>
  <c r="BS54" i="42"/>
  <c r="BR54" i="42"/>
  <c r="BQ54" i="42"/>
  <c r="BP54" i="42"/>
  <c r="BO54" i="42"/>
  <c r="BN54" i="42"/>
  <c r="BM54" i="42"/>
  <c r="BL54" i="42"/>
  <c r="BK54" i="42"/>
  <c r="BJ54" i="42"/>
  <c r="BI54" i="42"/>
  <c r="BW54" i="42" s="1"/>
  <c r="AS54" i="42" s="1"/>
  <c r="BG54" i="42"/>
  <c r="BF54" i="42"/>
  <c r="BE54" i="42"/>
  <c r="BD54" i="42"/>
  <c r="BC54" i="42"/>
  <c r="BB54" i="42"/>
  <c r="BA54" i="42"/>
  <c r="AZ54" i="42"/>
  <c r="BV53" i="42"/>
  <c r="BU53" i="42"/>
  <c r="BT53" i="42"/>
  <c r="BS53" i="42"/>
  <c r="BR53" i="42"/>
  <c r="BQ53" i="42"/>
  <c r="BP53" i="42"/>
  <c r="BO53" i="42"/>
  <c r="BN53" i="42"/>
  <c r="BM53" i="42"/>
  <c r="BL53" i="42"/>
  <c r="BK53" i="42"/>
  <c r="BJ53" i="42"/>
  <c r="BI53" i="42"/>
  <c r="BW53" i="42" s="1"/>
  <c r="AS53" i="42" s="1"/>
  <c r="BG53" i="42"/>
  <c r="BF53" i="42"/>
  <c r="BE53" i="42"/>
  <c r="BD53" i="42"/>
  <c r="BC53" i="42"/>
  <c r="BB53" i="42"/>
  <c r="BA53" i="42"/>
  <c r="AZ53" i="42"/>
  <c r="AR53" i="42" s="1"/>
  <c r="BV52" i="42"/>
  <c r="BU52" i="42"/>
  <c r="BT52" i="42"/>
  <c r="BS52" i="42"/>
  <c r="BR52" i="42"/>
  <c r="BQ52" i="42"/>
  <c r="BP52" i="42"/>
  <c r="BO52" i="42"/>
  <c r="BN52" i="42"/>
  <c r="BM52" i="42"/>
  <c r="BL52" i="42"/>
  <c r="BK52" i="42"/>
  <c r="BJ52" i="42"/>
  <c r="BI52" i="42"/>
  <c r="BW52" i="42" s="1"/>
  <c r="AS52" i="42" s="1"/>
  <c r="BG52" i="42"/>
  <c r="BF52" i="42"/>
  <c r="BE52" i="42"/>
  <c r="BD52" i="42"/>
  <c r="BC52" i="42"/>
  <c r="BB52" i="42"/>
  <c r="BA52" i="42"/>
  <c r="AZ52" i="42"/>
  <c r="AR52" i="42"/>
  <c r="BV51" i="42"/>
  <c r="BU51" i="42"/>
  <c r="BT51" i="42"/>
  <c r="BS51" i="42"/>
  <c r="BR51" i="42"/>
  <c r="BQ51" i="42"/>
  <c r="BP51" i="42"/>
  <c r="BO51" i="42"/>
  <c r="BN51" i="42"/>
  <c r="BM51" i="42"/>
  <c r="BL51" i="42"/>
  <c r="BK51" i="42"/>
  <c r="BJ51" i="42"/>
  <c r="BI51" i="42"/>
  <c r="BW51" i="42" s="1"/>
  <c r="AS51" i="42" s="1"/>
  <c r="BG51" i="42"/>
  <c r="BF51" i="42"/>
  <c r="BE51" i="42"/>
  <c r="BD51" i="42"/>
  <c r="BC51" i="42"/>
  <c r="AR51" i="42" s="1"/>
  <c r="BB51" i="42"/>
  <c r="BA51" i="42"/>
  <c r="AZ51" i="42"/>
  <c r="BV50" i="42"/>
  <c r="BU50" i="42"/>
  <c r="BT50" i="42"/>
  <c r="BS50" i="42"/>
  <c r="BR50" i="42"/>
  <c r="BQ50" i="42"/>
  <c r="BP50" i="42"/>
  <c r="BO50" i="42"/>
  <c r="BN50" i="42"/>
  <c r="BM50" i="42"/>
  <c r="BL50" i="42"/>
  <c r="BK50" i="42"/>
  <c r="BJ50" i="42"/>
  <c r="BI50" i="42"/>
  <c r="BW50" i="42" s="1"/>
  <c r="BG50" i="42"/>
  <c r="BF50" i="42"/>
  <c r="BE50" i="42"/>
  <c r="BD50" i="42"/>
  <c r="BC50" i="42"/>
  <c r="BB50" i="42"/>
  <c r="BA50" i="42"/>
  <c r="AZ50" i="42"/>
  <c r="AS50" i="42"/>
  <c r="BV49" i="42"/>
  <c r="BU49" i="42"/>
  <c r="BT49" i="42"/>
  <c r="BS49" i="42"/>
  <c r="BR49" i="42"/>
  <c r="BQ49" i="42"/>
  <c r="BP49" i="42"/>
  <c r="BO49" i="42"/>
  <c r="BN49" i="42"/>
  <c r="BM49" i="42"/>
  <c r="BL49" i="42"/>
  <c r="BK49" i="42"/>
  <c r="BJ49" i="42"/>
  <c r="BI49" i="42"/>
  <c r="BW49" i="42" s="1"/>
  <c r="AS49" i="42" s="1"/>
  <c r="BG49" i="42"/>
  <c r="BF49" i="42"/>
  <c r="BE49" i="42"/>
  <c r="BD49" i="42"/>
  <c r="BC49" i="42"/>
  <c r="BB49" i="42"/>
  <c r="BA49" i="42"/>
  <c r="AZ49" i="42"/>
  <c r="BV48" i="42"/>
  <c r="BU48" i="42"/>
  <c r="BT48" i="42"/>
  <c r="BS48" i="42"/>
  <c r="BR48" i="42"/>
  <c r="BQ48" i="42"/>
  <c r="BP48" i="42"/>
  <c r="BO48" i="42"/>
  <c r="BN48" i="42"/>
  <c r="BM48" i="42"/>
  <c r="BL48" i="42"/>
  <c r="BK48" i="42"/>
  <c r="BJ48" i="42"/>
  <c r="BI48" i="42"/>
  <c r="BW48" i="42" s="1"/>
  <c r="AS48" i="42" s="1"/>
  <c r="BG48" i="42"/>
  <c r="BF48" i="42"/>
  <c r="BE48" i="42"/>
  <c r="BD48" i="42"/>
  <c r="BC48" i="42"/>
  <c r="BB48" i="42"/>
  <c r="BA48" i="42"/>
  <c r="AZ48" i="42"/>
  <c r="BV47" i="42"/>
  <c r="BU47" i="42"/>
  <c r="BT47" i="42"/>
  <c r="BS47" i="42"/>
  <c r="BR47" i="42"/>
  <c r="BQ47" i="42"/>
  <c r="BP47" i="42"/>
  <c r="BO47" i="42"/>
  <c r="BN47" i="42"/>
  <c r="BM47" i="42"/>
  <c r="BL47" i="42"/>
  <c r="BK47" i="42"/>
  <c r="BJ47" i="42"/>
  <c r="BI47" i="42"/>
  <c r="BW47" i="42" s="1"/>
  <c r="AS47" i="42" s="1"/>
  <c r="BG47" i="42"/>
  <c r="BF47" i="42"/>
  <c r="BE47" i="42"/>
  <c r="BD47" i="42"/>
  <c r="BC47" i="42"/>
  <c r="BB47" i="42"/>
  <c r="BA47" i="42"/>
  <c r="AZ47" i="42"/>
  <c r="AR47" i="42"/>
  <c r="BV46" i="42"/>
  <c r="BU46" i="42"/>
  <c r="BT46" i="42"/>
  <c r="BS46" i="42"/>
  <c r="BR46" i="42"/>
  <c r="BQ46" i="42"/>
  <c r="BP46" i="42"/>
  <c r="BO46" i="42"/>
  <c r="BN46" i="42"/>
  <c r="BM46" i="42"/>
  <c r="BL46" i="42"/>
  <c r="BK46" i="42"/>
  <c r="BJ46" i="42"/>
  <c r="BI46" i="42"/>
  <c r="BW46" i="42" s="1"/>
  <c r="AS46" i="42" s="1"/>
  <c r="BG46" i="42"/>
  <c r="BF46" i="42"/>
  <c r="BE46" i="42"/>
  <c r="BD46" i="42"/>
  <c r="BC46" i="42"/>
  <c r="BB46" i="42"/>
  <c r="BA46" i="42"/>
  <c r="AZ46" i="42"/>
  <c r="BV45" i="42"/>
  <c r="BU45" i="42"/>
  <c r="BT45" i="42"/>
  <c r="BS45" i="42"/>
  <c r="BR45" i="42"/>
  <c r="BQ45" i="42"/>
  <c r="BP45" i="42"/>
  <c r="BO45" i="42"/>
  <c r="BN45" i="42"/>
  <c r="BM45" i="42"/>
  <c r="BL45" i="42"/>
  <c r="BK45" i="42"/>
  <c r="BJ45" i="42"/>
  <c r="BI45" i="42"/>
  <c r="BW45" i="42" s="1"/>
  <c r="AS45" i="42" s="1"/>
  <c r="BG45" i="42"/>
  <c r="BF45" i="42"/>
  <c r="BE45" i="42"/>
  <c r="BD45" i="42"/>
  <c r="BC45" i="42"/>
  <c r="BB45" i="42"/>
  <c r="BA45" i="42"/>
  <c r="AZ45" i="42"/>
  <c r="AR45" i="42" s="1"/>
  <c r="BV44" i="42"/>
  <c r="BU44" i="42"/>
  <c r="BT44" i="42"/>
  <c r="BS44" i="42"/>
  <c r="BR44" i="42"/>
  <c r="BQ44" i="42"/>
  <c r="BP44" i="42"/>
  <c r="BO44" i="42"/>
  <c r="BN44" i="42"/>
  <c r="BM44" i="42"/>
  <c r="BL44" i="42"/>
  <c r="BK44" i="42"/>
  <c r="BJ44" i="42"/>
  <c r="BI44" i="42"/>
  <c r="BW44" i="42" s="1"/>
  <c r="AS44" i="42" s="1"/>
  <c r="BG44" i="42"/>
  <c r="BF44" i="42"/>
  <c r="BE44" i="42"/>
  <c r="BD44" i="42"/>
  <c r="BC44" i="42"/>
  <c r="BB44" i="42"/>
  <c r="BA44" i="42"/>
  <c r="AZ44" i="42"/>
  <c r="AR44" i="42"/>
  <c r="BV43" i="42"/>
  <c r="BU43" i="42"/>
  <c r="BT43" i="42"/>
  <c r="BS43" i="42"/>
  <c r="BR43" i="42"/>
  <c r="BQ43" i="42"/>
  <c r="BP43" i="42"/>
  <c r="BO43" i="42"/>
  <c r="BN43" i="42"/>
  <c r="BM43" i="42"/>
  <c r="BL43" i="42"/>
  <c r="BK43" i="42"/>
  <c r="BJ43" i="42"/>
  <c r="BI43" i="42"/>
  <c r="BW43" i="42" s="1"/>
  <c r="AS43" i="42" s="1"/>
  <c r="BG43" i="42"/>
  <c r="BF43" i="42"/>
  <c r="BE43" i="42"/>
  <c r="BD43" i="42"/>
  <c r="BC43" i="42"/>
  <c r="AR43" i="42" s="1"/>
  <c r="BB43" i="42"/>
  <c r="BA43" i="42"/>
  <c r="AZ43" i="42"/>
  <c r="BV42" i="42"/>
  <c r="BU42" i="42"/>
  <c r="BT42" i="42"/>
  <c r="BS42" i="42"/>
  <c r="BR42" i="42"/>
  <c r="BQ42" i="42"/>
  <c r="BP42" i="42"/>
  <c r="BO42" i="42"/>
  <c r="BN42" i="42"/>
  <c r="BM42" i="42"/>
  <c r="BL42" i="42"/>
  <c r="BK42" i="42"/>
  <c r="BJ42" i="42"/>
  <c r="BI42" i="42"/>
  <c r="BW42" i="42" s="1"/>
  <c r="BG42" i="42"/>
  <c r="BF42" i="42"/>
  <c r="BE42" i="42"/>
  <c r="BD42" i="42"/>
  <c r="BC42" i="42"/>
  <c r="BB42" i="42"/>
  <c r="BA42" i="42"/>
  <c r="AZ42" i="42"/>
  <c r="AS42" i="42"/>
  <c r="BV41" i="42"/>
  <c r="BU41" i="42"/>
  <c r="BT41" i="42"/>
  <c r="BS41" i="42"/>
  <c r="BR41" i="42"/>
  <c r="BQ41" i="42"/>
  <c r="BP41" i="42"/>
  <c r="BO41" i="42"/>
  <c r="BN41" i="42"/>
  <c r="BM41" i="42"/>
  <c r="BL41" i="42"/>
  <c r="BK41" i="42"/>
  <c r="BJ41" i="42"/>
  <c r="BI41" i="42"/>
  <c r="BW41" i="42" s="1"/>
  <c r="AS41" i="42" s="1"/>
  <c r="BG41" i="42"/>
  <c r="BF41" i="42"/>
  <c r="BE41" i="42"/>
  <c r="BD41" i="42"/>
  <c r="BC41" i="42"/>
  <c r="BB41" i="42"/>
  <c r="BA41" i="42"/>
  <c r="AZ41" i="42"/>
  <c r="BV40" i="42"/>
  <c r="BU40" i="42"/>
  <c r="BT40" i="42"/>
  <c r="BS40" i="42"/>
  <c r="BR40" i="42"/>
  <c r="BQ40" i="42"/>
  <c r="BP40" i="42"/>
  <c r="BO40" i="42"/>
  <c r="BN40" i="42"/>
  <c r="BM40" i="42"/>
  <c r="BL40" i="42"/>
  <c r="BK40" i="42"/>
  <c r="BJ40" i="42"/>
  <c r="BI40" i="42"/>
  <c r="BW40" i="42" s="1"/>
  <c r="AS40" i="42" s="1"/>
  <c r="BG40" i="42"/>
  <c r="BF40" i="42"/>
  <c r="BE40" i="42"/>
  <c r="BD40" i="42"/>
  <c r="BC40" i="42"/>
  <c r="BB40" i="42"/>
  <c r="BA40" i="42"/>
  <c r="AZ40" i="42"/>
  <c r="BV39" i="42"/>
  <c r="BU39" i="42"/>
  <c r="BT39" i="42"/>
  <c r="BS39" i="42"/>
  <c r="BR39" i="42"/>
  <c r="BQ39" i="42"/>
  <c r="BP39" i="42"/>
  <c r="BO39" i="42"/>
  <c r="BN39" i="42"/>
  <c r="BM39" i="42"/>
  <c r="BL39" i="42"/>
  <c r="BK39" i="42"/>
  <c r="BJ39" i="42"/>
  <c r="BI39" i="42"/>
  <c r="BW39" i="42" s="1"/>
  <c r="AS39" i="42" s="1"/>
  <c r="BG39" i="42"/>
  <c r="BF39" i="42"/>
  <c r="BE39" i="42"/>
  <c r="BD39" i="42"/>
  <c r="BC39" i="42"/>
  <c r="BB39" i="42"/>
  <c r="BA39" i="42"/>
  <c r="AZ39" i="42"/>
  <c r="AR39" i="42"/>
  <c r="BV38" i="42"/>
  <c r="BU38" i="42"/>
  <c r="BT38" i="42"/>
  <c r="BS38" i="42"/>
  <c r="BR38" i="42"/>
  <c r="BQ38" i="42"/>
  <c r="BP38" i="42"/>
  <c r="BO38" i="42"/>
  <c r="BN38" i="42"/>
  <c r="BM38" i="42"/>
  <c r="BL38" i="42"/>
  <c r="BK38" i="42"/>
  <c r="BJ38" i="42"/>
  <c r="BI38" i="42"/>
  <c r="BW38" i="42" s="1"/>
  <c r="AS38" i="42" s="1"/>
  <c r="BG38" i="42"/>
  <c r="BF38" i="42"/>
  <c r="BE38" i="42"/>
  <c r="BD38" i="42"/>
  <c r="BC38" i="42"/>
  <c r="BB38" i="42"/>
  <c r="BA38" i="42"/>
  <c r="AZ38" i="42"/>
  <c r="BV37" i="42"/>
  <c r="BU37" i="42"/>
  <c r="BT37" i="42"/>
  <c r="BS37" i="42"/>
  <c r="BR37" i="42"/>
  <c r="BQ37" i="42"/>
  <c r="BP37" i="42"/>
  <c r="BO37" i="42"/>
  <c r="BN37" i="42"/>
  <c r="BM37" i="42"/>
  <c r="BL37" i="42"/>
  <c r="BK37" i="42"/>
  <c r="BJ37" i="42"/>
  <c r="BI37" i="42"/>
  <c r="BW37" i="42" s="1"/>
  <c r="AS37" i="42" s="1"/>
  <c r="BG37" i="42"/>
  <c r="BF37" i="42"/>
  <c r="BE37" i="42"/>
  <c r="BD37" i="42"/>
  <c r="BC37" i="42"/>
  <c r="BB37" i="42"/>
  <c r="BA37" i="42"/>
  <c r="AZ37" i="42"/>
  <c r="AR37" i="42" s="1"/>
  <c r="BV36" i="42"/>
  <c r="BU36" i="42"/>
  <c r="BT36" i="42"/>
  <c r="BS36" i="42"/>
  <c r="BR36" i="42"/>
  <c r="BQ36" i="42"/>
  <c r="BP36" i="42"/>
  <c r="BO36" i="42"/>
  <c r="BN36" i="42"/>
  <c r="BM36" i="42"/>
  <c r="BL36" i="42"/>
  <c r="BK36" i="42"/>
  <c r="BJ36" i="42"/>
  <c r="BI36" i="42"/>
  <c r="BW36" i="42" s="1"/>
  <c r="AS36" i="42" s="1"/>
  <c r="BG36" i="42"/>
  <c r="BF36" i="42"/>
  <c r="BE36" i="42"/>
  <c r="BD36" i="42"/>
  <c r="BC36" i="42"/>
  <c r="BB36" i="42"/>
  <c r="BA36" i="42"/>
  <c r="AZ36" i="42"/>
  <c r="AR36" i="42"/>
  <c r="BV35" i="42"/>
  <c r="BU35" i="42"/>
  <c r="BT35" i="42"/>
  <c r="BS35" i="42"/>
  <c r="BR35" i="42"/>
  <c r="BQ35" i="42"/>
  <c r="BP35" i="42"/>
  <c r="BO35" i="42"/>
  <c r="BN35" i="42"/>
  <c r="BM35" i="42"/>
  <c r="BL35" i="42"/>
  <c r="BK35" i="42"/>
  <c r="BJ35" i="42"/>
  <c r="BI35" i="42"/>
  <c r="BW35" i="42" s="1"/>
  <c r="AS35" i="42" s="1"/>
  <c r="BG35" i="42"/>
  <c r="BF35" i="42"/>
  <c r="BE35" i="42"/>
  <c r="BD35" i="42"/>
  <c r="BC35" i="42"/>
  <c r="AR35" i="42" s="1"/>
  <c r="BB35" i="42"/>
  <c r="BA35" i="42"/>
  <c r="AZ35" i="42"/>
  <c r="BV34" i="42"/>
  <c r="BU34" i="42"/>
  <c r="BT34" i="42"/>
  <c r="BS34" i="42"/>
  <c r="BR34" i="42"/>
  <c r="BQ34" i="42"/>
  <c r="BP34" i="42"/>
  <c r="BO34" i="42"/>
  <c r="BN34" i="42"/>
  <c r="BM34" i="42"/>
  <c r="BL34" i="42"/>
  <c r="BK34" i="42"/>
  <c r="BJ34" i="42"/>
  <c r="BI34" i="42"/>
  <c r="BW34" i="42" s="1"/>
  <c r="AS34" i="42" s="1"/>
  <c r="BG34" i="42"/>
  <c r="BF34" i="42"/>
  <c r="BE34" i="42"/>
  <c r="BD34" i="42"/>
  <c r="BC34" i="42"/>
  <c r="BB34" i="42"/>
  <c r="BA34" i="42"/>
  <c r="AZ34" i="42"/>
  <c r="BV33" i="42"/>
  <c r="BU33" i="42"/>
  <c r="BT33" i="42"/>
  <c r="BS33" i="42"/>
  <c r="BR33" i="42"/>
  <c r="BQ33" i="42"/>
  <c r="BP33" i="42"/>
  <c r="BO33" i="42"/>
  <c r="BN33" i="42"/>
  <c r="BM33" i="42"/>
  <c r="BL33" i="42"/>
  <c r="BK33" i="42"/>
  <c r="BJ33" i="42"/>
  <c r="BI33" i="42"/>
  <c r="BW33" i="42" s="1"/>
  <c r="AS33" i="42" s="1"/>
  <c r="BG33" i="42"/>
  <c r="BF33" i="42"/>
  <c r="BE33" i="42"/>
  <c r="BD33" i="42"/>
  <c r="BC33" i="42"/>
  <c r="BB33" i="42"/>
  <c r="BA33" i="42"/>
  <c r="AZ33" i="42"/>
  <c r="BV32" i="42"/>
  <c r="BU32" i="42"/>
  <c r="BT32" i="42"/>
  <c r="BS32" i="42"/>
  <c r="BR32" i="42"/>
  <c r="BQ32" i="42"/>
  <c r="BP32" i="42"/>
  <c r="BO32" i="42"/>
  <c r="BN32" i="42"/>
  <c r="BM32" i="42"/>
  <c r="BL32" i="42"/>
  <c r="BK32" i="42"/>
  <c r="BJ32" i="42"/>
  <c r="BI32" i="42"/>
  <c r="BW32" i="42" s="1"/>
  <c r="AS32" i="42" s="1"/>
  <c r="BG32" i="42"/>
  <c r="BF32" i="42"/>
  <c r="BE32" i="42"/>
  <c r="BD32" i="42"/>
  <c r="BC32" i="42"/>
  <c r="BB32" i="42"/>
  <c r="BA32" i="42"/>
  <c r="AZ32" i="42"/>
  <c r="BV31" i="42"/>
  <c r="BU31" i="42"/>
  <c r="BT31" i="42"/>
  <c r="BS31" i="42"/>
  <c r="BR31" i="42"/>
  <c r="BQ31" i="42"/>
  <c r="BP31" i="42"/>
  <c r="BO31" i="42"/>
  <c r="BN31" i="42"/>
  <c r="BM31" i="42"/>
  <c r="BL31" i="42"/>
  <c r="BK31" i="42"/>
  <c r="BJ31" i="42"/>
  <c r="BI31" i="42"/>
  <c r="BW31" i="42" s="1"/>
  <c r="AS31" i="42" s="1"/>
  <c r="BG31" i="42"/>
  <c r="BF31" i="42"/>
  <c r="BE31" i="42"/>
  <c r="BD31" i="42"/>
  <c r="BC31" i="42"/>
  <c r="BB31" i="42"/>
  <c r="BA31" i="42"/>
  <c r="AZ31" i="42"/>
  <c r="AR31" i="42"/>
  <c r="BV30" i="42"/>
  <c r="BU30" i="42"/>
  <c r="BT30" i="42"/>
  <c r="BS30" i="42"/>
  <c r="BR30" i="42"/>
  <c r="BQ30" i="42"/>
  <c r="BP30" i="42"/>
  <c r="BO30" i="42"/>
  <c r="BN30" i="42"/>
  <c r="BM30" i="42"/>
  <c r="BL30" i="42"/>
  <c r="BK30" i="42"/>
  <c r="BJ30" i="42"/>
  <c r="BI30" i="42"/>
  <c r="BW30" i="42" s="1"/>
  <c r="AS30" i="42" s="1"/>
  <c r="BG30" i="42"/>
  <c r="BF30" i="42"/>
  <c r="BE30" i="42"/>
  <c r="BD30" i="42"/>
  <c r="BC30" i="42"/>
  <c r="BB30" i="42"/>
  <c r="BA30" i="42"/>
  <c r="AZ30" i="42"/>
  <c r="BV29" i="42"/>
  <c r="BU29" i="42"/>
  <c r="BT29" i="42"/>
  <c r="BS29" i="42"/>
  <c r="BR29" i="42"/>
  <c r="BQ29" i="42"/>
  <c r="BP29" i="42"/>
  <c r="BO29" i="42"/>
  <c r="BN29" i="42"/>
  <c r="BM29" i="42"/>
  <c r="BL29" i="42"/>
  <c r="BK29" i="42"/>
  <c r="BJ29" i="42"/>
  <c r="BI29" i="42"/>
  <c r="BW29" i="42" s="1"/>
  <c r="AS29" i="42" s="1"/>
  <c r="BG29" i="42"/>
  <c r="BF29" i="42"/>
  <c r="BE29" i="42"/>
  <c r="BD29" i="42"/>
  <c r="BC29" i="42"/>
  <c r="BB29" i="42"/>
  <c r="BA29" i="42"/>
  <c r="AZ29" i="42"/>
  <c r="AR29" i="42" s="1"/>
  <c r="BV28" i="42"/>
  <c r="BU28" i="42"/>
  <c r="BT28" i="42"/>
  <c r="BS28" i="42"/>
  <c r="BR28" i="42"/>
  <c r="BQ28" i="42"/>
  <c r="BP28" i="42"/>
  <c r="BO28" i="42"/>
  <c r="BN28" i="42"/>
  <c r="BM28" i="42"/>
  <c r="BL28" i="42"/>
  <c r="BK28" i="42"/>
  <c r="BJ28" i="42"/>
  <c r="BI28" i="42"/>
  <c r="BW28" i="42" s="1"/>
  <c r="AS28" i="42" s="1"/>
  <c r="BG28" i="42"/>
  <c r="BF28" i="42"/>
  <c r="BE28" i="42"/>
  <c r="BD28" i="42"/>
  <c r="BC28" i="42"/>
  <c r="BB28" i="42"/>
  <c r="BA28" i="42"/>
  <c r="AZ28" i="42"/>
  <c r="AR28" i="42"/>
  <c r="BV27" i="42"/>
  <c r="BU27" i="42"/>
  <c r="BT27" i="42"/>
  <c r="BS27" i="42"/>
  <c r="BR27" i="42"/>
  <c r="BQ27" i="42"/>
  <c r="BP27" i="42"/>
  <c r="BO27" i="42"/>
  <c r="BN27" i="42"/>
  <c r="BM27" i="42"/>
  <c r="BL27" i="42"/>
  <c r="BK27" i="42"/>
  <c r="BJ27" i="42"/>
  <c r="BI27" i="42"/>
  <c r="BW27" i="42" s="1"/>
  <c r="AS27" i="42" s="1"/>
  <c r="BG27" i="42"/>
  <c r="BF27" i="42"/>
  <c r="BE27" i="42"/>
  <c r="BD27" i="42"/>
  <c r="BC27" i="42"/>
  <c r="AR27" i="42" s="1"/>
  <c r="BB27" i="42"/>
  <c r="BA27" i="42"/>
  <c r="AZ27" i="42"/>
  <c r="BV26" i="42"/>
  <c r="BU26" i="42"/>
  <c r="BT26" i="42"/>
  <c r="BS26" i="42"/>
  <c r="BR26" i="42"/>
  <c r="BQ26" i="42"/>
  <c r="BP26" i="42"/>
  <c r="BO26" i="42"/>
  <c r="BN26" i="42"/>
  <c r="BM26" i="42"/>
  <c r="BL26" i="42"/>
  <c r="BK26" i="42"/>
  <c r="BJ26" i="42"/>
  <c r="BI26" i="42"/>
  <c r="BW26" i="42" s="1"/>
  <c r="AS26" i="42" s="1"/>
  <c r="BG26" i="42"/>
  <c r="BF26" i="42"/>
  <c r="BE26" i="42"/>
  <c r="BD26" i="42"/>
  <c r="BC26" i="42"/>
  <c r="BB26" i="42"/>
  <c r="BA26" i="42"/>
  <c r="AZ26" i="42"/>
  <c r="BV25" i="42"/>
  <c r="BU25" i="42"/>
  <c r="BT25" i="42"/>
  <c r="BS25" i="42"/>
  <c r="BR25" i="42"/>
  <c r="BQ25" i="42"/>
  <c r="BP25" i="42"/>
  <c r="BO25" i="42"/>
  <c r="BN25" i="42"/>
  <c r="BM25" i="42"/>
  <c r="BL25" i="42"/>
  <c r="BK25" i="42"/>
  <c r="BJ25" i="42"/>
  <c r="BI25" i="42"/>
  <c r="BW25" i="42" s="1"/>
  <c r="AS25" i="42" s="1"/>
  <c r="BG25" i="42"/>
  <c r="BF25" i="42"/>
  <c r="BE25" i="42"/>
  <c r="BD25" i="42"/>
  <c r="BC25" i="42"/>
  <c r="BB25" i="42"/>
  <c r="BA25" i="42"/>
  <c r="AZ25" i="42"/>
  <c r="BV24" i="42"/>
  <c r="BU24" i="42"/>
  <c r="BT24" i="42"/>
  <c r="BS24" i="42"/>
  <c r="BR24" i="42"/>
  <c r="BQ24" i="42"/>
  <c r="BP24" i="42"/>
  <c r="BO24" i="42"/>
  <c r="BN24" i="42"/>
  <c r="BM24" i="42"/>
  <c r="BL24" i="42"/>
  <c r="BK24" i="42"/>
  <c r="BJ24" i="42"/>
  <c r="BI24" i="42"/>
  <c r="BW24" i="42" s="1"/>
  <c r="AS24" i="42" s="1"/>
  <c r="BG24" i="42"/>
  <c r="BF24" i="42"/>
  <c r="BE24" i="42"/>
  <c r="BD24" i="42"/>
  <c r="BC24" i="42"/>
  <c r="BB24" i="42"/>
  <c r="BA24" i="42"/>
  <c r="AZ24" i="42"/>
  <c r="BV23" i="42"/>
  <c r="BU23" i="42"/>
  <c r="BT23" i="42"/>
  <c r="BS23" i="42"/>
  <c r="BR23" i="42"/>
  <c r="BQ23" i="42"/>
  <c r="BP23" i="42"/>
  <c r="BO23" i="42"/>
  <c r="BN23" i="42"/>
  <c r="BM23" i="42"/>
  <c r="BL23" i="42"/>
  <c r="BK23" i="42"/>
  <c r="BJ23" i="42"/>
  <c r="BI23" i="42"/>
  <c r="BW23" i="42" s="1"/>
  <c r="AS23" i="42" s="1"/>
  <c r="BG23" i="42"/>
  <c r="BF23" i="42"/>
  <c r="BE23" i="42"/>
  <c r="BD23" i="42"/>
  <c r="BC23" i="42"/>
  <c r="BB23" i="42"/>
  <c r="BA23" i="42"/>
  <c r="AZ23" i="42"/>
  <c r="AR23" i="42"/>
  <c r="BV22" i="42"/>
  <c r="BU22" i="42"/>
  <c r="BT22" i="42"/>
  <c r="BS22" i="42"/>
  <c r="BR22" i="42"/>
  <c r="BQ22" i="42"/>
  <c r="BP22" i="42"/>
  <c r="BO22" i="42"/>
  <c r="BN22" i="42"/>
  <c r="BM22" i="42"/>
  <c r="BL22" i="42"/>
  <c r="BK22" i="42"/>
  <c r="BJ22" i="42"/>
  <c r="BI22" i="42"/>
  <c r="BW22" i="42" s="1"/>
  <c r="AS22" i="42" s="1"/>
  <c r="BG22" i="42"/>
  <c r="BF22" i="42"/>
  <c r="BE22" i="42"/>
  <c r="BD22" i="42"/>
  <c r="BC22" i="42"/>
  <c r="BB22" i="42"/>
  <c r="BA22" i="42"/>
  <c r="AZ22" i="42"/>
  <c r="BV21" i="42"/>
  <c r="BU21" i="42"/>
  <c r="BT21" i="42"/>
  <c r="BS21" i="42"/>
  <c r="BR21" i="42"/>
  <c r="BQ21" i="42"/>
  <c r="BP21" i="42"/>
  <c r="BO21" i="42"/>
  <c r="BN21" i="42"/>
  <c r="BM21" i="42"/>
  <c r="BL21" i="42"/>
  <c r="BK21" i="42"/>
  <c r="BJ21" i="42"/>
  <c r="BI21" i="42"/>
  <c r="BW21" i="42" s="1"/>
  <c r="AS21" i="42" s="1"/>
  <c r="BG21" i="42"/>
  <c r="BF21" i="42"/>
  <c r="BE21" i="42"/>
  <c r="BD21" i="42"/>
  <c r="BC21" i="42"/>
  <c r="BB21" i="42"/>
  <c r="BA21" i="42"/>
  <c r="AZ21" i="42"/>
  <c r="AR21" i="42" s="1"/>
  <c r="BV20" i="42"/>
  <c r="BU20" i="42"/>
  <c r="BT20" i="42"/>
  <c r="BS20" i="42"/>
  <c r="BR20" i="42"/>
  <c r="BQ20" i="42"/>
  <c r="BP20" i="42"/>
  <c r="BO20" i="42"/>
  <c r="BN20" i="42"/>
  <c r="BM20" i="42"/>
  <c r="BL20" i="42"/>
  <c r="BK20" i="42"/>
  <c r="BJ20" i="42"/>
  <c r="BI20" i="42"/>
  <c r="BW20" i="42" s="1"/>
  <c r="AS20" i="42" s="1"/>
  <c r="BG20" i="42"/>
  <c r="BF20" i="42"/>
  <c r="BE20" i="42"/>
  <c r="BD20" i="42"/>
  <c r="BC20" i="42"/>
  <c r="BB20" i="42"/>
  <c r="BA20" i="42"/>
  <c r="AZ20" i="42"/>
  <c r="AR20" i="42"/>
  <c r="BV19" i="42"/>
  <c r="BU19" i="42"/>
  <c r="BT19" i="42"/>
  <c r="BS19" i="42"/>
  <c r="BR19" i="42"/>
  <c r="BQ19" i="42"/>
  <c r="BP19" i="42"/>
  <c r="BO19" i="42"/>
  <c r="BN19" i="42"/>
  <c r="BM19" i="42"/>
  <c r="BL19" i="42"/>
  <c r="BK19" i="42"/>
  <c r="BJ19" i="42"/>
  <c r="BI19" i="42"/>
  <c r="BW19" i="42" s="1"/>
  <c r="AS19" i="42" s="1"/>
  <c r="BG19" i="42"/>
  <c r="BF19" i="42"/>
  <c r="BE19" i="42"/>
  <c r="BD19" i="42"/>
  <c r="BC19" i="42"/>
  <c r="AR19" i="42" s="1"/>
  <c r="BB19" i="42"/>
  <c r="BA19" i="42"/>
  <c r="AZ19" i="42"/>
  <c r="BV18" i="42"/>
  <c r="BU18" i="42"/>
  <c r="BT18" i="42"/>
  <c r="BS18" i="42"/>
  <c r="BR18" i="42"/>
  <c r="BQ18" i="42"/>
  <c r="BP18" i="42"/>
  <c r="BO18" i="42"/>
  <c r="BN18" i="42"/>
  <c r="BM18" i="42"/>
  <c r="BL18" i="42"/>
  <c r="BK18" i="42"/>
  <c r="BJ18" i="42"/>
  <c r="BI18" i="42"/>
  <c r="BW18" i="42" s="1"/>
  <c r="AS18" i="42" s="1"/>
  <c r="BG18" i="42"/>
  <c r="BF18" i="42"/>
  <c r="BE18" i="42"/>
  <c r="BD18" i="42"/>
  <c r="BC18" i="42"/>
  <c r="BB18" i="42"/>
  <c r="BA18" i="42"/>
  <c r="AZ18" i="42"/>
  <c r="BV17" i="42"/>
  <c r="BU17" i="42"/>
  <c r="BT17" i="42"/>
  <c r="BS17" i="42"/>
  <c r="BR17" i="42"/>
  <c r="BQ17" i="42"/>
  <c r="BP17" i="42"/>
  <c r="BO17" i="42"/>
  <c r="BN17" i="42"/>
  <c r="BM17" i="42"/>
  <c r="BL17" i="42"/>
  <c r="BK17" i="42"/>
  <c r="BJ17" i="42"/>
  <c r="BI17" i="42"/>
  <c r="BW17" i="42" s="1"/>
  <c r="AS17" i="42" s="1"/>
  <c r="BG17" i="42"/>
  <c r="BF17" i="42"/>
  <c r="BE17" i="42"/>
  <c r="BD17" i="42"/>
  <c r="BC17" i="42"/>
  <c r="BB17" i="42"/>
  <c r="BA17" i="42"/>
  <c r="AZ17" i="42"/>
  <c r="BV16" i="42"/>
  <c r="BU16" i="42"/>
  <c r="BT16" i="42"/>
  <c r="BS16" i="42"/>
  <c r="BR16" i="42"/>
  <c r="BQ16" i="42"/>
  <c r="BP16" i="42"/>
  <c r="BO16" i="42"/>
  <c r="BN16" i="42"/>
  <c r="BM16" i="42"/>
  <c r="BL16" i="42"/>
  <c r="BK16" i="42"/>
  <c r="BJ16" i="42"/>
  <c r="BI16" i="42"/>
  <c r="BW16" i="42" s="1"/>
  <c r="AS16" i="42" s="1"/>
  <c r="BG16" i="42"/>
  <c r="BF16" i="42"/>
  <c r="BE16" i="42"/>
  <c r="BD16" i="42"/>
  <c r="BC16" i="42"/>
  <c r="BB16" i="42"/>
  <c r="BA16" i="42"/>
  <c r="AZ16" i="42"/>
  <c r="BV15" i="42"/>
  <c r="BU15" i="42"/>
  <c r="BT15" i="42"/>
  <c r="BS15" i="42"/>
  <c r="BR15" i="42"/>
  <c r="BQ15" i="42"/>
  <c r="BP15" i="42"/>
  <c r="BO15" i="42"/>
  <c r="BN15" i="42"/>
  <c r="BM15" i="42"/>
  <c r="BL15" i="42"/>
  <c r="BK15" i="42"/>
  <c r="BJ15" i="42"/>
  <c r="BI15" i="42"/>
  <c r="BW15" i="42" s="1"/>
  <c r="AS15" i="42" s="1"/>
  <c r="BG15" i="42"/>
  <c r="BF15" i="42"/>
  <c r="BE15" i="42"/>
  <c r="BD15" i="42"/>
  <c r="BC15" i="42"/>
  <c r="BB15" i="42"/>
  <c r="BA15" i="42"/>
  <c r="AZ15" i="42"/>
  <c r="BV14" i="42"/>
  <c r="BU14" i="42"/>
  <c r="BT14" i="42"/>
  <c r="BS14" i="42"/>
  <c r="BR14" i="42"/>
  <c r="BQ14" i="42"/>
  <c r="BP14" i="42"/>
  <c r="BO14" i="42"/>
  <c r="BN14" i="42"/>
  <c r="BM14" i="42"/>
  <c r="BL14" i="42"/>
  <c r="BK14" i="42"/>
  <c r="BJ14" i="42"/>
  <c r="BI14" i="42"/>
  <c r="BW14" i="42" s="1"/>
  <c r="AS14" i="42" s="1"/>
  <c r="BG14" i="42"/>
  <c r="BF14" i="42"/>
  <c r="BE14" i="42"/>
  <c r="BD14" i="42"/>
  <c r="BC14" i="42"/>
  <c r="BB14" i="42"/>
  <c r="BA14" i="42"/>
  <c r="AZ14" i="42"/>
  <c r="BV13" i="42"/>
  <c r="BU13" i="42"/>
  <c r="BT13" i="42"/>
  <c r="BS13" i="42"/>
  <c r="BR13" i="42"/>
  <c r="BQ13" i="42"/>
  <c r="BP13" i="42"/>
  <c r="BO13" i="42"/>
  <c r="BN13" i="42"/>
  <c r="BM13" i="42"/>
  <c r="BL13" i="42"/>
  <c r="BK13" i="42"/>
  <c r="BJ13" i="42"/>
  <c r="BI13" i="42"/>
  <c r="BW13" i="42" s="1"/>
  <c r="AS13" i="42" s="1"/>
  <c r="BG13" i="42"/>
  <c r="BF13" i="42"/>
  <c r="BE13" i="42"/>
  <c r="BD13" i="42"/>
  <c r="BC13" i="42"/>
  <c r="BB13" i="42"/>
  <c r="BA13" i="42"/>
  <c r="AZ13" i="42"/>
  <c r="BW12" i="42"/>
  <c r="AS12" i="42" s="1"/>
  <c r="BV12" i="42"/>
  <c r="BU12" i="42"/>
  <c r="BT12" i="42"/>
  <c r="BS12" i="42"/>
  <c r="BR12" i="42"/>
  <c r="BQ12" i="42"/>
  <c r="BP12" i="42"/>
  <c r="BO12" i="42"/>
  <c r="BN12" i="42"/>
  <c r="BM12" i="42"/>
  <c r="BL12" i="42"/>
  <c r="BK12" i="42"/>
  <c r="BJ12" i="42"/>
  <c r="BI12" i="42"/>
  <c r="BG12" i="42"/>
  <c r="BF12" i="42"/>
  <c r="BE12" i="42"/>
  <c r="BD12" i="42"/>
  <c r="BC12" i="42"/>
  <c r="BB12" i="42"/>
  <c r="AR12" i="42" s="1"/>
  <c r="BA12" i="42"/>
  <c r="AZ12" i="42"/>
  <c r="BW11" i="42"/>
  <c r="AS11" i="42" s="1"/>
  <c r="BV11" i="42"/>
  <c r="BU11" i="42"/>
  <c r="BT11" i="42"/>
  <c r="BS11" i="42"/>
  <c r="BR11" i="42"/>
  <c r="BQ11" i="42"/>
  <c r="BP11" i="42"/>
  <c r="BO11" i="42"/>
  <c r="BN11" i="42"/>
  <c r="BM11" i="42"/>
  <c r="BL11" i="42"/>
  <c r="BK11" i="42"/>
  <c r="BJ11" i="42"/>
  <c r="BI11" i="42"/>
  <c r="BG11" i="42"/>
  <c r="BF11" i="42"/>
  <c r="BE11" i="42"/>
  <c r="BD11" i="42"/>
  <c r="BC11" i="42"/>
  <c r="BB11" i="42"/>
  <c r="BA11" i="42"/>
  <c r="AZ11" i="42"/>
  <c r="BV10" i="42"/>
  <c r="BU10" i="42"/>
  <c r="BT10" i="42"/>
  <c r="BS10" i="42"/>
  <c r="BR10" i="42"/>
  <c r="BQ10" i="42"/>
  <c r="BP10" i="42"/>
  <c r="BO10" i="42"/>
  <c r="BN10" i="42"/>
  <c r="BM10" i="42"/>
  <c r="BL10" i="42"/>
  <c r="BK10" i="42"/>
  <c r="BJ10" i="42"/>
  <c r="BI10" i="42"/>
  <c r="BW10" i="42" s="1"/>
  <c r="BG10" i="42"/>
  <c r="BF10" i="42"/>
  <c r="BE10" i="42"/>
  <c r="BD10" i="42"/>
  <c r="BC10" i="42"/>
  <c r="BB10" i="42"/>
  <c r="BA10" i="42"/>
  <c r="AZ10" i="42"/>
  <c r="AS10" i="42"/>
  <c r="BV9" i="42"/>
  <c r="BU9" i="42"/>
  <c r="BT9" i="42"/>
  <c r="BS9" i="42"/>
  <c r="BR9" i="42"/>
  <c r="BQ9" i="42"/>
  <c r="BP9" i="42"/>
  <c r="BO9" i="42"/>
  <c r="BN9" i="42"/>
  <c r="BM9" i="42"/>
  <c r="BL9" i="42"/>
  <c r="BK9" i="42"/>
  <c r="BJ9" i="42"/>
  <c r="BI9" i="42"/>
  <c r="BW9" i="42" s="1"/>
  <c r="AS9" i="42" s="1"/>
  <c r="BG9" i="42"/>
  <c r="BF9" i="42"/>
  <c r="BE9" i="42"/>
  <c r="BD9" i="42"/>
  <c r="BC9" i="42"/>
  <c r="BB9" i="42"/>
  <c r="BA9" i="42"/>
  <c r="AZ9" i="42"/>
  <c r="BV8" i="42"/>
  <c r="BU8" i="42"/>
  <c r="BT8" i="42"/>
  <c r="BS8" i="42"/>
  <c r="BR8" i="42"/>
  <c r="BQ8" i="42"/>
  <c r="BP8" i="42"/>
  <c r="BO8" i="42"/>
  <c r="BN8" i="42"/>
  <c r="BM8" i="42"/>
  <c r="BL8" i="42"/>
  <c r="BK8" i="42"/>
  <c r="BJ8" i="42"/>
  <c r="BI8" i="42"/>
  <c r="BW8" i="42" s="1"/>
  <c r="AS8" i="42" s="1"/>
  <c r="BG8" i="42"/>
  <c r="BF8" i="42"/>
  <c r="BE8" i="42"/>
  <c r="BD8" i="42"/>
  <c r="BC8" i="42"/>
  <c r="BB8" i="42"/>
  <c r="BA8" i="42"/>
  <c r="AZ8" i="42"/>
  <c r="BV7" i="42"/>
  <c r="BU7" i="42"/>
  <c r="BT7" i="42"/>
  <c r="BS7" i="42"/>
  <c r="BR7" i="42"/>
  <c r="BQ7" i="42"/>
  <c r="BP7" i="42"/>
  <c r="BO7" i="42"/>
  <c r="BN7" i="42"/>
  <c r="BM7" i="42"/>
  <c r="BL7" i="42"/>
  <c r="BK7" i="42"/>
  <c r="BJ7" i="42"/>
  <c r="BI7" i="42"/>
  <c r="BG7" i="42"/>
  <c r="BF7" i="42"/>
  <c r="BE7" i="42"/>
  <c r="BD7" i="42"/>
  <c r="BC7" i="42"/>
  <c r="BB7" i="42"/>
  <c r="BA7" i="42"/>
  <c r="AZ7" i="42"/>
  <c r="BV6" i="42"/>
  <c r="BU6" i="42"/>
  <c r="BT6" i="42"/>
  <c r="BS6" i="42"/>
  <c r="BR6" i="42"/>
  <c r="BQ6" i="42"/>
  <c r="BP6" i="42"/>
  <c r="BO6" i="42"/>
  <c r="BN6" i="42"/>
  <c r="BM6" i="42"/>
  <c r="BL6" i="42"/>
  <c r="BK6" i="42"/>
  <c r="BJ6" i="42"/>
  <c r="BI6" i="42"/>
  <c r="BG6" i="42"/>
  <c r="BF6" i="42"/>
  <c r="BE6" i="42"/>
  <c r="BD6" i="42"/>
  <c r="BC6" i="42"/>
  <c r="BB6" i="42"/>
  <c r="BA6" i="42"/>
  <c r="AZ6" i="42"/>
  <c r="BV5" i="42"/>
  <c r="BU5" i="42"/>
  <c r="BT5" i="42"/>
  <c r="BS5" i="42"/>
  <c r="BR5" i="42"/>
  <c r="BQ5" i="42"/>
  <c r="BP5" i="42"/>
  <c r="BO5" i="42"/>
  <c r="BN5" i="42"/>
  <c r="BM5" i="42"/>
  <c r="BL5" i="42"/>
  <c r="BK5" i="42"/>
  <c r="BJ5" i="42"/>
  <c r="BI5" i="42"/>
  <c r="BG5" i="42"/>
  <c r="BF5" i="42"/>
  <c r="BE5" i="42"/>
  <c r="BD5" i="42"/>
  <c r="BC5" i="42"/>
  <c r="BB5" i="42"/>
  <c r="BA5" i="42"/>
  <c r="AZ5" i="42"/>
  <c r="BV4" i="42"/>
  <c r="BU4" i="42"/>
  <c r="BT4" i="42"/>
  <c r="BS4" i="42"/>
  <c r="BR4" i="42"/>
  <c r="BQ4" i="42"/>
  <c r="BP4" i="42"/>
  <c r="BO4" i="42"/>
  <c r="BN4" i="42"/>
  <c r="BM4" i="42"/>
  <c r="BL4" i="42"/>
  <c r="BK4" i="42"/>
  <c r="BJ4" i="42"/>
  <c r="BI4" i="42"/>
  <c r="BG4" i="42"/>
  <c r="BF4" i="42"/>
  <c r="BE4" i="42"/>
  <c r="BD4" i="42"/>
  <c r="BC4" i="42"/>
  <c r="BB4" i="42"/>
  <c r="BA4" i="42"/>
  <c r="AZ4" i="42"/>
  <c r="BV188" i="11"/>
  <c r="BU188" i="11"/>
  <c r="BT188" i="11"/>
  <c r="BS188" i="11"/>
  <c r="BR188" i="11"/>
  <c r="BQ188" i="11"/>
  <c r="BP188" i="11"/>
  <c r="BO188" i="11"/>
  <c r="BN188" i="11"/>
  <c r="BM188" i="11"/>
  <c r="BL188" i="11"/>
  <c r="BK188" i="11"/>
  <c r="BJ188" i="11"/>
  <c r="BI188" i="11"/>
  <c r="BW188" i="11" s="1"/>
  <c r="AS188" i="11" s="1"/>
  <c r="BG188" i="11"/>
  <c r="BF188" i="11"/>
  <c r="BE188" i="11"/>
  <c r="BD188" i="11"/>
  <c r="BC188" i="11"/>
  <c r="BB188" i="11"/>
  <c r="BA188" i="11"/>
  <c r="AZ188" i="11"/>
  <c r="BV187" i="11"/>
  <c r="BU187" i="11"/>
  <c r="BT187" i="11"/>
  <c r="BS187" i="11"/>
  <c r="BR187" i="11"/>
  <c r="BQ187" i="11"/>
  <c r="BP187" i="11"/>
  <c r="BO187" i="11"/>
  <c r="BN187" i="11"/>
  <c r="BM187" i="11"/>
  <c r="BL187" i="11"/>
  <c r="BK187" i="11"/>
  <c r="BJ187" i="11"/>
  <c r="BI187" i="11"/>
  <c r="BW187" i="11" s="1"/>
  <c r="AS187" i="11" s="1"/>
  <c r="BG187" i="11"/>
  <c r="BF187" i="11"/>
  <c r="BE187" i="11"/>
  <c r="BD187" i="11"/>
  <c r="BC187" i="11"/>
  <c r="BB187" i="11"/>
  <c r="BA187" i="11"/>
  <c r="AZ187" i="11"/>
  <c r="BV186" i="11"/>
  <c r="BU186" i="11"/>
  <c r="BT186" i="11"/>
  <c r="BS186" i="11"/>
  <c r="BR186" i="11"/>
  <c r="BQ186" i="11"/>
  <c r="BP186" i="11"/>
  <c r="BO186" i="11"/>
  <c r="BN186" i="11"/>
  <c r="BM186" i="11"/>
  <c r="BL186" i="11"/>
  <c r="BK186" i="11"/>
  <c r="BJ186" i="11"/>
  <c r="BI186" i="11"/>
  <c r="BW186" i="11" s="1"/>
  <c r="AS186" i="11" s="1"/>
  <c r="BG186" i="11"/>
  <c r="BF186" i="11"/>
  <c r="BE186" i="11"/>
  <c r="BD186" i="11"/>
  <c r="BC186" i="11"/>
  <c r="BB186" i="11"/>
  <c r="BA186" i="11"/>
  <c r="AZ186" i="11"/>
  <c r="BV185" i="11"/>
  <c r="BU185" i="11"/>
  <c r="BT185" i="11"/>
  <c r="BS185" i="11"/>
  <c r="BR185" i="11"/>
  <c r="BQ185" i="11"/>
  <c r="BP185" i="11"/>
  <c r="BO185" i="11"/>
  <c r="BN185" i="11"/>
  <c r="BM185" i="11"/>
  <c r="BL185" i="11"/>
  <c r="BK185" i="11"/>
  <c r="BJ185" i="11"/>
  <c r="BI185" i="11"/>
  <c r="BW185" i="11" s="1"/>
  <c r="AS185" i="11" s="1"/>
  <c r="BG185" i="11"/>
  <c r="BF185" i="11"/>
  <c r="BE185" i="11"/>
  <c r="BD185" i="11"/>
  <c r="BC185" i="11"/>
  <c r="BB185" i="11"/>
  <c r="BA185" i="11"/>
  <c r="AZ185" i="11"/>
  <c r="AR185" i="11" s="1"/>
  <c r="BV184" i="11"/>
  <c r="BU184" i="11"/>
  <c r="BT184" i="11"/>
  <c r="BS184" i="11"/>
  <c r="BR184" i="11"/>
  <c r="BQ184" i="11"/>
  <c r="BP184" i="11"/>
  <c r="BO184" i="11"/>
  <c r="BN184" i="11"/>
  <c r="BM184" i="11"/>
  <c r="BL184" i="11"/>
  <c r="BK184" i="11"/>
  <c r="BJ184" i="11"/>
  <c r="BI184" i="11"/>
  <c r="BW184" i="11" s="1"/>
  <c r="AS184" i="11" s="1"/>
  <c r="BG184" i="11"/>
  <c r="BF184" i="11"/>
  <c r="BE184" i="11"/>
  <c r="BD184" i="11"/>
  <c r="BC184" i="11"/>
  <c r="BB184" i="11"/>
  <c r="BA184" i="11"/>
  <c r="AZ184" i="11"/>
  <c r="BV183" i="11"/>
  <c r="BU183" i="11"/>
  <c r="BT183" i="11"/>
  <c r="BS183" i="11"/>
  <c r="BR183" i="11"/>
  <c r="BQ183" i="11"/>
  <c r="BP183" i="11"/>
  <c r="BO183" i="11"/>
  <c r="BN183" i="11"/>
  <c r="BM183" i="11"/>
  <c r="BL183" i="11"/>
  <c r="BK183" i="11"/>
  <c r="BJ183" i="11"/>
  <c r="BI183" i="11"/>
  <c r="BW183" i="11" s="1"/>
  <c r="AS183" i="11" s="1"/>
  <c r="BG183" i="11"/>
  <c r="BF183" i="11"/>
  <c r="BE183" i="11"/>
  <c r="BD183" i="11"/>
  <c r="BC183" i="11"/>
  <c r="BB183" i="11"/>
  <c r="BA183" i="11"/>
  <c r="AZ183" i="11"/>
  <c r="AR183" i="11" s="1"/>
  <c r="BV182" i="11"/>
  <c r="BU182" i="11"/>
  <c r="BT182" i="11"/>
  <c r="BS182" i="11"/>
  <c r="BR182" i="11"/>
  <c r="BQ182" i="11"/>
  <c r="BP182" i="11"/>
  <c r="BO182" i="11"/>
  <c r="BN182" i="11"/>
  <c r="BM182" i="11"/>
  <c r="BL182" i="11"/>
  <c r="BK182" i="11"/>
  <c r="BJ182" i="11"/>
  <c r="BI182" i="11"/>
  <c r="BW182" i="11" s="1"/>
  <c r="AS182" i="11" s="1"/>
  <c r="BG182" i="11"/>
  <c r="BF182" i="11"/>
  <c r="BE182" i="11"/>
  <c r="BD182" i="11"/>
  <c r="BC182" i="11"/>
  <c r="BB182" i="11"/>
  <c r="BA182" i="11"/>
  <c r="AZ182" i="11"/>
  <c r="BV181" i="11"/>
  <c r="BU181" i="11"/>
  <c r="BT181" i="11"/>
  <c r="BS181" i="11"/>
  <c r="BR181" i="11"/>
  <c r="BQ181" i="11"/>
  <c r="BP181" i="11"/>
  <c r="BO181" i="11"/>
  <c r="BN181" i="11"/>
  <c r="BM181" i="11"/>
  <c r="BL181" i="11"/>
  <c r="BK181" i="11"/>
  <c r="BJ181" i="11"/>
  <c r="BI181" i="11"/>
  <c r="BW181" i="11" s="1"/>
  <c r="AS181" i="11" s="1"/>
  <c r="BG181" i="11"/>
  <c r="BF181" i="11"/>
  <c r="BE181" i="11"/>
  <c r="BD181" i="11"/>
  <c r="BC181" i="11"/>
  <c r="BB181" i="11"/>
  <c r="BA181" i="11"/>
  <c r="AZ181" i="11"/>
  <c r="AR181" i="11" s="1"/>
  <c r="BV180" i="11"/>
  <c r="BU180" i="11"/>
  <c r="BT180" i="11"/>
  <c r="BS180" i="11"/>
  <c r="BR180" i="11"/>
  <c r="BQ180" i="11"/>
  <c r="BP180" i="11"/>
  <c r="BO180" i="11"/>
  <c r="BN180" i="11"/>
  <c r="BM180" i="11"/>
  <c r="BL180" i="11"/>
  <c r="BK180" i="11"/>
  <c r="BJ180" i="11"/>
  <c r="BI180" i="11"/>
  <c r="BW180" i="11" s="1"/>
  <c r="AS180" i="11" s="1"/>
  <c r="BG180" i="11"/>
  <c r="BF180" i="11"/>
  <c r="BE180" i="11"/>
  <c r="BD180" i="11"/>
  <c r="BC180" i="11"/>
  <c r="BB180" i="11"/>
  <c r="BA180" i="11"/>
  <c r="AZ180" i="11"/>
  <c r="BV179" i="11"/>
  <c r="BU179" i="11"/>
  <c r="BT179" i="11"/>
  <c r="BS179" i="11"/>
  <c r="BR179" i="11"/>
  <c r="BQ179" i="11"/>
  <c r="BP179" i="11"/>
  <c r="BO179" i="11"/>
  <c r="BN179" i="11"/>
  <c r="BM179" i="11"/>
  <c r="BL179" i="11"/>
  <c r="BK179" i="11"/>
  <c r="BJ179" i="11"/>
  <c r="BI179" i="11"/>
  <c r="BW179" i="11" s="1"/>
  <c r="AS179" i="11" s="1"/>
  <c r="BG179" i="11"/>
  <c r="BF179" i="11"/>
  <c r="BE179" i="11"/>
  <c r="BD179" i="11"/>
  <c r="BC179" i="11"/>
  <c r="BB179" i="11"/>
  <c r="BA179" i="11"/>
  <c r="AZ179" i="11"/>
  <c r="AR179" i="11" s="1"/>
  <c r="BV178" i="11"/>
  <c r="BU178" i="11"/>
  <c r="BT178" i="11"/>
  <c r="BS178" i="11"/>
  <c r="BR178" i="11"/>
  <c r="BQ178" i="11"/>
  <c r="BP178" i="11"/>
  <c r="BO178" i="11"/>
  <c r="BN178" i="11"/>
  <c r="BM178" i="11"/>
  <c r="BL178" i="11"/>
  <c r="BK178" i="11"/>
  <c r="BJ178" i="11"/>
  <c r="BI178" i="11"/>
  <c r="BW178" i="11" s="1"/>
  <c r="AS178" i="11" s="1"/>
  <c r="BG178" i="11"/>
  <c r="BF178" i="11"/>
  <c r="BE178" i="11"/>
  <c r="BD178" i="11"/>
  <c r="BC178" i="11"/>
  <c r="BB178" i="11"/>
  <c r="BA178" i="11"/>
  <c r="AZ178" i="11"/>
  <c r="BV177" i="11"/>
  <c r="BU177" i="11"/>
  <c r="BT177" i="11"/>
  <c r="BS177" i="11"/>
  <c r="BR177" i="11"/>
  <c r="BQ177" i="11"/>
  <c r="BP177" i="11"/>
  <c r="BO177" i="11"/>
  <c r="BN177" i="11"/>
  <c r="BM177" i="11"/>
  <c r="BL177" i="11"/>
  <c r="BK177" i="11"/>
  <c r="BJ177" i="11"/>
  <c r="BI177" i="11"/>
  <c r="BW177" i="11" s="1"/>
  <c r="AS177" i="11" s="1"/>
  <c r="BG177" i="11"/>
  <c r="BF177" i="11"/>
  <c r="BE177" i="11"/>
  <c r="BD177" i="11"/>
  <c r="BC177" i="11"/>
  <c r="BB177" i="11"/>
  <c r="BA177" i="11"/>
  <c r="AZ177" i="11"/>
  <c r="AR177" i="11" s="1"/>
  <c r="BV176" i="11"/>
  <c r="BU176" i="11"/>
  <c r="BT176" i="11"/>
  <c r="BS176" i="11"/>
  <c r="BR176" i="11"/>
  <c r="BQ176" i="11"/>
  <c r="BP176" i="11"/>
  <c r="BO176" i="11"/>
  <c r="BN176" i="11"/>
  <c r="BM176" i="11"/>
  <c r="BL176" i="11"/>
  <c r="BK176" i="11"/>
  <c r="BJ176" i="11"/>
  <c r="BI176" i="11"/>
  <c r="BW176" i="11" s="1"/>
  <c r="AS176" i="11" s="1"/>
  <c r="BG176" i="11"/>
  <c r="BF176" i="11"/>
  <c r="BE176" i="11"/>
  <c r="BD176" i="11"/>
  <c r="BC176" i="11"/>
  <c r="BB176" i="11"/>
  <c r="BA176" i="11"/>
  <c r="AZ176" i="11"/>
  <c r="BV175" i="11"/>
  <c r="BU175" i="11"/>
  <c r="BT175" i="11"/>
  <c r="BS175" i="11"/>
  <c r="BR175" i="11"/>
  <c r="BQ175" i="11"/>
  <c r="BP175" i="11"/>
  <c r="BO175" i="11"/>
  <c r="BN175" i="11"/>
  <c r="BM175" i="11"/>
  <c r="BL175" i="11"/>
  <c r="BK175" i="11"/>
  <c r="BJ175" i="11"/>
  <c r="BI175" i="11"/>
  <c r="BW175" i="11" s="1"/>
  <c r="AS175" i="11" s="1"/>
  <c r="BG175" i="11"/>
  <c r="BF175" i="11"/>
  <c r="BE175" i="11"/>
  <c r="BD175" i="11"/>
  <c r="BC175" i="11"/>
  <c r="BB175" i="11"/>
  <c r="BA175" i="11"/>
  <c r="AZ175" i="11"/>
  <c r="AR175" i="11" s="1"/>
  <c r="BV174" i="11"/>
  <c r="BU174" i="11"/>
  <c r="BT174" i="11"/>
  <c r="BS174" i="11"/>
  <c r="BR174" i="11"/>
  <c r="BQ174" i="11"/>
  <c r="BP174" i="11"/>
  <c r="BO174" i="11"/>
  <c r="BN174" i="11"/>
  <c r="BM174" i="11"/>
  <c r="BL174" i="11"/>
  <c r="BK174" i="11"/>
  <c r="BJ174" i="11"/>
  <c r="BI174" i="11"/>
  <c r="BW174" i="11" s="1"/>
  <c r="AS174" i="11" s="1"/>
  <c r="BG174" i="11"/>
  <c r="BF174" i="11"/>
  <c r="BE174" i="11"/>
  <c r="BD174" i="11"/>
  <c r="BC174" i="11"/>
  <c r="BB174" i="11"/>
  <c r="BA174" i="11"/>
  <c r="AZ174" i="11"/>
  <c r="BV173" i="11"/>
  <c r="BU173" i="11"/>
  <c r="BT173" i="11"/>
  <c r="BS173" i="11"/>
  <c r="BR173" i="11"/>
  <c r="BQ173" i="11"/>
  <c r="BP173" i="11"/>
  <c r="BO173" i="11"/>
  <c r="BN173" i="11"/>
  <c r="BM173" i="11"/>
  <c r="BL173" i="11"/>
  <c r="BK173" i="11"/>
  <c r="BJ173" i="11"/>
  <c r="BI173" i="11"/>
  <c r="BW173" i="11" s="1"/>
  <c r="AS173" i="11" s="1"/>
  <c r="BG173" i="11"/>
  <c r="BF173" i="11"/>
  <c r="BE173" i="11"/>
  <c r="BD173" i="11"/>
  <c r="BC173" i="11"/>
  <c r="BB173" i="11"/>
  <c r="BA173" i="11"/>
  <c r="AZ173" i="11"/>
  <c r="AR173" i="11" s="1"/>
  <c r="BV172" i="11"/>
  <c r="BU172" i="11"/>
  <c r="BT172" i="11"/>
  <c r="BS172" i="11"/>
  <c r="BR172" i="11"/>
  <c r="BQ172" i="11"/>
  <c r="BP172" i="11"/>
  <c r="BO172" i="11"/>
  <c r="BN172" i="11"/>
  <c r="BM172" i="11"/>
  <c r="BL172" i="11"/>
  <c r="BK172" i="11"/>
  <c r="BJ172" i="11"/>
  <c r="BI172" i="11"/>
  <c r="BW172" i="11" s="1"/>
  <c r="AS172" i="11" s="1"/>
  <c r="BG172" i="11"/>
  <c r="BF172" i="11"/>
  <c r="BE172" i="11"/>
  <c r="BD172" i="11"/>
  <c r="BC172" i="11"/>
  <c r="BB172" i="11"/>
  <c r="BA172" i="11"/>
  <c r="AZ172" i="11"/>
  <c r="BV171" i="11"/>
  <c r="BU171" i="11"/>
  <c r="BT171" i="11"/>
  <c r="BS171" i="11"/>
  <c r="BR171" i="11"/>
  <c r="BQ171" i="11"/>
  <c r="BP171" i="11"/>
  <c r="BO171" i="11"/>
  <c r="BN171" i="11"/>
  <c r="BM171" i="11"/>
  <c r="BL171" i="11"/>
  <c r="BK171" i="11"/>
  <c r="BJ171" i="11"/>
  <c r="BI171" i="11"/>
  <c r="BW171" i="11" s="1"/>
  <c r="AS171" i="11" s="1"/>
  <c r="BG171" i="11"/>
  <c r="BF171" i="11"/>
  <c r="BE171" i="11"/>
  <c r="BD171" i="11"/>
  <c r="BC171" i="11"/>
  <c r="BB171" i="11"/>
  <c r="BA171" i="11"/>
  <c r="AZ171" i="11"/>
  <c r="AR171" i="11" s="1"/>
  <c r="BV170" i="11"/>
  <c r="BU170" i="11"/>
  <c r="BT170" i="11"/>
  <c r="BS170" i="11"/>
  <c r="BR170" i="11"/>
  <c r="BQ170" i="11"/>
  <c r="BP170" i="11"/>
  <c r="BO170" i="11"/>
  <c r="BN170" i="11"/>
  <c r="BM170" i="11"/>
  <c r="BL170" i="11"/>
  <c r="BK170" i="11"/>
  <c r="BJ170" i="11"/>
  <c r="BI170" i="11"/>
  <c r="BW170" i="11" s="1"/>
  <c r="AS170" i="11" s="1"/>
  <c r="BG170" i="11"/>
  <c r="BF170" i="11"/>
  <c r="BE170" i="11"/>
  <c r="BD170" i="11"/>
  <c r="BC170" i="11"/>
  <c r="BB170" i="11"/>
  <c r="BA170" i="11"/>
  <c r="AZ170" i="11"/>
  <c r="BV169" i="11"/>
  <c r="BU169" i="11"/>
  <c r="BT169" i="11"/>
  <c r="BS169" i="11"/>
  <c r="BR169" i="11"/>
  <c r="BQ169" i="11"/>
  <c r="BP169" i="11"/>
  <c r="BO169" i="11"/>
  <c r="BN169" i="11"/>
  <c r="BM169" i="11"/>
  <c r="BL169" i="11"/>
  <c r="BK169" i="11"/>
  <c r="BJ169" i="11"/>
  <c r="BI169" i="11"/>
  <c r="BW169" i="11" s="1"/>
  <c r="AS169" i="11" s="1"/>
  <c r="BG169" i="11"/>
  <c r="BF169" i="11"/>
  <c r="BE169" i="11"/>
  <c r="BD169" i="11"/>
  <c r="BC169" i="11"/>
  <c r="BB169" i="11"/>
  <c r="BA169" i="11"/>
  <c r="AZ169" i="11"/>
  <c r="AR169" i="11" s="1"/>
  <c r="BV168" i="11"/>
  <c r="BU168" i="11"/>
  <c r="BT168" i="11"/>
  <c r="BS168" i="11"/>
  <c r="BR168" i="11"/>
  <c r="BQ168" i="11"/>
  <c r="BP168" i="11"/>
  <c r="BO168" i="11"/>
  <c r="BN168" i="11"/>
  <c r="BM168" i="11"/>
  <c r="BL168" i="11"/>
  <c r="BK168" i="11"/>
  <c r="BJ168" i="11"/>
  <c r="BI168" i="11"/>
  <c r="BW168" i="11" s="1"/>
  <c r="AS168" i="11" s="1"/>
  <c r="BG168" i="11"/>
  <c r="BF168" i="11"/>
  <c r="BE168" i="11"/>
  <c r="BD168" i="11"/>
  <c r="BC168" i="11"/>
  <c r="BB168" i="11"/>
  <c r="BA168" i="11"/>
  <c r="AZ168" i="11"/>
  <c r="BV167" i="11"/>
  <c r="BU167" i="11"/>
  <c r="BT167" i="11"/>
  <c r="BS167" i="11"/>
  <c r="BR167" i="11"/>
  <c r="BQ167" i="11"/>
  <c r="BP167" i="11"/>
  <c r="BO167" i="11"/>
  <c r="BN167" i="11"/>
  <c r="BM167" i="11"/>
  <c r="BL167" i="11"/>
  <c r="BK167" i="11"/>
  <c r="BJ167" i="11"/>
  <c r="BI167" i="11"/>
  <c r="BW167" i="11" s="1"/>
  <c r="AS167" i="11" s="1"/>
  <c r="BG167" i="11"/>
  <c r="BF167" i="11"/>
  <c r="BE167" i="11"/>
  <c r="BD167" i="11"/>
  <c r="BC167" i="11"/>
  <c r="BB167" i="11"/>
  <c r="BA167" i="11"/>
  <c r="AZ167" i="11"/>
  <c r="AR167" i="11" s="1"/>
  <c r="BV166" i="11"/>
  <c r="BU166" i="11"/>
  <c r="BT166" i="11"/>
  <c r="BS166" i="11"/>
  <c r="BR166" i="11"/>
  <c r="BQ166" i="11"/>
  <c r="BP166" i="11"/>
  <c r="BO166" i="11"/>
  <c r="BN166" i="11"/>
  <c r="BM166" i="11"/>
  <c r="BL166" i="11"/>
  <c r="BK166" i="11"/>
  <c r="BJ166" i="11"/>
  <c r="BI166" i="11"/>
  <c r="BW166" i="11" s="1"/>
  <c r="AS166" i="11" s="1"/>
  <c r="BG166" i="11"/>
  <c r="BF166" i="11"/>
  <c r="BE166" i="11"/>
  <c r="BD166" i="11"/>
  <c r="BC166" i="11"/>
  <c r="BB166" i="11"/>
  <c r="BA166" i="11"/>
  <c r="AZ166" i="11"/>
  <c r="BV165" i="11"/>
  <c r="BU165" i="11"/>
  <c r="BT165" i="11"/>
  <c r="BS165" i="11"/>
  <c r="BR165" i="11"/>
  <c r="BQ165" i="11"/>
  <c r="BP165" i="11"/>
  <c r="BO165" i="11"/>
  <c r="BN165" i="11"/>
  <c r="BM165" i="11"/>
  <c r="BL165" i="11"/>
  <c r="BK165" i="11"/>
  <c r="BJ165" i="11"/>
  <c r="BI165" i="11"/>
  <c r="BW165" i="11" s="1"/>
  <c r="AS165" i="11" s="1"/>
  <c r="BG165" i="11"/>
  <c r="BF165" i="11"/>
  <c r="BE165" i="11"/>
  <c r="BD165" i="11"/>
  <c r="BC165" i="11"/>
  <c r="BB165" i="11"/>
  <c r="BA165" i="11"/>
  <c r="AZ165" i="11"/>
  <c r="AR165" i="11" s="1"/>
  <c r="BV164" i="11"/>
  <c r="BU164" i="11"/>
  <c r="BT164" i="11"/>
  <c r="BS164" i="11"/>
  <c r="BR164" i="11"/>
  <c r="BQ164" i="11"/>
  <c r="BP164" i="11"/>
  <c r="BO164" i="11"/>
  <c r="BN164" i="11"/>
  <c r="BM164" i="11"/>
  <c r="BL164" i="11"/>
  <c r="BK164" i="11"/>
  <c r="BJ164" i="11"/>
  <c r="BI164" i="11"/>
  <c r="BW164" i="11" s="1"/>
  <c r="AS164" i="11" s="1"/>
  <c r="BG164" i="11"/>
  <c r="BF164" i="11"/>
  <c r="BE164" i="11"/>
  <c r="BD164" i="11"/>
  <c r="BC164" i="11"/>
  <c r="BB164" i="11"/>
  <c r="BA164" i="11"/>
  <c r="AZ164" i="11"/>
  <c r="BV163" i="11"/>
  <c r="BU163" i="11"/>
  <c r="BT163" i="11"/>
  <c r="BS163" i="11"/>
  <c r="BR163" i="11"/>
  <c r="BQ163" i="11"/>
  <c r="BP163" i="11"/>
  <c r="BO163" i="11"/>
  <c r="BN163" i="11"/>
  <c r="BM163" i="11"/>
  <c r="BL163" i="11"/>
  <c r="BK163" i="11"/>
  <c r="BJ163" i="11"/>
  <c r="BI163" i="11"/>
  <c r="BW163" i="11" s="1"/>
  <c r="AS163" i="11" s="1"/>
  <c r="BG163" i="11"/>
  <c r="BF163" i="11"/>
  <c r="BE163" i="11"/>
  <c r="BD163" i="11"/>
  <c r="BC163" i="11"/>
  <c r="BB163" i="11"/>
  <c r="BA163" i="11"/>
  <c r="AZ163" i="11"/>
  <c r="AR163" i="11" s="1"/>
  <c r="BV162" i="11"/>
  <c r="BU162" i="11"/>
  <c r="BT162" i="11"/>
  <c r="BS162" i="11"/>
  <c r="BR162" i="11"/>
  <c r="BQ162" i="11"/>
  <c r="BP162" i="11"/>
  <c r="BO162" i="11"/>
  <c r="BN162" i="11"/>
  <c r="BM162" i="11"/>
  <c r="BL162" i="11"/>
  <c r="BK162" i="11"/>
  <c r="BJ162" i="11"/>
  <c r="BI162" i="11"/>
  <c r="BW162" i="11" s="1"/>
  <c r="AS162" i="11" s="1"/>
  <c r="BG162" i="11"/>
  <c r="BF162" i="11"/>
  <c r="BE162" i="11"/>
  <c r="BD162" i="11"/>
  <c r="BC162" i="11"/>
  <c r="BB162" i="11"/>
  <c r="BA162" i="11"/>
  <c r="AZ162" i="11"/>
  <c r="BV161" i="11"/>
  <c r="BU161" i="11"/>
  <c r="BT161" i="11"/>
  <c r="BS161" i="11"/>
  <c r="BR161" i="11"/>
  <c r="BQ161" i="11"/>
  <c r="BP161" i="11"/>
  <c r="BO161" i="11"/>
  <c r="BN161" i="11"/>
  <c r="BM161" i="11"/>
  <c r="BL161" i="11"/>
  <c r="BK161" i="11"/>
  <c r="BJ161" i="11"/>
  <c r="BI161" i="11"/>
  <c r="BW161" i="11" s="1"/>
  <c r="AS161" i="11" s="1"/>
  <c r="BG161" i="11"/>
  <c r="BF161" i="11"/>
  <c r="BE161" i="11"/>
  <c r="BD161" i="11"/>
  <c r="BC161" i="11"/>
  <c r="BB161" i="11"/>
  <c r="BA161" i="11"/>
  <c r="AZ161" i="11"/>
  <c r="AR161" i="11" s="1"/>
  <c r="BV160" i="11"/>
  <c r="BU160" i="11"/>
  <c r="BT160" i="11"/>
  <c r="BS160" i="11"/>
  <c r="BR160" i="11"/>
  <c r="BQ160" i="11"/>
  <c r="BP160" i="11"/>
  <c r="BO160" i="11"/>
  <c r="BN160" i="11"/>
  <c r="BM160" i="11"/>
  <c r="BL160" i="11"/>
  <c r="BK160" i="11"/>
  <c r="BJ160" i="11"/>
  <c r="BI160" i="11"/>
  <c r="BW160" i="11" s="1"/>
  <c r="AS160" i="11" s="1"/>
  <c r="BG160" i="11"/>
  <c r="BF160" i="11"/>
  <c r="BE160" i="11"/>
  <c r="BD160" i="11"/>
  <c r="BC160" i="11"/>
  <c r="BB160" i="11"/>
  <c r="BA160" i="11"/>
  <c r="AZ160" i="11"/>
  <c r="BV159" i="11"/>
  <c r="BU159" i="11"/>
  <c r="BT159" i="11"/>
  <c r="BS159" i="11"/>
  <c r="BR159" i="11"/>
  <c r="BQ159" i="11"/>
  <c r="BP159" i="11"/>
  <c r="BO159" i="11"/>
  <c r="BN159" i="11"/>
  <c r="BM159" i="11"/>
  <c r="BL159" i="11"/>
  <c r="BK159" i="11"/>
  <c r="BJ159" i="11"/>
  <c r="BI159" i="11"/>
  <c r="BW159" i="11" s="1"/>
  <c r="AS159" i="11" s="1"/>
  <c r="BG159" i="11"/>
  <c r="BF159" i="11"/>
  <c r="BE159" i="11"/>
  <c r="BD159" i="11"/>
  <c r="BC159" i="11"/>
  <c r="BB159" i="11"/>
  <c r="BA159" i="11"/>
  <c r="AZ159" i="11"/>
  <c r="AR159" i="11" s="1"/>
  <c r="BV158" i="11"/>
  <c r="BU158" i="11"/>
  <c r="BT158" i="11"/>
  <c r="BS158" i="11"/>
  <c r="BR158" i="11"/>
  <c r="BQ158" i="11"/>
  <c r="BP158" i="11"/>
  <c r="BO158" i="11"/>
  <c r="BN158" i="11"/>
  <c r="BM158" i="11"/>
  <c r="BL158" i="11"/>
  <c r="BK158" i="11"/>
  <c r="BJ158" i="11"/>
  <c r="BI158" i="11"/>
  <c r="BW158" i="11" s="1"/>
  <c r="AS158" i="11" s="1"/>
  <c r="BG158" i="11"/>
  <c r="BF158" i="11"/>
  <c r="BE158" i="11"/>
  <c r="BD158" i="11"/>
  <c r="BC158" i="11"/>
  <c r="BB158" i="11"/>
  <c r="BA158" i="11"/>
  <c r="AZ158" i="11"/>
  <c r="BV157" i="11"/>
  <c r="BU157" i="11"/>
  <c r="BT157" i="11"/>
  <c r="BS157" i="11"/>
  <c r="BR157" i="11"/>
  <c r="BQ157" i="11"/>
  <c r="BP157" i="11"/>
  <c r="BO157" i="11"/>
  <c r="BN157" i="11"/>
  <c r="BM157" i="11"/>
  <c r="BL157" i="11"/>
  <c r="BK157" i="11"/>
  <c r="BJ157" i="11"/>
  <c r="BI157" i="11"/>
  <c r="BW157" i="11" s="1"/>
  <c r="AS157" i="11" s="1"/>
  <c r="BG157" i="11"/>
  <c r="BF157" i="11"/>
  <c r="BE157" i="11"/>
  <c r="BD157" i="11"/>
  <c r="BC157" i="11"/>
  <c r="BB157" i="11"/>
  <c r="BA157" i="11"/>
  <c r="AZ157" i="11"/>
  <c r="AR157" i="11" s="1"/>
  <c r="BV156" i="11"/>
  <c r="BU156" i="11"/>
  <c r="BT156" i="11"/>
  <c r="BS156" i="11"/>
  <c r="BR156" i="11"/>
  <c r="BQ156" i="11"/>
  <c r="BP156" i="11"/>
  <c r="BO156" i="11"/>
  <c r="BN156" i="11"/>
  <c r="BM156" i="11"/>
  <c r="BL156" i="11"/>
  <c r="BK156" i="11"/>
  <c r="BJ156" i="11"/>
  <c r="BI156" i="11"/>
  <c r="BW156" i="11" s="1"/>
  <c r="AS156" i="11" s="1"/>
  <c r="BG156" i="11"/>
  <c r="BF156" i="11"/>
  <c r="BE156" i="11"/>
  <c r="BD156" i="11"/>
  <c r="BC156" i="11"/>
  <c r="BB156" i="11"/>
  <c r="BA156" i="11"/>
  <c r="AZ156" i="11"/>
  <c r="BV155" i="11"/>
  <c r="BU155" i="11"/>
  <c r="BT155" i="11"/>
  <c r="BS155" i="11"/>
  <c r="BR155" i="11"/>
  <c r="BQ155" i="11"/>
  <c r="BP155" i="11"/>
  <c r="BO155" i="11"/>
  <c r="BN155" i="11"/>
  <c r="BM155" i="11"/>
  <c r="BL155" i="11"/>
  <c r="BK155" i="11"/>
  <c r="BJ155" i="11"/>
  <c r="BI155" i="11"/>
  <c r="BW155" i="11" s="1"/>
  <c r="AS155" i="11" s="1"/>
  <c r="BG155" i="11"/>
  <c r="BF155" i="11"/>
  <c r="BE155" i="11"/>
  <c r="BD155" i="11"/>
  <c r="BC155" i="11"/>
  <c r="BB155" i="11"/>
  <c r="BA155" i="11"/>
  <c r="AZ155" i="11"/>
  <c r="AR155" i="11" s="1"/>
  <c r="BV154" i="11"/>
  <c r="BU154" i="11"/>
  <c r="BT154" i="11"/>
  <c r="BS154" i="11"/>
  <c r="BR154" i="11"/>
  <c r="BQ154" i="11"/>
  <c r="BP154" i="11"/>
  <c r="BO154" i="11"/>
  <c r="BN154" i="11"/>
  <c r="BM154" i="11"/>
  <c r="BL154" i="11"/>
  <c r="BK154" i="11"/>
  <c r="BJ154" i="11"/>
  <c r="BI154" i="11"/>
  <c r="BW154" i="11" s="1"/>
  <c r="AS154" i="11" s="1"/>
  <c r="BG154" i="11"/>
  <c r="BF154" i="11"/>
  <c r="BE154" i="11"/>
  <c r="BD154" i="11"/>
  <c r="BC154" i="11"/>
  <c r="BB154" i="11"/>
  <c r="BA154" i="11"/>
  <c r="AZ154" i="11"/>
  <c r="BV153" i="11"/>
  <c r="BU153" i="11"/>
  <c r="BT153" i="11"/>
  <c r="BS153" i="11"/>
  <c r="BR153" i="11"/>
  <c r="BQ153" i="11"/>
  <c r="BP153" i="11"/>
  <c r="BO153" i="11"/>
  <c r="BN153" i="11"/>
  <c r="BM153" i="11"/>
  <c r="BL153" i="11"/>
  <c r="BK153" i="11"/>
  <c r="BJ153" i="11"/>
  <c r="BI153" i="11"/>
  <c r="BW153" i="11" s="1"/>
  <c r="AS153" i="11" s="1"/>
  <c r="BG153" i="11"/>
  <c r="BF153" i="11"/>
  <c r="BE153" i="11"/>
  <c r="BD153" i="11"/>
  <c r="BC153" i="11"/>
  <c r="BB153" i="11"/>
  <c r="BA153" i="11"/>
  <c r="AZ153" i="11"/>
  <c r="AR153" i="11" s="1"/>
  <c r="BV152" i="11"/>
  <c r="BU152" i="11"/>
  <c r="BT152" i="11"/>
  <c r="BS152" i="11"/>
  <c r="BR152" i="11"/>
  <c r="BQ152" i="11"/>
  <c r="BP152" i="11"/>
  <c r="BO152" i="11"/>
  <c r="BN152" i="11"/>
  <c r="BM152" i="11"/>
  <c r="BL152" i="11"/>
  <c r="BK152" i="11"/>
  <c r="BJ152" i="11"/>
  <c r="BI152" i="11"/>
  <c r="BW152" i="11" s="1"/>
  <c r="AS152" i="11" s="1"/>
  <c r="BG152" i="11"/>
  <c r="BF152" i="11"/>
  <c r="BE152" i="11"/>
  <c r="BD152" i="11"/>
  <c r="BC152" i="11"/>
  <c r="BB152" i="11"/>
  <c r="BA152" i="11"/>
  <c r="AZ152" i="11"/>
  <c r="BV151" i="11"/>
  <c r="BU151" i="11"/>
  <c r="BT151" i="11"/>
  <c r="BS151" i="11"/>
  <c r="BR151" i="11"/>
  <c r="BQ151" i="11"/>
  <c r="BP151" i="11"/>
  <c r="BO151" i="11"/>
  <c r="BN151" i="11"/>
  <c r="BM151" i="11"/>
  <c r="BL151" i="11"/>
  <c r="BK151" i="11"/>
  <c r="BJ151" i="11"/>
  <c r="BI151" i="11"/>
  <c r="BW151" i="11" s="1"/>
  <c r="AS151" i="11" s="1"/>
  <c r="BG151" i="11"/>
  <c r="BF151" i="11"/>
  <c r="BE151" i="11"/>
  <c r="BD151" i="11"/>
  <c r="BC151" i="11"/>
  <c r="BB151" i="11"/>
  <c r="BA151" i="11"/>
  <c r="AZ151" i="11"/>
  <c r="AR151" i="11" s="1"/>
  <c r="BV150" i="11"/>
  <c r="BU150" i="11"/>
  <c r="BT150" i="11"/>
  <c r="BS150" i="11"/>
  <c r="BR150" i="11"/>
  <c r="BQ150" i="11"/>
  <c r="BP150" i="11"/>
  <c r="BO150" i="11"/>
  <c r="BN150" i="11"/>
  <c r="BM150" i="11"/>
  <c r="BL150" i="11"/>
  <c r="BK150" i="11"/>
  <c r="BJ150" i="11"/>
  <c r="BI150" i="11"/>
  <c r="BW150" i="11" s="1"/>
  <c r="AS150" i="11" s="1"/>
  <c r="BG150" i="11"/>
  <c r="BF150" i="11"/>
  <c r="BE150" i="11"/>
  <c r="BD150" i="11"/>
  <c r="BC150" i="11"/>
  <c r="BB150" i="11"/>
  <c r="BA150" i="11"/>
  <c r="AZ150" i="11"/>
  <c r="BV149" i="11"/>
  <c r="BU149" i="11"/>
  <c r="BT149" i="11"/>
  <c r="BS149" i="11"/>
  <c r="BR149" i="11"/>
  <c r="BQ149" i="11"/>
  <c r="BP149" i="11"/>
  <c r="BO149" i="11"/>
  <c r="BN149" i="11"/>
  <c r="BM149" i="11"/>
  <c r="BL149" i="11"/>
  <c r="BK149" i="11"/>
  <c r="BJ149" i="11"/>
  <c r="BI149" i="11"/>
  <c r="BW149" i="11" s="1"/>
  <c r="AS149" i="11" s="1"/>
  <c r="BG149" i="11"/>
  <c r="BF149" i="11"/>
  <c r="BE149" i="11"/>
  <c r="BD149" i="11"/>
  <c r="BC149" i="11"/>
  <c r="BB149" i="11"/>
  <c r="BA149" i="11"/>
  <c r="AZ149" i="11"/>
  <c r="AR149" i="11" s="1"/>
  <c r="BV148" i="11"/>
  <c r="BU148" i="11"/>
  <c r="BT148" i="11"/>
  <c r="BS148" i="11"/>
  <c r="BR148" i="11"/>
  <c r="BQ148" i="11"/>
  <c r="BP148" i="11"/>
  <c r="BO148" i="11"/>
  <c r="BN148" i="11"/>
  <c r="BM148" i="11"/>
  <c r="BL148" i="11"/>
  <c r="BK148" i="11"/>
  <c r="BJ148" i="11"/>
  <c r="BI148" i="11"/>
  <c r="BW148" i="11" s="1"/>
  <c r="AS148" i="11" s="1"/>
  <c r="BG148" i="11"/>
  <c r="BF148" i="11"/>
  <c r="BE148" i="11"/>
  <c r="BD148" i="11"/>
  <c r="BC148" i="11"/>
  <c r="BB148" i="11"/>
  <c r="BA148" i="11"/>
  <c r="AZ148" i="11"/>
  <c r="BV147" i="11"/>
  <c r="BU147" i="11"/>
  <c r="BT147" i="11"/>
  <c r="BS147" i="11"/>
  <c r="BR147" i="11"/>
  <c r="BQ147" i="11"/>
  <c r="BP147" i="11"/>
  <c r="BO147" i="11"/>
  <c r="BN147" i="11"/>
  <c r="BM147" i="11"/>
  <c r="BL147" i="11"/>
  <c r="BK147" i="11"/>
  <c r="BJ147" i="11"/>
  <c r="BI147" i="11"/>
  <c r="BW147" i="11" s="1"/>
  <c r="AS147" i="11" s="1"/>
  <c r="BG147" i="11"/>
  <c r="BF147" i="11"/>
  <c r="BE147" i="11"/>
  <c r="BD147" i="11"/>
  <c r="BC147" i="11"/>
  <c r="BB147" i="11"/>
  <c r="BA147" i="11"/>
  <c r="AZ147" i="11"/>
  <c r="AR147" i="11" s="1"/>
  <c r="BV146" i="11"/>
  <c r="BU146" i="11"/>
  <c r="BT146" i="11"/>
  <c r="BS146" i="11"/>
  <c r="BR146" i="11"/>
  <c r="BQ146" i="11"/>
  <c r="BP146" i="11"/>
  <c r="BO146" i="11"/>
  <c r="BN146" i="11"/>
  <c r="BM146" i="11"/>
  <c r="BL146" i="11"/>
  <c r="BK146" i="11"/>
  <c r="BJ146" i="11"/>
  <c r="BI146" i="11"/>
  <c r="BW146" i="11" s="1"/>
  <c r="AS146" i="11" s="1"/>
  <c r="BG146" i="11"/>
  <c r="BF146" i="11"/>
  <c r="BE146" i="11"/>
  <c r="BD146" i="11"/>
  <c r="BC146" i="11"/>
  <c r="BB146" i="11"/>
  <c r="BA146" i="11"/>
  <c r="AZ146" i="11"/>
  <c r="BV145" i="11"/>
  <c r="BU145" i="11"/>
  <c r="BT145" i="11"/>
  <c r="BS145" i="11"/>
  <c r="BR145" i="11"/>
  <c r="BQ145" i="11"/>
  <c r="BP145" i="11"/>
  <c r="BO145" i="11"/>
  <c r="BN145" i="11"/>
  <c r="BM145" i="11"/>
  <c r="BL145" i="11"/>
  <c r="BK145" i="11"/>
  <c r="BJ145" i="11"/>
  <c r="BI145" i="11"/>
  <c r="BW145" i="11" s="1"/>
  <c r="AS145" i="11" s="1"/>
  <c r="BG145" i="11"/>
  <c r="BF145" i="11"/>
  <c r="BE145" i="11"/>
  <c r="BD145" i="11"/>
  <c r="BC145" i="11"/>
  <c r="BB145" i="11"/>
  <c r="BA145" i="11"/>
  <c r="AZ145" i="11"/>
  <c r="AR145" i="11" s="1"/>
  <c r="BV144" i="11"/>
  <c r="BU144" i="11"/>
  <c r="BT144" i="11"/>
  <c r="BS144" i="11"/>
  <c r="BR144" i="11"/>
  <c r="BQ144" i="11"/>
  <c r="BP144" i="11"/>
  <c r="BO144" i="11"/>
  <c r="BN144" i="11"/>
  <c r="BM144" i="11"/>
  <c r="BL144" i="11"/>
  <c r="BK144" i="11"/>
  <c r="BJ144" i="11"/>
  <c r="BI144" i="11"/>
  <c r="BW144" i="11" s="1"/>
  <c r="AS144" i="11" s="1"/>
  <c r="BG144" i="11"/>
  <c r="BF144" i="11"/>
  <c r="BE144" i="11"/>
  <c r="BD144" i="11"/>
  <c r="BC144" i="11"/>
  <c r="BB144" i="11"/>
  <c r="BA144" i="11"/>
  <c r="AZ144" i="11"/>
  <c r="BV143" i="11"/>
  <c r="BU143" i="11"/>
  <c r="BT143" i="11"/>
  <c r="BS143" i="11"/>
  <c r="BR143" i="11"/>
  <c r="BQ143" i="11"/>
  <c r="BP143" i="11"/>
  <c r="BO143" i="11"/>
  <c r="BN143" i="11"/>
  <c r="BM143" i="11"/>
  <c r="BL143" i="11"/>
  <c r="BK143" i="11"/>
  <c r="BJ143" i="11"/>
  <c r="BI143" i="11"/>
  <c r="BW143" i="11" s="1"/>
  <c r="AS143" i="11" s="1"/>
  <c r="BG143" i="11"/>
  <c r="BF143" i="11"/>
  <c r="BE143" i="11"/>
  <c r="BD143" i="11"/>
  <c r="BC143" i="11"/>
  <c r="BB143" i="11"/>
  <c r="BA143" i="11"/>
  <c r="AZ143" i="11"/>
  <c r="AR143" i="11" s="1"/>
  <c r="BV142" i="11"/>
  <c r="BU142" i="11"/>
  <c r="BT142" i="11"/>
  <c r="BS142" i="11"/>
  <c r="BR142" i="11"/>
  <c r="BQ142" i="11"/>
  <c r="BP142" i="11"/>
  <c r="BO142" i="11"/>
  <c r="BN142" i="11"/>
  <c r="BM142" i="11"/>
  <c r="BL142" i="11"/>
  <c r="BK142" i="11"/>
  <c r="BJ142" i="11"/>
  <c r="BI142" i="11"/>
  <c r="BW142" i="11" s="1"/>
  <c r="AS142" i="11" s="1"/>
  <c r="BG142" i="11"/>
  <c r="BF142" i="11"/>
  <c r="BE142" i="11"/>
  <c r="BD142" i="11"/>
  <c r="BC142" i="11"/>
  <c r="BB142" i="11"/>
  <c r="BA142" i="11"/>
  <c r="AZ142" i="11"/>
  <c r="BV141" i="11"/>
  <c r="BU141" i="11"/>
  <c r="BT141" i="11"/>
  <c r="BS141" i="11"/>
  <c r="BR141" i="11"/>
  <c r="BQ141" i="11"/>
  <c r="BP141" i="11"/>
  <c r="BO141" i="11"/>
  <c r="BN141" i="11"/>
  <c r="BM141" i="11"/>
  <c r="BL141" i="11"/>
  <c r="BK141" i="11"/>
  <c r="BJ141" i="11"/>
  <c r="BI141" i="11"/>
  <c r="BW141" i="11" s="1"/>
  <c r="AS141" i="11" s="1"/>
  <c r="BG141" i="11"/>
  <c r="BF141" i="11"/>
  <c r="BE141" i="11"/>
  <c r="BD141" i="11"/>
  <c r="BC141" i="11"/>
  <c r="BB141" i="11"/>
  <c r="BA141" i="11"/>
  <c r="AZ141" i="11"/>
  <c r="AR141" i="11" s="1"/>
  <c r="BV140" i="11"/>
  <c r="BU140" i="11"/>
  <c r="BT140" i="11"/>
  <c r="BS140" i="11"/>
  <c r="BR140" i="11"/>
  <c r="BQ140" i="11"/>
  <c r="BP140" i="11"/>
  <c r="BO140" i="11"/>
  <c r="BN140" i="11"/>
  <c r="BM140" i="11"/>
  <c r="BL140" i="11"/>
  <c r="BK140" i="11"/>
  <c r="BJ140" i="11"/>
  <c r="BI140" i="11"/>
  <c r="BW140" i="11" s="1"/>
  <c r="AS140" i="11" s="1"/>
  <c r="BG140" i="11"/>
  <c r="BF140" i="11"/>
  <c r="BE140" i="11"/>
  <c r="BD140" i="11"/>
  <c r="BC140" i="11"/>
  <c r="BB140" i="11"/>
  <c r="BA140" i="11"/>
  <c r="AZ140" i="11"/>
  <c r="BV139" i="11"/>
  <c r="BU139" i="11"/>
  <c r="BT139" i="11"/>
  <c r="BS139" i="11"/>
  <c r="BR139" i="11"/>
  <c r="BQ139" i="11"/>
  <c r="BP139" i="11"/>
  <c r="BO139" i="11"/>
  <c r="BN139" i="11"/>
  <c r="BM139" i="11"/>
  <c r="BL139" i="11"/>
  <c r="BK139" i="11"/>
  <c r="BJ139" i="11"/>
  <c r="BI139" i="11"/>
  <c r="BW139" i="11" s="1"/>
  <c r="AS139" i="11" s="1"/>
  <c r="BG139" i="11"/>
  <c r="BF139" i="11"/>
  <c r="BE139" i="11"/>
  <c r="BD139" i="11"/>
  <c r="BC139" i="11"/>
  <c r="BB139" i="11"/>
  <c r="BA139" i="11"/>
  <c r="AZ139" i="11"/>
  <c r="AR139" i="11" s="1"/>
  <c r="BV138" i="11"/>
  <c r="BU138" i="11"/>
  <c r="BT138" i="11"/>
  <c r="BS138" i="11"/>
  <c r="BR138" i="11"/>
  <c r="BQ138" i="11"/>
  <c r="BP138" i="11"/>
  <c r="BO138" i="11"/>
  <c r="BN138" i="11"/>
  <c r="BM138" i="11"/>
  <c r="BL138" i="11"/>
  <c r="BK138" i="11"/>
  <c r="BJ138" i="11"/>
  <c r="BI138" i="11"/>
  <c r="BW138" i="11" s="1"/>
  <c r="AS138" i="11" s="1"/>
  <c r="BG138" i="11"/>
  <c r="BF138" i="11"/>
  <c r="BE138" i="11"/>
  <c r="BD138" i="11"/>
  <c r="BC138" i="11"/>
  <c r="BB138" i="11"/>
  <c r="BA138" i="11"/>
  <c r="AZ138" i="11"/>
  <c r="BV137" i="11"/>
  <c r="BU137" i="11"/>
  <c r="BT137" i="11"/>
  <c r="BS137" i="11"/>
  <c r="BR137" i="11"/>
  <c r="BQ137" i="11"/>
  <c r="BP137" i="11"/>
  <c r="BO137" i="11"/>
  <c r="BN137" i="11"/>
  <c r="BM137" i="11"/>
  <c r="BL137" i="11"/>
  <c r="BK137" i="11"/>
  <c r="BJ137" i="11"/>
  <c r="BI137" i="11"/>
  <c r="BW137" i="11" s="1"/>
  <c r="AS137" i="11" s="1"/>
  <c r="BG137" i="11"/>
  <c r="BF137" i="11"/>
  <c r="BE137" i="11"/>
  <c r="BD137" i="11"/>
  <c r="BC137" i="11"/>
  <c r="BB137" i="11"/>
  <c r="BA137" i="11"/>
  <c r="AZ137" i="11"/>
  <c r="AR137" i="11" s="1"/>
  <c r="BV136" i="11"/>
  <c r="BU136" i="11"/>
  <c r="BT136" i="11"/>
  <c r="BS136" i="11"/>
  <c r="BR136" i="11"/>
  <c r="BQ136" i="11"/>
  <c r="BP136" i="11"/>
  <c r="BO136" i="11"/>
  <c r="BN136" i="11"/>
  <c r="BM136" i="11"/>
  <c r="BL136" i="11"/>
  <c r="BK136" i="11"/>
  <c r="BJ136" i="11"/>
  <c r="BI136" i="11"/>
  <c r="BW136" i="11" s="1"/>
  <c r="AS136" i="11" s="1"/>
  <c r="BG136" i="11"/>
  <c r="BF136" i="11"/>
  <c r="BE136" i="11"/>
  <c r="BD136" i="11"/>
  <c r="BC136" i="11"/>
  <c r="BB136" i="11"/>
  <c r="BA136" i="11"/>
  <c r="AZ136" i="11"/>
  <c r="BV135" i="11"/>
  <c r="BU135" i="11"/>
  <c r="BT135" i="11"/>
  <c r="BS135" i="11"/>
  <c r="BR135" i="11"/>
  <c r="BQ135" i="11"/>
  <c r="BP135" i="11"/>
  <c r="BO135" i="11"/>
  <c r="BN135" i="11"/>
  <c r="BM135" i="11"/>
  <c r="BL135" i="11"/>
  <c r="BK135" i="11"/>
  <c r="BJ135" i="11"/>
  <c r="BI135" i="11"/>
  <c r="BW135" i="11" s="1"/>
  <c r="AS135" i="11" s="1"/>
  <c r="BG135" i="11"/>
  <c r="BF135" i="11"/>
  <c r="BE135" i="11"/>
  <c r="BD135" i="11"/>
  <c r="BC135" i="11"/>
  <c r="BB135" i="11"/>
  <c r="BA135" i="11"/>
  <c r="AZ135" i="11"/>
  <c r="AR135" i="11" s="1"/>
  <c r="BV134" i="11"/>
  <c r="BU134" i="11"/>
  <c r="BT134" i="11"/>
  <c r="BS134" i="11"/>
  <c r="BR134" i="11"/>
  <c r="BQ134" i="11"/>
  <c r="BP134" i="11"/>
  <c r="BO134" i="11"/>
  <c r="BN134" i="11"/>
  <c r="BM134" i="11"/>
  <c r="BL134" i="11"/>
  <c r="BK134" i="11"/>
  <c r="BJ134" i="11"/>
  <c r="BI134" i="11"/>
  <c r="BW134" i="11" s="1"/>
  <c r="AS134" i="11" s="1"/>
  <c r="BG134" i="11"/>
  <c r="BF134" i="11"/>
  <c r="BE134" i="11"/>
  <c r="BD134" i="11"/>
  <c r="BC134" i="11"/>
  <c r="BB134" i="11"/>
  <c r="BA134" i="11"/>
  <c r="AZ134" i="11"/>
  <c r="BV133" i="11"/>
  <c r="BU133" i="11"/>
  <c r="BT133" i="11"/>
  <c r="BS133" i="11"/>
  <c r="BR133" i="11"/>
  <c r="BQ133" i="11"/>
  <c r="BP133" i="11"/>
  <c r="BO133" i="11"/>
  <c r="BN133" i="11"/>
  <c r="BM133" i="11"/>
  <c r="BL133" i="11"/>
  <c r="BK133" i="11"/>
  <c r="BJ133" i="11"/>
  <c r="BI133" i="11"/>
  <c r="BW133" i="11" s="1"/>
  <c r="AS133" i="11" s="1"/>
  <c r="BG133" i="11"/>
  <c r="BF133" i="11"/>
  <c r="BE133" i="11"/>
  <c r="BD133" i="11"/>
  <c r="BC133" i="11"/>
  <c r="BB133" i="11"/>
  <c r="BA133" i="11"/>
  <c r="AZ133" i="11"/>
  <c r="AR133" i="11" s="1"/>
  <c r="BV132" i="11"/>
  <c r="BU132" i="11"/>
  <c r="BT132" i="11"/>
  <c r="BS132" i="11"/>
  <c r="BR132" i="11"/>
  <c r="BQ132" i="11"/>
  <c r="BP132" i="11"/>
  <c r="BO132" i="11"/>
  <c r="BN132" i="11"/>
  <c r="BM132" i="11"/>
  <c r="BL132" i="11"/>
  <c r="BK132" i="11"/>
  <c r="BJ132" i="11"/>
  <c r="BI132" i="11"/>
  <c r="BW132" i="11" s="1"/>
  <c r="AS132" i="11" s="1"/>
  <c r="BG132" i="11"/>
  <c r="BF132" i="11"/>
  <c r="BE132" i="11"/>
  <c r="BD132" i="11"/>
  <c r="BC132" i="11"/>
  <c r="BB132" i="11"/>
  <c r="BA132" i="11"/>
  <c r="AZ132" i="11"/>
  <c r="BV131" i="11"/>
  <c r="BU131" i="11"/>
  <c r="BT131" i="11"/>
  <c r="BS131" i="11"/>
  <c r="BR131" i="11"/>
  <c r="BQ131" i="11"/>
  <c r="BP131" i="11"/>
  <c r="BO131" i="11"/>
  <c r="BN131" i="11"/>
  <c r="BM131" i="11"/>
  <c r="BL131" i="11"/>
  <c r="BK131" i="11"/>
  <c r="BJ131" i="11"/>
  <c r="BI131" i="11"/>
  <c r="BW131" i="11" s="1"/>
  <c r="AS131" i="11" s="1"/>
  <c r="BG131" i="11"/>
  <c r="BF131" i="11"/>
  <c r="BE131" i="11"/>
  <c r="BD131" i="11"/>
  <c r="BC131" i="11"/>
  <c r="BB131" i="11"/>
  <c r="BA131" i="11"/>
  <c r="AZ131" i="11"/>
  <c r="AR131" i="11" s="1"/>
  <c r="BV130" i="11"/>
  <c r="BU130" i="11"/>
  <c r="BT130" i="11"/>
  <c r="BS130" i="11"/>
  <c r="BR130" i="11"/>
  <c r="BQ130" i="11"/>
  <c r="BP130" i="11"/>
  <c r="BO130" i="11"/>
  <c r="BN130" i="11"/>
  <c r="BM130" i="11"/>
  <c r="BL130" i="11"/>
  <c r="BK130" i="11"/>
  <c r="BJ130" i="11"/>
  <c r="BI130" i="11"/>
  <c r="BW130" i="11" s="1"/>
  <c r="AS130" i="11" s="1"/>
  <c r="BG130" i="11"/>
  <c r="BF130" i="11"/>
  <c r="BE130" i="11"/>
  <c r="BD130" i="11"/>
  <c r="BC130" i="11"/>
  <c r="BB130" i="11"/>
  <c r="BA130" i="11"/>
  <c r="AZ130" i="11"/>
  <c r="BV129" i="11"/>
  <c r="BU129" i="11"/>
  <c r="BT129" i="11"/>
  <c r="BS129" i="11"/>
  <c r="BR129" i="11"/>
  <c r="BQ129" i="11"/>
  <c r="BP129" i="11"/>
  <c r="BO129" i="11"/>
  <c r="BN129" i="11"/>
  <c r="BM129" i="11"/>
  <c r="BL129" i="11"/>
  <c r="BK129" i="11"/>
  <c r="BJ129" i="11"/>
  <c r="BI129" i="11"/>
  <c r="BW129" i="11" s="1"/>
  <c r="AS129" i="11" s="1"/>
  <c r="BG129" i="11"/>
  <c r="BF129" i="11"/>
  <c r="BE129" i="11"/>
  <c r="BD129" i="11"/>
  <c r="BC129" i="11"/>
  <c r="BB129" i="11"/>
  <c r="BA129" i="11"/>
  <c r="AZ129" i="11"/>
  <c r="AR129" i="11" s="1"/>
  <c r="BV128" i="11"/>
  <c r="BU128" i="11"/>
  <c r="BT128" i="11"/>
  <c r="BS128" i="11"/>
  <c r="BR128" i="11"/>
  <c r="BQ128" i="11"/>
  <c r="BP128" i="11"/>
  <c r="BO128" i="11"/>
  <c r="BN128" i="11"/>
  <c r="BM128" i="11"/>
  <c r="BL128" i="11"/>
  <c r="BK128" i="11"/>
  <c r="BJ128" i="11"/>
  <c r="BI128" i="11"/>
  <c r="BW128" i="11" s="1"/>
  <c r="AS128" i="11" s="1"/>
  <c r="BG128" i="11"/>
  <c r="BF128" i="11"/>
  <c r="BE128" i="11"/>
  <c r="BD128" i="11"/>
  <c r="BC128" i="11"/>
  <c r="BB128" i="11"/>
  <c r="BA128" i="11"/>
  <c r="AZ128" i="11"/>
  <c r="BV127" i="11"/>
  <c r="BU127" i="11"/>
  <c r="BT127" i="11"/>
  <c r="BS127" i="11"/>
  <c r="BR127" i="11"/>
  <c r="BQ127" i="11"/>
  <c r="BP127" i="11"/>
  <c r="BO127" i="11"/>
  <c r="BN127" i="11"/>
  <c r="BM127" i="11"/>
  <c r="BL127" i="11"/>
  <c r="BK127" i="11"/>
  <c r="BJ127" i="11"/>
  <c r="BI127" i="11"/>
  <c r="BW127" i="11" s="1"/>
  <c r="AS127" i="11" s="1"/>
  <c r="BG127" i="11"/>
  <c r="BF127" i="11"/>
  <c r="BE127" i="11"/>
  <c r="BD127" i="11"/>
  <c r="BC127" i="11"/>
  <c r="BB127" i="11"/>
  <c r="BA127" i="11"/>
  <c r="AZ127" i="11"/>
  <c r="AR127" i="11" s="1"/>
  <c r="BV126" i="11"/>
  <c r="BU126" i="11"/>
  <c r="BT126" i="11"/>
  <c r="BS126" i="11"/>
  <c r="BR126" i="11"/>
  <c r="BQ126" i="11"/>
  <c r="BP126" i="11"/>
  <c r="BO126" i="11"/>
  <c r="BN126" i="11"/>
  <c r="BM126" i="11"/>
  <c r="BL126" i="11"/>
  <c r="BK126" i="11"/>
  <c r="BJ126" i="11"/>
  <c r="BI126" i="11"/>
  <c r="BW126" i="11" s="1"/>
  <c r="AS126" i="11" s="1"/>
  <c r="BG126" i="11"/>
  <c r="BF126" i="11"/>
  <c r="BE126" i="11"/>
  <c r="BD126" i="11"/>
  <c r="BC126" i="11"/>
  <c r="BB126" i="11"/>
  <c r="BA126" i="11"/>
  <c r="AZ126" i="11"/>
  <c r="BV125" i="11"/>
  <c r="BU125" i="11"/>
  <c r="BT125" i="11"/>
  <c r="BS125" i="11"/>
  <c r="BR125" i="11"/>
  <c r="BQ125" i="11"/>
  <c r="BP125" i="11"/>
  <c r="BO125" i="11"/>
  <c r="BN125" i="11"/>
  <c r="BM125" i="11"/>
  <c r="BL125" i="11"/>
  <c r="BK125" i="11"/>
  <c r="BJ125" i="11"/>
  <c r="BI125" i="11"/>
  <c r="BW125" i="11" s="1"/>
  <c r="AS125" i="11" s="1"/>
  <c r="BG125" i="11"/>
  <c r="BF125" i="11"/>
  <c r="BE125" i="11"/>
  <c r="BD125" i="11"/>
  <c r="BC125" i="11"/>
  <c r="BB125" i="11"/>
  <c r="BA125" i="11"/>
  <c r="AZ125" i="11"/>
  <c r="AR125" i="11" s="1"/>
  <c r="BV124" i="11"/>
  <c r="BU124" i="11"/>
  <c r="BT124" i="11"/>
  <c r="BS124" i="11"/>
  <c r="BR124" i="11"/>
  <c r="BQ124" i="11"/>
  <c r="BP124" i="11"/>
  <c r="BO124" i="11"/>
  <c r="BN124" i="11"/>
  <c r="BM124" i="11"/>
  <c r="BL124" i="11"/>
  <c r="BK124" i="11"/>
  <c r="BJ124" i="11"/>
  <c r="BI124" i="11"/>
  <c r="BW124" i="11" s="1"/>
  <c r="AS124" i="11" s="1"/>
  <c r="BG124" i="11"/>
  <c r="BF124" i="11"/>
  <c r="BE124" i="11"/>
  <c r="BD124" i="11"/>
  <c r="BC124" i="11"/>
  <c r="BB124" i="11"/>
  <c r="BA124" i="11"/>
  <c r="AZ124" i="11"/>
  <c r="BV123" i="11"/>
  <c r="BU123" i="11"/>
  <c r="BT123" i="11"/>
  <c r="BS123" i="11"/>
  <c r="BR123" i="11"/>
  <c r="BQ123" i="11"/>
  <c r="BP123" i="11"/>
  <c r="BO123" i="11"/>
  <c r="BN123" i="11"/>
  <c r="BM123" i="11"/>
  <c r="BL123" i="11"/>
  <c r="BK123" i="11"/>
  <c r="BJ123" i="11"/>
  <c r="BI123" i="11"/>
  <c r="BW123" i="11" s="1"/>
  <c r="AS123" i="11" s="1"/>
  <c r="BG123" i="11"/>
  <c r="BF123" i="11"/>
  <c r="BE123" i="11"/>
  <c r="BD123" i="11"/>
  <c r="BC123" i="11"/>
  <c r="BB123" i="11"/>
  <c r="BA123" i="11"/>
  <c r="AZ123" i="11"/>
  <c r="AR123" i="11" s="1"/>
  <c r="BV122" i="11"/>
  <c r="BU122" i="11"/>
  <c r="BT122" i="11"/>
  <c r="BS122" i="11"/>
  <c r="BR122" i="11"/>
  <c r="BQ122" i="11"/>
  <c r="BP122" i="11"/>
  <c r="BO122" i="11"/>
  <c r="BN122" i="11"/>
  <c r="BM122" i="11"/>
  <c r="BL122" i="11"/>
  <c r="BK122" i="11"/>
  <c r="BJ122" i="11"/>
  <c r="BI122" i="11"/>
  <c r="BW122" i="11" s="1"/>
  <c r="AS122" i="11" s="1"/>
  <c r="BG122" i="11"/>
  <c r="BF122" i="11"/>
  <c r="BE122" i="11"/>
  <c r="BD122" i="11"/>
  <c r="BC122" i="11"/>
  <c r="BB122" i="11"/>
  <c r="BA122" i="11"/>
  <c r="AZ122" i="11"/>
  <c r="BV121" i="11"/>
  <c r="BU121" i="11"/>
  <c r="BT121" i="11"/>
  <c r="BS121" i="11"/>
  <c r="BR121" i="11"/>
  <c r="BQ121" i="11"/>
  <c r="BP121" i="11"/>
  <c r="BO121" i="11"/>
  <c r="BN121" i="11"/>
  <c r="BM121" i="11"/>
  <c r="BL121" i="11"/>
  <c r="BK121" i="11"/>
  <c r="BJ121" i="11"/>
  <c r="BI121" i="11"/>
  <c r="BW121" i="11" s="1"/>
  <c r="AS121" i="11" s="1"/>
  <c r="BG121" i="11"/>
  <c r="BF121" i="11"/>
  <c r="BE121" i="11"/>
  <c r="BD121" i="11"/>
  <c r="BC121" i="11"/>
  <c r="BB121" i="11"/>
  <c r="BA121" i="11"/>
  <c r="AZ121" i="11"/>
  <c r="AR121" i="11" s="1"/>
  <c r="BV120" i="11"/>
  <c r="BU120" i="11"/>
  <c r="BT120" i="11"/>
  <c r="BS120" i="11"/>
  <c r="BR120" i="11"/>
  <c r="BQ120" i="11"/>
  <c r="BP120" i="11"/>
  <c r="BO120" i="11"/>
  <c r="BN120" i="11"/>
  <c r="BM120" i="11"/>
  <c r="BL120" i="11"/>
  <c r="BK120" i="11"/>
  <c r="BJ120" i="11"/>
  <c r="BI120" i="11"/>
  <c r="BW120" i="11" s="1"/>
  <c r="AS120" i="11" s="1"/>
  <c r="BG120" i="11"/>
  <c r="BF120" i="11"/>
  <c r="BE120" i="11"/>
  <c r="BD120" i="11"/>
  <c r="BC120" i="11"/>
  <c r="BB120" i="11"/>
  <c r="BA120" i="11"/>
  <c r="AZ120" i="11"/>
  <c r="BV119" i="11"/>
  <c r="BU119" i="11"/>
  <c r="BT119" i="11"/>
  <c r="BS119" i="11"/>
  <c r="BR119" i="11"/>
  <c r="BQ119" i="11"/>
  <c r="BP119" i="11"/>
  <c r="BO119" i="11"/>
  <c r="BN119" i="11"/>
  <c r="BM119" i="11"/>
  <c r="BL119" i="11"/>
  <c r="BK119" i="11"/>
  <c r="BJ119" i="11"/>
  <c r="BI119" i="11"/>
  <c r="BW119" i="11" s="1"/>
  <c r="AS119" i="11" s="1"/>
  <c r="BG119" i="11"/>
  <c r="BF119" i="11"/>
  <c r="BE119" i="11"/>
  <c r="BD119" i="11"/>
  <c r="BC119" i="11"/>
  <c r="BB119" i="11"/>
  <c r="BA119" i="11"/>
  <c r="AZ119" i="11"/>
  <c r="AR119" i="11" s="1"/>
  <c r="BV118" i="11"/>
  <c r="BU118" i="11"/>
  <c r="BT118" i="11"/>
  <c r="BS118" i="11"/>
  <c r="BR118" i="11"/>
  <c r="BQ118" i="11"/>
  <c r="BP118" i="11"/>
  <c r="BO118" i="11"/>
  <c r="BN118" i="11"/>
  <c r="BM118" i="11"/>
  <c r="BL118" i="11"/>
  <c r="BK118" i="11"/>
  <c r="BJ118" i="11"/>
  <c r="BI118" i="11"/>
  <c r="BW118" i="11" s="1"/>
  <c r="AS118" i="11" s="1"/>
  <c r="BG118" i="11"/>
  <c r="BF118" i="11"/>
  <c r="BE118" i="11"/>
  <c r="BD118" i="11"/>
  <c r="BC118" i="11"/>
  <c r="BB118" i="11"/>
  <c r="BA118" i="11"/>
  <c r="AZ118" i="11"/>
  <c r="BV117" i="11"/>
  <c r="BU117" i="11"/>
  <c r="BT117" i="11"/>
  <c r="BS117" i="11"/>
  <c r="BR117" i="11"/>
  <c r="BQ117" i="11"/>
  <c r="BP117" i="11"/>
  <c r="BO117" i="11"/>
  <c r="BN117" i="11"/>
  <c r="BM117" i="11"/>
  <c r="BL117" i="11"/>
  <c r="BK117" i="11"/>
  <c r="BJ117" i="11"/>
  <c r="BI117" i="11"/>
  <c r="BW117" i="11" s="1"/>
  <c r="AS117" i="11" s="1"/>
  <c r="BG117" i="11"/>
  <c r="BF117" i="11"/>
  <c r="BE117" i="11"/>
  <c r="BD117" i="11"/>
  <c r="BC117" i="11"/>
  <c r="BB117" i="11"/>
  <c r="BA117" i="11"/>
  <c r="AZ117" i="11"/>
  <c r="AR117" i="11" s="1"/>
  <c r="BV116" i="11"/>
  <c r="BU116" i="11"/>
  <c r="BT116" i="11"/>
  <c r="BS116" i="11"/>
  <c r="BR116" i="11"/>
  <c r="BQ116" i="11"/>
  <c r="BP116" i="11"/>
  <c r="BO116" i="11"/>
  <c r="BN116" i="11"/>
  <c r="BM116" i="11"/>
  <c r="BL116" i="11"/>
  <c r="BK116" i="11"/>
  <c r="BJ116" i="11"/>
  <c r="BI116" i="11"/>
  <c r="BW116" i="11" s="1"/>
  <c r="AS116" i="11" s="1"/>
  <c r="BG116" i="11"/>
  <c r="BF116" i="11"/>
  <c r="BE116" i="11"/>
  <c r="BD116" i="11"/>
  <c r="BC116" i="11"/>
  <c r="BB116" i="11"/>
  <c r="BA116" i="11"/>
  <c r="AZ116" i="11"/>
  <c r="BV115" i="11"/>
  <c r="BU115" i="11"/>
  <c r="BT115" i="11"/>
  <c r="BS115" i="11"/>
  <c r="BR115" i="11"/>
  <c r="BQ115" i="11"/>
  <c r="BP115" i="11"/>
  <c r="BO115" i="11"/>
  <c r="BN115" i="11"/>
  <c r="BM115" i="11"/>
  <c r="BL115" i="11"/>
  <c r="BK115" i="11"/>
  <c r="BJ115" i="11"/>
  <c r="BI115" i="11"/>
  <c r="BW115" i="11" s="1"/>
  <c r="AS115" i="11" s="1"/>
  <c r="BG115" i="11"/>
  <c r="BF115" i="11"/>
  <c r="BE115" i="11"/>
  <c r="BD115" i="11"/>
  <c r="BC115" i="11"/>
  <c r="BB115" i="11"/>
  <c r="BA115" i="11"/>
  <c r="AZ115" i="11"/>
  <c r="AR115" i="11" s="1"/>
  <c r="BV114" i="11"/>
  <c r="BU114" i="11"/>
  <c r="BT114" i="11"/>
  <c r="BS114" i="11"/>
  <c r="BR114" i="11"/>
  <c r="BQ114" i="11"/>
  <c r="BP114" i="11"/>
  <c r="BO114" i="11"/>
  <c r="BN114" i="11"/>
  <c r="BM114" i="11"/>
  <c r="BL114" i="11"/>
  <c r="BK114" i="11"/>
  <c r="BJ114" i="11"/>
  <c r="BI114" i="11"/>
  <c r="BW114" i="11" s="1"/>
  <c r="AS114" i="11" s="1"/>
  <c r="BG114" i="11"/>
  <c r="BF114" i="11"/>
  <c r="BE114" i="11"/>
  <c r="BD114" i="11"/>
  <c r="BC114" i="11"/>
  <c r="BB114" i="11"/>
  <c r="BA114" i="11"/>
  <c r="AZ114" i="11"/>
  <c r="BV113" i="11"/>
  <c r="BU113" i="11"/>
  <c r="BT113" i="11"/>
  <c r="BS113" i="11"/>
  <c r="BR113" i="11"/>
  <c r="BQ113" i="11"/>
  <c r="BP113" i="11"/>
  <c r="BO113" i="11"/>
  <c r="BN113" i="11"/>
  <c r="BM113" i="11"/>
  <c r="BL113" i="11"/>
  <c r="BK113" i="11"/>
  <c r="BJ113" i="11"/>
  <c r="BI113" i="11"/>
  <c r="BW113" i="11" s="1"/>
  <c r="AS113" i="11" s="1"/>
  <c r="BG113" i="11"/>
  <c r="BF113" i="11"/>
  <c r="BE113" i="11"/>
  <c r="BD113" i="11"/>
  <c r="BC113" i="11"/>
  <c r="BB113" i="11"/>
  <c r="BA113" i="11"/>
  <c r="AZ113" i="11"/>
  <c r="AR113" i="11" s="1"/>
  <c r="BV112" i="11"/>
  <c r="BU112" i="11"/>
  <c r="BT112" i="11"/>
  <c r="BS112" i="11"/>
  <c r="BR112" i="11"/>
  <c r="BQ112" i="11"/>
  <c r="BP112" i="11"/>
  <c r="BO112" i="11"/>
  <c r="BN112" i="11"/>
  <c r="BM112" i="11"/>
  <c r="BL112" i="11"/>
  <c r="BK112" i="11"/>
  <c r="BJ112" i="11"/>
  <c r="BI112" i="11"/>
  <c r="BW112" i="11" s="1"/>
  <c r="AS112" i="11" s="1"/>
  <c r="BG112" i="11"/>
  <c r="BF112" i="11"/>
  <c r="BE112" i="11"/>
  <c r="BD112" i="11"/>
  <c r="BC112" i="11"/>
  <c r="BB112" i="11"/>
  <c r="BA112" i="11"/>
  <c r="AZ112" i="11"/>
  <c r="BV111" i="11"/>
  <c r="BU111" i="11"/>
  <c r="BT111" i="11"/>
  <c r="BS111" i="11"/>
  <c r="BR111" i="11"/>
  <c r="BQ111" i="11"/>
  <c r="BP111" i="11"/>
  <c r="BO111" i="11"/>
  <c r="BN111" i="11"/>
  <c r="BM111" i="11"/>
  <c r="BL111" i="11"/>
  <c r="BK111" i="11"/>
  <c r="BJ111" i="11"/>
  <c r="BI111" i="11"/>
  <c r="BW111" i="11" s="1"/>
  <c r="AS111" i="11" s="1"/>
  <c r="BG111" i="11"/>
  <c r="BF111" i="11"/>
  <c r="BE111" i="11"/>
  <c r="BD111" i="11"/>
  <c r="BC111" i="11"/>
  <c r="BB111" i="11"/>
  <c r="BA111" i="11"/>
  <c r="AZ111" i="11"/>
  <c r="AR111" i="11" s="1"/>
  <c r="BV110" i="11"/>
  <c r="BU110" i="11"/>
  <c r="BT110" i="11"/>
  <c r="BS110" i="11"/>
  <c r="BR110" i="11"/>
  <c r="BQ110" i="11"/>
  <c r="BP110" i="11"/>
  <c r="BO110" i="11"/>
  <c r="BN110" i="11"/>
  <c r="BM110" i="11"/>
  <c r="BL110" i="11"/>
  <c r="BK110" i="11"/>
  <c r="BJ110" i="11"/>
  <c r="BI110" i="11"/>
  <c r="BW110" i="11" s="1"/>
  <c r="AS110" i="11" s="1"/>
  <c r="BG110" i="11"/>
  <c r="BF110" i="11"/>
  <c r="BE110" i="11"/>
  <c r="BD110" i="11"/>
  <c r="BC110" i="11"/>
  <c r="BB110" i="11"/>
  <c r="BA110" i="11"/>
  <c r="AZ110" i="11"/>
  <c r="BV109" i="11"/>
  <c r="BU109" i="11"/>
  <c r="BT109" i="11"/>
  <c r="BS109" i="11"/>
  <c r="BR109" i="11"/>
  <c r="BQ109" i="11"/>
  <c r="BP109" i="11"/>
  <c r="BO109" i="11"/>
  <c r="BN109" i="11"/>
  <c r="BM109" i="11"/>
  <c r="BL109" i="11"/>
  <c r="BK109" i="11"/>
  <c r="BJ109" i="11"/>
  <c r="BI109" i="11"/>
  <c r="BW109" i="11" s="1"/>
  <c r="AS109" i="11" s="1"/>
  <c r="BG109" i="11"/>
  <c r="BF109" i="11"/>
  <c r="BE109" i="11"/>
  <c r="BD109" i="11"/>
  <c r="BC109" i="11"/>
  <c r="BB109" i="11"/>
  <c r="BA109" i="11"/>
  <c r="AZ109" i="11"/>
  <c r="AR109" i="11" s="1"/>
  <c r="BV108" i="11"/>
  <c r="BU108" i="11"/>
  <c r="BT108" i="11"/>
  <c r="BS108" i="11"/>
  <c r="BR108" i="11"/>
  <c r="BQ108" i="11"/>
  <c r="BP108" i="11"/>
  <c r="BO108" i="11"/>
  <c r="BN108" i="11"/>
  <c r="BM108" i="11"/>
  <c r="BL108" i="11"/>
  <c r="BK108" i="11"/>
  <c r="BJ108" i="11"/>
  <c r="BI108" i="11"/>
  <c r="BW108" i="11" s="1"/>
  <c r="AS108" i="11" s="1"/>
  <c r="BG108" i="11"/>
  <c r="BF108" i="11"/>
  <c r="BE108" i="11"/>
  <c r="BD108" i="11"/>
  <c r="BC108" i="11"/>
  <c r="BB108" i="11"/>
  <c r="BA108" i="11"/>
  <c r="AZ108" i="11"/>
  <c r="BV107" i="11"/>
  <c r="BU107" i="11"/>
  <c r="BT107" i="11"/>
  <c r="BS107" i="11"/>
  <c r="BR107" i="11"/>
  <c r="BQ107" i="11"/>
  <c r="BP107" i="11"/>
  <c r="BO107" i="11"/>
  <c r="BN107" i="11"/>
  <c r="BM107" i="11"/>
  <c r="BL107" i="11"/>
  <c r="BK107" i="11"/>
  <c r="BJ107" i="11"/>
  <c r="BI107" i="11"/>
  <c r="BW107" i="11" s="1"/>
  <c r="AS107" i="11" s="1"/>
  <c r="BG107" i="11"/>
  <c r="BF107" i="11"/>
  <c r="BE107" i="11"/>
  <c r="BD107" i="11"/>
  <c r="BC107" i="11"/>
  <c r="BB107" i="11"/>
  <c r="BA107" i="11"/>
  <c r="AZ107" i="11"/>
  <c r="AR107" i="11" s="1"/>
  <c r="BV106" i="11"/>
  <c r="BU106" i="11"/>
  <c r="BT106" i="11"/>
  <c r="BS106" i="11"/>
  <c r="BR106" i="11"/>
  <c r="BQ106" i="11"/>
  <c r="BP106" i="11"/>
  <c r="BO106" i="11"/>
  <c r="BN106" i="11"/>
  <c r="BM106" i="11"/>
  <c r="BL106" i="11"/>
  <c r="BK106" i="11"/>
  <c r="BJ106" i="11"/>
  <c r="BI106" i="11"/>
  <c r="BW106" i="11" s="1"/>
  <c r="AS106" i="11" s="1"/>
  <c r="BG106" i="11"/>
  <c r="BF106" i="11"/>
  <c r="BE106" i="11"/>
  <c r="BD106" i="11"/>
  <c r="BC106" i="11"/>
  <c r="BB106" i="11"/>
  <c r="BA106" i="11"/>
  <c r="AZ106" i="11"/>
  <c r="BV105" i="11"/>
  <c r="BU105" i="11"/>
  <c r="BT105" i="11"/>
  <c r="BS105" i="11"/>
  <c r="BR105" i="11"/>
  <c r="BQ105" i="11"/>
  <c r="BP105" i="11"/>
  <c r="BO105" i="11"/>
  <c r="BN105" i="11"/>
  <c r="BM105" i="11"/>
  <c r="BL105" i="11"/>
  <c r="BK105" i="11"/>
  <c r="BJ105" i="11"/>
  <c r="BI105" i="11"/>
  <c r="BW105" i="11" s="1"/>
  <c r="AS105" i="11" s="1"/>
  <c r="BG105" i="11"/>
  <c r="BF105" i="11"/>
  <c r="BE105" i="11"/>
  <c r="BD105" i="11"/>
  <c r="BC105" i="11"/>
  <c r="BB105" i="11"/>
  <c r="BA105" i="11"/>
  <c r="AZ105" i="11"/>
  <c r="AR105" i="11" s="1"/>
  <c r="BV104" i="11"/>
  <c r="BU104" i="11"/>
  <c r="BT104" i="11"/>
  <c r="BS104" i="11"/>
  <c r="BR104" i="11"/>
  <c r="BQ104" i="11"/>
  <c r="BP104" i="11"/>
  <c r="BO104" i="11"/>
  <c r="BN104" i="11"/>
  <c r="BM104" i="11"/>
  <c r="BL104" i="11"/>
  <c r="BK104" i="11"/>
  <c r="BJ104" i="11"/>
  <c r="BI104" i="11"/>
  <c r="BW104" i="11" s="1"/>
  <c r="AS104" i="11" s="1"/>
  <c r="BG104" i="11"/>
  <c r="BF104" i="11"/>
  <c r="BE104" i="11"/>
  <c r="BD104" i="11"/>
  <c r="BC104" i="11"/>
  <c r="BB104" i="11"/>
  <c r="BA104" i="11"/>
  <c r="AZ104" i="11"/>
  <c r="BV103" i="11"/>
  <c r="BU103" i="11"/>
  <c r="BT103" i="11"/>
  <c r="BS103" i="11"/>
  <c r="BR103" i="11"/>
  <c r="BQ103" i="11"/>
  <c r="BP103" i="11"/>
  <c r="BO103" i="11"/>
  <c r="BN103" i="11"/>
  <c r="BM103" i="11"/>
  <c r="BL103" i="11"/>
  <c r="BK103" i="11"/>
  <c r="BJ103" i="11"/>
  <c r="BI103" i="11"/>
  <c r="BW103" i="11" s="1"/>
  <c r="AS103" i="11" s="1"/>
  <c r="BG103" i="11"/>
  <c r="BF103" i="11"/>
  <c r="BE103" i="11"/>
  <c r="BD103" i="11"/>
  <c r="BC103" i="11"/>
  <c r="BB103" i="11"/>
  <c r="BA103" i="11"/>
  <c r="AZ103" i="11"/>
  <c r="AR103" i="11" s="1"/>
  <c r="BV102" i="11"/>
  <c r="BU102" i="11"/>
  <c r="BT102" i="11"/>
  <c r="BS102" i="11"/>
  <c r="BR102" i="11"/>
  <c r="BQ102" i="11"/>
  <c r="BP102" i="11"/>
  <c r="BO102" i="11"/>
  <c r="BN102" i="11"/>
  <c r="BM102" i="11"/>
  <c r="BL102" i="11"/>
  <c r="BK102" i="11"/>
  <c r="BJ102" i="11"/>
  <c r="BI102" i="11"/>
  <c r="BW102" i="11" s="1"/>
  <c r="AS102" i="11" s="1"/>
  <c r="BG102" i="11"/>
  <c r="BF102" i="11"/>
  <c r="BE102" i="11"/>
  <c r="BD102" i="11"/>
  <c r="BC102" i="11"/>
  <c r="BB102" i="11"/>
  <c r="BA102" i="11"/>
  <c r="AZ102" i="11"/>
  <c r="BV101" i="11"/>
  <c r="BU101" i="11"/>
  <c r="BT101" i="11"/>
  <c r="BS101" i="11"/>
  <c r="BR101" i="11"/>
  <c r="BQ101" i="11"/>
  <c r="BP101" i="11"/>
  <c r="BO101" i="11"/>
  <c r="BN101" i="11"/>
  <c r="BM101" i="11"/>
  <c r="BL101" i="11"/>
  <c r="BK101" i="11"/>
  <c r="BJ101" i="11"/>
  <c r="BI101" i="11"/>
  <c r="BW101" i="11" s="1"/>
  <c r="AS101" i="11" s="1"/>
  <c r="BG101" i="11"/>
  <c r="BF101" i="11"/>
  <c r="BE101" i="11"/>
  <c r="BD101" i="11"/>
  <c r="BC101" i="11"/>
  <c r="BB101" i="11"/>
  <c r="BA101" i="11"/>
  <c r="AZ101" i="11"/>
  <c r="AR101" i="11" s="1"/>
  <c r="BV100" i="11"/>
  <c r="BU100" i="11"/>
  <c r="BT100" i="11"/>
  <c r="BS100" i="11"/>
  <c r="BR100" i="11"/>
  <c r="BQ100" i="11"/>
  <c r="BP100" i="11"/>
  <c r="BO100" i="11"/>
  <c r="BN100" i="11"/>
  <c r="BM100" i="11"/>
  <c r="BL100" i="11"/>
  <c r="BK100" i="11"/>
  <c r="BJ100" i="11"/>
  <c r="BI100" i="11"/>
  <c r="BW100" i="11" s="1"/>
  <c r="AS100" i="11" s="1"/>
  <c r="BG100" i="11"/>
  <c r="BF100" i="11"/>
  <c r="BE100" i="11"/>
  <c r="BD100" i="11"/>
  <c r="BC100" i="11"/>
  <c r="BB100" i="11"/>
  <c r="BA100" i="11"/>
  <c r="AZ100" i="11"/>
  <c r="BV99" i="11"/>
  <c r="BU99" i="11"/>
  <c r="BT99" i="11"/>
  <c r="BS99" i="11"/>
  <c r="BR99" i="11"/>
  <c r="BQ99" i="11"/>
  <c r="BP99" i="11"/>
  <c r="BO99" i="11"/>
  <c r="BN99" i="11"/>
  <c r="BM99" i="11"/>
  <c r="BL99" i="11"/>
  <c r="BK99" i="11"/>
  <c r="BJ99" i="11"/>
  <c r="BI99" i="11"/>
  <c r="BW99" i="11" s="1"/>
  <c r="AS99" i="11" s="1"/>
  <c r="BG99" i="11"/>
  <c r="BF99" i="11"/>
  <c r="BE99" i="11"/>
  <c r="BD99" i="11"/>
  <c r="BC99" i="11"/>
  <c r="BB99" i="11"/>
  <c r="BA99" i="11"/>
  <c r="AZ99" i="11"/>
  <c r="AR99" i="11" s="1"/>
  <c r="BV98" i="11"/>
  <c r="BU98" i="11"/>
  <c r="BT98" i="11"/>
  <c r="BS98" i="11"/>
  <c r="BR98" i="11"/>
  <c r="BQ98" i="11"/>
  <c r="BP98" i="11"/>
  <c r="BO98" i="11"/>
  <c r="BN98" i="11"/>
  <c r="BM98" i="11"/>
  <c r="BL98" i="11"/>
  <c r="BK98" i="11"/>
  <c r="BJ98" i="11"/>
  <c r="BI98" i="11"/>
  <c r="BW98" i="11" s="1"/>
  <c r="AS98" i="11" s="1"/>
  <c r="BG98" i="11"/>
  <c r="BF98" i="11"/>
  <c r="BE98" i="11"/>
  <c r="BD98" i="11"/>
  <c r="BC98" i="11"/>
  <c r="BB98" i="11"/>
  <c r="BA98" i="11"/>
  <c r="AZ98" i="11"/>
  <c r="BV97" i="11"/>
  <c r="BU97" i="11"/>
  <c r="BT97" i="11"/>
  <c r="BS97" i="11"/>
  <c r="BR97" i="11"/>
  <c r="BQ97" i="11"/>
  <c r="BP97" i="11"/>
  <c r="BO97" i="11"/>
  <c r="BN97" i="11"/>
  <c r="BM97" i="11"/>
  <c r="BL97" i="11"/>
  <c r="BK97" i="11"/>
  <c r="BJ97" i="11"/>
  <c r="BI97" i="11"/>
  <c r="BW97" i="11" s="1"/>
  <c r="AS97" i="11" s="1"/>
  <c r="BG97" i="11"/>
  <c r="BF97" i="11"/>
  <c r="BE97" i="11"/>
  <c r="BD97" i="11"/>
  <c r="BC97" i="11"/>
  <c r="BB97" i="11"/>
  <c r="BA97" i="11"/>
  <c r="AZ97" i="11"/>
  <c r="AR97" i="11" s="1"/>
  <c r="BV96" i="11"/>
  <c r="BU96" i="11"/>
  <c r="BT96" i="11"/>
  <c r="BS96" i="11"/>
  <c r="BR96" i="11"/>
  <c r="BQ96" i="11"/>
  <c r="BP96" i="11"/>
  <c r="BO96" i="11"/>
  <c r="BN96" i="11"/>
  <c r="BM96" i="11"/>
  <c r="BL96" i="11"/>
  <c r="BK96" i="11"/>
  <c r="BJ96" i="11"/>
  <c r="BI96" i="11"/>
  <c r="BW96" i="11" s="1"/>
  <c r="AS96" i="11" s="1"/>
  <c r="BG96" i="11"/>
  <c r="BF96" i="11"/>
  <c r="BE96" i="11"/>
  <c r="BD96" i="11"/>
  <c r="BC96" i="11"/>
  <c r="BB96" i="11"/>
  <c r="BA96" i="11"/>
  <c r="AZ96" i="11"/>
  <c r="BV95" i="11"/>
  <c r="BU95" i="11"/>
  <c r="BT95" i="11"/>
  <c r="BS95" i="11"/>
  <c r="BR95" i="11"/>
  <c r="BQ95" i="11"/>
  <c r="BP95" i="11"/>
  <c r="BO95" i="11"/>
  <c r="BN95" i="11"/>
  <c r="BM95" i="11"/>
  <c r="BL95" i="11"/>
  <c r="BK95" i="11"/>
  <c r="BJ95" i="11"/>
  <c r="BI95" i="11"/>
  <c r="BW95" i="11" s="1"/>
  <c r="AS95" i="11" s="1"/>
  <c r="BG95" i="11"/>
  <c r="BF95" i="11"/>
  <c r="BE95" i="11"/>
  <c r="BD95" i="11"/>
  <c r="BC95" i="11"/>
  <c r="BB95" i="11"/>
  <c r="BA95" i="11"/>
  <c r="AZ95" i="11"/>
  <c r="AR95" i="11" s="1"/>
  <c r="BV94" i="11"/>
  <c r="BU94" i="11"/>
  <c r="BT94" i="11"/>
  <c r="BS94" i="11"/>
  <c r="BR94" i="11"/>
  <c r="BQ94" i="11"/>
  <c r="BP94" i="11"/>
  <c r="BO94" i="11"/>
  <c r="BN94" i="11"/>
  <c r="BM94" i="11"/>
  <c r="BL94" i="11"/>
  <c r="BK94" i="11"/>
  <c r="BJ94" i="11"/>
  <c r="BI94" i="11"/>
  <c r="BW94" i="11" s="1"/>
  <c r="AS94" i="11" s="1"/>
  <c r="BG94" i="11"/>
  <c r="BF94" i="11"/>
  <c r="BE94" i="11"/>
  <c r="BD94" i="11"/>
  <c r="BC94" i="11"/>
  <c r="BB94" i="11"/>
  <c r="BA94" i="11"/>
  <c r="AZ94" i="11"/>
  <c r="BV93" i="11"/>
  <c r="BU93" i="11"/>
  <c r="BT93" i="11"/>
  <c r="BS93" i="11"/>
  <c r="BR93" i="11"/>
  <c r="BQ93" i="11"/>
  <c r="BP93" i="11"/>
  <c r="BO93" i="11"/>
  <c r="BN93" i="11"/>
  <c r="BM93" i="11"/>
  <c r="BL93" i="11"/>
  <c r="BK93" i="11"/>
  <c r="BJ93" i="11"/>
  <c r="BI93" i="11"/>
  <c r="BW93" i="11" s="1"/>
  <c r="AS93" i="11" s="1"/>
  <c r="BG93" i="11"/>
  <c r="BF93" i="11"/>
  <c r="BE93" i="11"/>
  <c r="BD93" i="11"/>
  <c r="BC93" i="11"/>
  <c r="BB93" i="11"/>
  <c r="BA93" i="11"/>
  <c r="AZ93" i="11"/>
  <c r="AR93" i="11" s="1"/>
  <c r="BV92" i="11"/>
  <c r="BU92" i="11"/>
  <c r="BT92" i="11"/>
  <c r="BS92" i="11"/>
  <c r="BR92" i="11"/>
  <c r="BQ92" i="11"/>
  <c r="BP92" i="11"/>
  <c r="BO92" i="11"/>
  <c r="BN92" i="11"/>
  <c r="BM92" i="11"/>
  <c r="BL92" i="11"/>
  <c r="BK92" i="11"/>
  <c r="BJ92" i="11"/>
  <c r="BI92" i="11"/>
  <c r="BW92" i="11" s="1"/>
  <c r="AS92" i="11" s="1"/>
  <c r="BG92" i="11"/>
  <c r="BF92" i="11"/>
  <c r="BE92" i="11"/>
  <c r="BD92" i="11"/>
  <c r="BC92" i="11"/>
  <c r="BB92" i="11"/>
  <c r="BA92" i="11"/>
  <c r="AZ92" i="11"/>
  <c r="BV91" i="11"/>
  <c r="BU91" i="11"/>
  <c r="BT91" i="11"/>
  <c r="BS91" i="11"/>
  <c r="BR91" i="11"/>
  <c r="BQ91" i="11"/>
  <c r="BP91" i="11"/>
  <c r="BO91" i="11"/>
  <c r="BN91" i="11"/>
  <c r="BM91" i="11"/>
  <c r="BL91" i="11"/>
  <c r="BK91" i="11"/>
  <c r="BJ91" i="11"/>
  <c r="BI91" i="11"/>
  <c r="BW91" i="11" s="1"/>
  <c r="AS91" i="11" s="1"/>
  <c r="BG91" i="11"/>
  <c r="BF91" i="11"/>
  <c r="BE91" i="11"/>
  <c r="BD91" i="11"/>
  <c r="BC91" i="11"/>
  <c r="BB91" i="11"/>
  <c r="BA91" i="11"/>
  <c r="AZ91" i="11"/>
  <c r="AR91" i="11" s="1"/>
  <c r="BV90" i="11"/>
  <c r="BU90" i="11"/>
  <c r="BT90" i="11"/>
  <c r="BS90" i="11"/>
  <c r="BR90" i="11"/>
  <c r="BQ90" i="11"/>
  <c r="BP90" i="11"/>
  <c r="BO90" i="11"/>
  <c r="BN90" i="11"/>
  <c r="BM90" i="11"/>
  <c r="BL90" i="11"/>
  <c r="BK90" i="11"/>
  <c r="BJ90" i="11"/>
  <c r="BI90" i="11"/>
  <c r="BW90" i="11" s="1"/>
  <c r="AS90" i="11" s="1"/>
  <c r="BG90" i="11"/>
  <c r="BF90" i="11"/>
  <c r="BE90" i="11"/>
  <c r="BD90" i="11"/>
  <c r="BC90" i="11"/>
  <c r="BB90" i="11"/>
  <c r="BA90" i="11"/>
  <c r="AZ90" i="11"/>
  <c r="BV89" i="11"/>
  <c r="BU89" i="11"/>
  <c r="BT89" i="11"/>
  <c r="BS89" i="11"/>
  <c r="BR89" i="11"/>
  <c r="BQ89" i="11"/>
  <c r="BP89" i="11"/>
  <c r="BO89" i="11"/>
  <c r="BN89" i="11"/>
  <c r="BM89" i="11"/>
  <c r="BL89" i="11"/>
  <c r="BK89" i="11"/>
  <c r="BJ89" i="11"/>
  <c r="BI89" i="11"/>
  <c r="BW89" i="11" s="1"/>
  <c r="AS89" i="11" s="1"/>
  <c r="BG89" i="11"/>
  <c r="BF89" i="11"/>
  <c r="BE89" i="11"/>
  <c r="BD89" i="11"/>
  <c r="BC89" i="11"/>
  <c r="BB89" i="11"/>
  <c r="BA89" i="11"/>
  <c r="AZ89" i="11"/>
  <c r="AR89" i="11" s="1"/>
  <c r="BV88" i="11"/>
  <c r="BU88" i="11"/>
  <c r="BT88" i="11"/>
  <c r="BS88" i="11"/>
  <c r="BR88" i="11"/>
  <c r="BQ88" i="11"/>
  <c r="BP88" i="11"/>
  <c r="BO88" i="11"/>
  <c r="BN88" i="11"/>
  <c r="BM88" i="11"/>
  <c r="BL88" i="11"/>
  <c r="BK88" i="11"/>
  <c r="BJ88" i="11"/>
  <c r="BI88" i="11"/>
  <c r="BW88" i="11" s="1"/>
  <c r="AS88" i="11" s="1"/>
  <c r="BG88" i="11"/>
  <c r="BF88" i="11"/>
  <c r="BE88" i="11"/>
  <c r="BD88" i="11"/>
  <c r="BC88" i="11"/>
  <c r="BB88" i="11"/>
  <c r="BA88" i="11"/>
  <c r="AZ88" i="11"/>
  <c r="BV87" i="11"/>
  <c r="BU87" i="11"/>
  <c r="BT87" i="11"/>
  <c r="BS87" i="11"/>
  <c r="BR87" i="11"/>
  <c r="BQ87" i="11"/>
  <c r="BP87" i="11"/>
  <c r="BO87" i="11"/>
  <c r="BN87" i="11"/>
  <c r="BM87" i="11"/>
  <c r="BL87" i="11"/>
  <c r="BK87" i="11"/>
  <c r="BJ87" i="11"/>
  <c r="BI87" i="11"/>
  <c r="BW87" i="11" s="1"/>
  <c r="AS87" i="11" s="1"/>
  <c r="BG87" i="11"/>
  <c r="BF87" i="11"/>
  <c r="BE87" i="11"/>
  <c r="BD87" i="11"/>
  <c r="BC87" i="11"/>
  <c r="BB87" i="11"/>
  <c r="BA87" i="11"/>
  <c r="AZ87" i="11"/>
  <c r="AR87" i="11" s="1"/>
  <c r="BV86" i="11"/>
  <c r="BU86" i="11"/>
  <c r="BT86" i="11"/>
  <c r="BS86" i="11"/>
  <c r="BR86" i="11"/>
  <c r="BQ86" i="11"/>
  <c r="BP86" i="11"/>
  <c r="BO86" i="11"/>
  <c r="BN86" i="11"/>
  <c r="BM86" i="11"/>
  <c r="BL86" i="11"/>
  <c r="BK86" i="11"/>
  <c r="BJ86" i="11"/>
  <c r="BI86" i="11"/>
  <c r="BW86" i="11" s="1"/>
  <c r="AS86" i="11" s="1"/>
  <c r="BG86" i="11"/>
  <c r="BF86" i="11"/>
  <c r="BE86" i="11"/>
  <c r="BD86" i="11"/>
  <c r="BC86" i="11"/>
  <c r="BB86" i="11"/>
  <c r="BA86" i="11"/>
  <c r="AZ86" i="11"/>
  <c r="BV85" i="11"/>
  <c r="BU85" i="11"/>
  <c r="BT85" i="11"/>
  <c r="BS85" i="11"/>
  <c r="BR85" i="11"/>
  <c r="BQ85" i="11"/>
  <c r="BP85" i="11"/>
  <c r="BO85" i="11"/>
  <c r="BN85" i="11"/>
  <c r="BM85" i="11"/>
  <c r="BL85" i="11"/>
  <c r="BK85" i="11"/>
  <c r="BJ85" i="11"/>
  <c r="BI85" i="11"/>
  <c r="BW85" i="11" s="1"/>
  <c r="AS85" i="11" s="1"/>
  <c r="BG85" i="11"/>
  <c r="BF85" i="11"/>
  <c r="BE85" i="11"/>
  <c r="BD85" i="11"/>
  <c r="BC85" i="11"/>
  <c r="BB85" i="11"/>
  <c r="BA85" i="11"/>
  <c r="AZ85" i="11"/>
  <c r="AR85" i="11" s="1"/>
  <c r="BV84" i="11"/>
  <c r="BU84" i="11"/>
  <c r="BT84" i="11"/>
  <c r="BS84" i="11"/>
  <c r="BR84" i="11"/>
  <c r="BQ84" i="11"/>
  <c r="BP84" i="11"/>
  <c r="BO84" i="11"/>
  <c r="BN84" i="11"/>
  <c r="BM84" i="11"/>
  <c r="BL84" i="11"/>
  <c r="BK84" i="11"/>
  <c r="BJ84" i="11"/>
  <c r="BI84" i="11"/>
  <c r="BW84" i="11" s="1"/>
  <c r="AS84" i="11" s="1"/>
  <c r="BG84" i="11"/>
  <c r="BF84" i="11"/>
  <c r="BE84" i="11"/>
  <c r="BD84" i="11"/>
  <c r="BC84" i="11"/>
  <c r="BB84" i="11"/>
  <c r="BA84" i="11"/>
  <c r="AZ84" i="11"/>
  <c r="BV83" i="11"/>
  <c r="BU83" i="11"/>
  <c r="BT83" i="11"/>
  <c r="BS83" i="11"/>
  <c r="BR83" i="11"/>
  <c r="BQ83" i="11"/>
  <c r="BP83" i="11"/>
  <c r="BO83" i="11"/>
  <c r="BN83" i="11"/>
  <c r="BM83" i="11"/>
  <c r="BL83" i="11"/>
  <c r="BK83" i="11"/>
  <c r="BJ83" i="11"/>
  <c r="BI83" i="11"/>
  <c r="BW83" i="11" s="1"/>
  <c r="AS83" i="11" s="1"/>
  <c r="BG83" i="11"/>
  <c r="BF83" i="11"/>
  <c r="BE83" i="11"/>
  <c r="BD83" i="11"/>
  <c r="BC83" i="11"/>
  <c r="BB83" i="11"/>
  <c r="BA83" i="11"/>
  <c r="AZ83" i="11"/>
  <c r="AR83" i="11" s="1"/>
  <c r="BV82" i="11"/>
  <c r="BU82" i="11"/>
  <c r="BT82" i="11"/>
  <c r="BS82" i="11"/>
  <c r="BR82" i="11"/>
  <c r="BQ82" i="11"/>
  <c r="BP82" i="11"/>
  <c r="BO82" i="11"/>
  <c r="BN82" i="11"/>
  <c r="BM82" i="11"/>
  <c r="BL82" i="11"/>
  <c r="BK82" i="11"/>
  <c r="BJ82" i="11"/>
  <c r="BI82" i="11"/>
  <c r="BW82" i="11" s="1"/>
  <c r="AS82" i="11" s="1"/>
  <c r="BG82" i="11"/>
  <c r="BF82" i="11"/>
  <c r="BE82" i="11"/>
  <c r="BD82" i="11"/>
  <c r="BC82" i="11"/>
  <c r="BB82" i="11"/>
  <c r="BA82" i="11"/>
  <c r="AZ82" i="11"/>
  <c r="BV81" i="11"/>
  <c r="BU81" i="11"/>
  <c r="BT81" i="11"/>
  <c r="BS81" i="11"/>
  <c r="BR81" i="11"/>
  <c r="BQ81" i="11"/>
  <c r="BP81" i="11"/>
  <c r="BO81" i="11"/>
  <c r="BN81" i="11"/>
  <c r="BM81" i="11"/>
  <c r="BL81" i="11"/>
  <c r="BK81" i="11"/>
  <c r="BJ81" i="11"/>
  <c r="BI81" i="11"/>
  <c r="BW81" i="11" s="1"/>
  <c r="AS81" i="11" s="1"/>
  <c r="BG81" i="11"/>
  <c r="BF81" i="11"/>
  <c r="BE81" i="11"/>
  <c r="BD81" i="11"/>
  <c r="BC81" i="11"/>
  <c r="BB81" i="11"/>
  <c r="BA81" i="11"/>
  <c r="AZ81" i="11"/>
  <c r="AR81" i="11" s="1"/>
  <c r="BV80" i="11"/>
  <c r="BU80" i="11"/>
  <c r="BT80" i="11"/>
  <c r="BS80" i="11"/>
  <c r="BR80" i="11"/>
  <c r="BQ80" i="11"/>
  <c r="BP80" i="11"/>
  <c r="BO80" i="11"/>
  <c r="BN80" i="11"/>
  <c r="BM80" i="11"/>
  <c r="BL80" i="11"/>
  <c r="BK80" i="11"/>
  <c r="BJ80" i="11"/>
  <c r="BI80" i="11"/>
  <c r="BW80" i="11" s="1"/>
  <c r="AS80" i="11" s="1"/>
  <c r="BG80" i="11"/>
  <c r="BF80" i="11"/>
  <c r="BE80" i="11"/>
  <c r="BD80" i="11"/>
  <c r="BC80" i="11"/>
  <c r="BB80" i="11"/>
  <c r="BA80" i="11"/>
  <c r="AZ80" i="11"/>
  <c r="BV79" i="11"/>
  <c r="BU79" i="11"/>
  <c r="BT79" i="11"/>
  <c r="BS79" i="11"/>
  <c r="BR79" i="11"/>
  <c r="BQ79" i="11"/>
  <c r="BP79" i="11"/>
  <c r="BO79" i="11"/>
  <c r="BN79" i="11"/>
  <c r="BM79" i="11"/>
  <c r="BL79" i="11"/>
  <c r="BK79" i="11"/>
  <c r="BJ79" i="11"/>
  <c r="BI79" i="11"/>
  <c r="BW79" i="11" s="1"/>
  <c r="AS79" i="11" s="1"/>
  <c r="BG79" i="11"/>
  <c r="BF79" i="11"/>
  <c r="BE79" i="11"/>
  <c r="BD79" i="11"/>
  <c r="BC79" i="11"/>
  <c r="BB79" i="11"/>
  <c r="BA79" i="11"/>
  <c r="AZ79" i="11"/>
  <c r="AR79" i="11" s="1"/>
  <c r="BV78" i="11"/>
  <c r="BU78" i="11"/>
  <c r="BT78" i="11"/>
  <c r="BS78" i="11"/>
  <c r="BR78" i="11"/>
  <c r="BQ78" i="11"/>
  <c r="BP78" i="11"/>
  <c r="BO78" i="11"/>
  <c r="BN78" i="11"/>
  <c r="BM78" i="11"/>
  <c r="BL78" i="11"/>
  <c r="BK78" i="11"/>
  <c r="BJ78" i="11"/>
  <c r="BI78" i="11"/>
  <c r="BW78" i="11" s="1"/>
  <c r="AS78" i="11" s="1"/>
  <c r="BG78" i="11"/>
  <c r="BF78" i="11"/>
  <c r="BE78" i="11"/>
  <c r="BD78" i="11"/>
  <c r="BC78" i="11"/>
  <c r="BB78" i="11"/>
  <c r="BA78" i="11"/>
  <c r="AZ78" i="11"/>
  <c r="BV77" i="11"/>
  <c r="BU77" i="11"/>
  <c r="BT77" i="11"/>
  <c r="BS77" i="11"/>
  <c r="BR77" i="11"/>
  <c r="BQ77" i="11"/>
  <c r="BP77" i="11"/>
  <c r="BO77" i="11"/>
  <c r="BN77" i="11"/>
  <c r="BM77" i="11"/>
  <c r="BL77" i="11"/>
  <c r="BK77" i="11"/>
  <c r="BJ77" i="11"/>
  <c r="BI77" i="11"/>
  <c r="BW77" i="11" s="1"/>
  <c r="AS77" i="11" s="1"/>
  <c r="BG77" i="11"/>
  <c r="BF77" i="11"/>
  <c r="BE77" i="11"/>
  <c r="BD77" i="11"/>
  <c r="BC77" i="11"/>
  <c r="BB77" i="11"/>
  <c r="BA77" i="11"/>
  <c r="AZ77" i="11"/>
  <c r="AR77" i="11" s="1"/>
  <c r="BV76" i="11"/>
  <c r="BU76" i="11"/>
  <c r="BT76" i="11"/>
  <c r="BS76" i="11"/>
  <c r="BR76" i="11"/>
  <c r="BQ76" i="11"/>
  <c r="BP76" i="11"/>
  <c r="BO76" i="11"/>
  <c r="BN76" i="11"/>
  <c r="BM76" i="11"/>
  <c r="BL76" i="11"/>
  <c r="BK76" i="11"/>
  <c r="BJ76" i="11"/>
  <c r="BI76" i="11"/>
  <c r="BW76" i="11" s="1"/>
  <c r="AS76" i="11" s="1"/>
  <c r="BG76" i="11"/>
  <c r="BF76" i="11"/>
  <c r="BE76" i="11"/>
  <c r="BD76" i="11"/>
  <c r="BC76" i="11"/>
  <c r="BB76" i="11"/>
  <c r="BA76" i="11"/>
  <c r="AZ76" i="11"/>
  <c r="BV75" i="11"/>
  <c r="BU75" i="11"/>
  <c r="BT75" i="11"/>
  <c r="BS75" i="11"/>
  <c r="BR75" i="11"/>
  <c r="BQ75" i="11"/>
  <c r="BP75" i="11"/>
  <c r="BO75" i="11"/>
  <c r="BN75" i="11"/>
  <c r="BM75" i="11"/>
  <c r="BL75" i="11"/>
  <c r="BK75" i="11"/>
  <c r="BJ75" i="11"/>
  <c r="BI75" i="11"/>
  <c r="BW75" i="11" s="1"/>
  <c r="AS75" i="11" s="1"/>
  <c r="BG75" i="11"/>
  <c r="BF75" i="11"/>
  <c r="BE75" i="11"/>
  <c r="BD75" i="11"/>
  <c r="BC75" i="11"/>
  <c r="BB75" i="11"/>
  <c r="BA75" i="11"/>
  <c r="AZ75" i="11"/>
  <c r="AR75" i="11" s="1"/>
  <c r="BV74" i="11"/>
  <c r="BU74" i="11"/>
  <c r="BT74" i="11"/>
  <c r="BS74" i="11"/>
  <c r="BR74" i="11"/>
  <c r="BQ74" i="11"/>
  <c r="BP74" i="11"/>
  <c r="BO74" i="11"/>
  <c r="BN74" i="11"/>
  <c r="BM74" i="11"/>
  <c r="BL74" i="11"/>
  <c r="BK74" i="11"/>
  <c r="BJ74" i="11"/>
  <c r="BI74" i="11"/>
  <c r="BW74" i="11" s="1"/>
  <c r="AS74" i="11" s="1"/>
  <c r="BG74" i="11"/>
  <c r="BF74" i="11"/>
  <c r="BE74" i="11"/>
  <c r="BD74" i="11"/>
  <c r="BC74" i="11"/>
  <c r="BB74" i="11"/>
  <c r="BA74" i="11"/>
  <c r="AZ74" i="11"/>
  <c r="BV73" i="11"/>
  <c r="BU73" i="11"/>
  <c r="BT73" i="11"/>
  <c r="BS73" i="11"/>
  <c r="BR73" i="11"/>
  <c r="BQ73" i="11"/>
  <c r="BP73" i="11"/>
  <c r="BO73" i="11"/>
  <c r="BN73" i="11"/>
  <c r="BM73" i="11"/>
  <c r="BL73" i="11"/>
  <c r="BK73" i="11"/>
  <c r="BJ73" i="11"/>
  <c r="BI73" i="11"/>
  <c r="BW73" i="11" s="1"/>
  <c r="AS73" i="11" s="1"/>
  <c r="BG73" i="11"/>
  <c r="BF73" i="11"/>
  <c r="BE73" i="11"/>
  <c r="BD73" i="11"/>
  <c r="BC73" i="11"/>
  <c r="BB73" i="11"/>
  <c r="BA73" i="11"/>
  <c r="AZ73" i="11"/>
  <c r="AR73" i="11" s="1"/>
  <c r="BV72" i="11"/>
  <c r="BU72" i="11"/>
  <c r="BT72" i="11"/>
  <c r="BS72" i="11"/>
  <c r="BR72" i="11"/>
  <c r="BQ72" i="11"/>
  <c r="BP72" i="11"/>
  <c r="BO72" i="11"/>
  <c r="BN72" i="11"/>
  <c r="BM72" i="11"/>
  <c r="BL72" i="11"/>
  <c r="BK72" i="11"/>
  <c r="BJ72" i="11"/>
  <c r="BI72" i="11"/>
  <c r="BW72" i="11" s="1"/>
  <c r="AS72" i="11" s="1"/>
  <c r="BG72" i="11"/>
  <c r="BF72" i="11"/>
  <c r="BE72" i="11"/>
  <c r="BD72" i="11"/>
  <c r="BC72" i="11"/>
  <c r="BB72" i="11"/>
  <c r="BA72" i="11"/>
  <c r="AZ72" i="11"/>
  <c r="BV71" i="11"/>
  <c r="BU71" i="11"/>
  <c r="BT71" i="11"/>
  <c r="BS71" i="11"/>
  <c r="BR71" i="11"/>
  <c r="BQ71" i="11"/>
  <c r="BP71" i="11"/>
  <c r="BO71" i="11"/>
  <c r="BN71" i="11"/>
  <c r="BM71" i="11"/>
  <c r="BL71" i="11"/>
  <c r="BK71" i="11"/>
  <c r="BJ71" i="11"/>
  <c r="BI71" i="11"/>
  <c r="BW71" i="11" s="1"/>
  <c r="AS71" i="11" s="1"/>
  <c r="BG71" i="11"/>
  <c r="BF71" i="11"/>
  <c r="BE71" i="11"/>
  <c r="BD71" i="11"/>
  <c r="BC71" i="11"/>
  <c r="BB71" i="11"/>
  <c r="BA71" i="11"/>
  <c r="AZ71" i="11"/>
  <c r="AR71" i="11" s="1"/>
  <c r="BV70" i="11"/>
  <c r="BU70" i="11"/>
  <c r="BT70" i="11"/>
  <c r="BS70" i="11"/>
  <c r="BR70" i="11"/>
  <c r="BQ70" i="11"/>
  <c r="BP70" i="11"/>
  <c r="BO70" i="11"/>
  <c r="BN70" i="11"/>
  <c r="BM70" i="11"/>
  <c r="BL70" i="11"/>
  <c r="BK70" i="11"/>
  <c r="BJ70" i="11"/>
  <c r="BI70" i="11"/>
  <c r="BW70" i="11" s="1"/>
  <c r="AS70" i="11" s="1"/>
  <c r="BG70" i="11"/>
  <c r="BF70" i="11"/>
  <c r="BE70" i="11"/>
  <c r="BD70" i="11"/>
  <c r="BC70" i="11"/>
  <c r="BB70" i="11"/>
  <c r="BA70" i="11"/>
  <c r="AZ70" i="11"/>
  <c r="BV69" i="11"/>
  <c r="BU69" i="11"/>
  <c r="BT69" i="11"/>
  <c r="BS69" i="11"/>
  <c r="BR69" i="11"/>
  <c r="BQ69" i="11"/>
  <c r="BP69" i="11"/>
  <c r="BO69" i="11"/>
  <c r="BN69" i="11"/>
  <c r="BM69" i="11"/>
  <c r="BL69" i="11"/>
  <c r="BK69" i="11"/>
  <c r="BJ69" i="11"/>
  <c r="BI69" i="11"/>
  <c r="BW69" i="11" s="1"/>
  <c r="AS69" i="11" s="1"/>
  <c r="BG69" i="11"/>
  <c r="BF69" i="11"/>
  <c r="BE69" i="11"/>
  <c r="BD69" i="11"/>
  <c r="BC69" i="11"/>
  <c r="BB69" i="11"/>
  <c r="BA69" i="11"/>
  <c r="AZ69" i="11"/>
  <c r="AR69" i="11" s="1"/>
  <c r="BV68" i="11"/>
  <c r="BU68" i="11"/>
  <c r="BT68" i="11"/>
  <c r="BS68" i="11"/>
  <c r="BR68" i="11"/>
  <c r="BQ68" i="11"/>
  <c r="BP68" i="11"/>
  <c r="BO68" i="11"/>
  <c r="BN68" i="11"/>
  <c r="BM68" i="11"/>
  <c r="BL68" i="11"/>
  <c r="BK68" i="11"/>
  <c r="BJ68" i="11"/>
  <c r="BI68" i="11"/>
  <c r="BW68" i="11" s="1"/>
  <c r="AS68" i="11" s="1"/>
  <c r="BG68" i="11"/>
  <c r="BF68" i="11"/>
  <c r="BE68" i="11"/>
  <c r="BD68" i="11"/>
  <c r="BC68" i="11"/>
  <c r="BB68" i="11"/>
  <c r="BA68" i="11"/>
  <c r="AZ68" i="11"/>
  <c r="BV67" i="11"/>
  <c r="BU67" i="11"/>
  <c r="BT67" i="11"/>
  <c r="BS67" i="11"/>
  <c r="BR67" i="11"/>
  <c r="BQ67" i="11"/>
  <c r="BP67" i="11"/>
  <c r="BO67" i="11"/>
  <c r="BN67" i="11"/>
  <c r="BM67" i="11"/>
  <c r="BL67" i="11"/>
  <c r="BK67" i="11"/>
  <c r="BJ67" i="11"/>
  <c r="BI67" i="11"/>
  <c r="BW67" i="11" s="1"/>
  <c r="AS67" i="11" s="1"/>
  <c r="BG67" i="11"/>
  <c r="BF67" i="11"/>
  <c r="BE67" i="11"/>
  <c r="BD67" i="11"/>
  <c r="BC67" i="11"/>
  <c r="BB67" i="11"/>
  <c r="BA67" i="11"/>
  <c r="AZ67" i="11"/>
  <c r="AR67" i="11" s="1"/>
  <c r="BV66" i="11"/>
  <c r="BU66" i="11"/>
  <c r="BT66" i="11"/>
  <c r="BS66" i="11"/>
  <c r="BR66" i="11"/>
  <c r="BQ66" i="11"/>
  <c r="BP66" i="11"/>
  <c r="BO66" i="11"/>
  <c r="BN66" i="11"/>
  <c r="BM66" i="11"/>
  <c r="BL66" i="11"/>
  <c r="BK66" i="11"/>
  <c r="BJ66" i="11"/>
  <c r="BI66" i="11"/>
  <c r="BW66" i="11" s="1"/>
  <c r="AS66" i="11" s="1"/>
  <c r="BG66" i="11"/>
  <c r="BF66" i="11"/>
  <c r="BE66" i="11"/>
  <c r="BD66" i="11"/>
  <c r="BC66" i="11"/>
  <c r="BB66" i="11"/>
  <c r="BA66" i="11"/>
  <c r="AZ66" i="11"/>
  <c r="BV65" i="11"/>
  <c r="BU65" i="11"/>
  <c r="BT65" i="11"/>
  <c r="BS65" i="11"/>
  <c r="BR65" i="11"/>
  <c r="BQ65" i="11"/>
  <c r="BP65" i="11"/>
  <c r="BO65" i="11"/>
  <c r="BN65" i="11"/>
  <c r="BM65" i="11"/>
  <c r="BL65" i="11"/>
  <c r="BK65" i="11"/>
  <c r="BJ65" i="11"/>
  <c r="BI65" i="11"/>
  <c r="BW65" i="11" s="1"/>
  <c r="AS65" i="11" s="1"/>
  <c r="BG65" i="11"/>
  <c r="BF65" i="11"/>
  <c r="BE65" i="11"/>
  <c r="BD65" i="11"/>
  <c r="BC65" i="11"/>
  <c r="BB65" i="11"/>
  <c r="BA65" i="11"/>
  <c r="AZ65" i="11"/>
  <c r="AR65" i="11" s="1"/>
  <c r="BV64" i="11"/>
  <c r="BU64" i="11"/>
  <c r="BT64" i="11"/>
  <c r="BS64" i="11"/>
  <c r="BR64" i="11"/>
  <c r="BQ64" i="11"/>
  <c r="BP64" i="11"/>
  <c r="BO64" i="11"/>
  <c r="BN64" i="11"/>
  <c r="BM64" i="11"/>
  <c r="BL64" i="11"/>
  <c r="BK64" i="11"/>
  <c r="BJ64" i="11"/>
  <c r="BI64" i="11"/>
  <c r="BW64" i="11" s="1"/>
  <c r="AS64" i="11" s="1"/>
  <c r="BG64" i="11"/>
  <c r="BF64" i="11"/>
  <c r="BE64" i="11"/>
  <c r="BD64" i="11"/>
  <c r="BC64" i="11"/>
  <c r="BB64" i="11"/>
  <c r="BA64" i="11"/>
  <c r="AZ64" i="11"/>
  <c r="BV63" i="11"/>
  <c r="BU63" i="11"/>
  <c r="BT63" i="11"/>
  <c r="BS63" i="11"/>
  <c r="BR63" i="11"/>
  <c r="BQ63" i="11"/>
  <c r="BP63" i="11"/>
  <c r="BO63" i="11"/>
  <c r="BN63" i="11"/>
  <c r="BM63" i="11"/>
  <c r="BL63" i="11"/>
  <c r="BK63" i="11"/>
  <c r="BJ63" i="11"/>
  <c r="BI63" i="11"/>
  <c r="BW63" i="11" s="1"/>
  <c r="AS63" i="11" s="1"/>
  <c r="BG63" i="11"/>
  <c r="BF63" i="11"/>
  <c r="BE63" i="11"/>
  <c r="BD63" i="11"/>
  <c r="BC63" i="11"/>
  <c r="BB63" i="11"/>
  <c r="BA63" i="11"/>
  <c r="AZ63" i="11"/>
  <c r="AR63" i="11" s="1"/>
  <c r="BV62" i="11"/>
  <c r="BU62" i="11"/>
  <c r="BT62" i="11"/>
  <c r="BS62" i="11"/>
  <c r="BR62" i="11"/>
  <c r="BQ62" i="11"/>
  <c r="BP62" i="11"/>
  <c r="BO62" i="11"/>
  <c r="BN62" i="11"/>
  <c r="BM62" i="11"/>
  <c r="BL62" i="11"/>
  <c r="BK62" i="11"/>
  <c r="BJ62" i="11"/>
  <c r="BI62" i="11"/>
  <c r="BW62" i="11" s="1"/>
  <c r="AS62" i="11" s="1"/>
  <c r="BG62" i="11"/>
  <c r="BF62" i="11"/>
  <c r="BE62" i="11"/>
  <c r="BD62" i="11"/>
  <c r="BC62" i="11"/>
  <c r="BB62" i="11"/>
  <c r="BA62" i="11"/>
  <c r="AZ62" i="11"/>
  <c r="BV61" i="11"/>
  <c r="BU61" i="11"/>
  <c r="BT61" i="11"/>
  <c r="BS61" i="11"/>
  <c r="BR61" i="11"/>
  <c r="BQ61" i="11"/>
  <c r="BP61" i="11"/>
  <c r="BO61" i="11"/>
  <c r="BN61" i="11"/>
  <c r="BM61" i="11"/>
  <c r="BL61" i="11"/>
  <c r="BK61" i="11"/>
  <c r="BJ61" i="11"/>
  <c r="BI61" i="11"/>
  <c r="BW61" i="11" s="1"/>
  <c r="AS61" i="11" s="1"/>
  <c r="BG61" i="11"/>
  <c r="BF61" i="11"/>
  <c r="BE61" i="11"/>
  <c r="BD61" i="11"/>
  <c r="BC61" i="11"/>
  <c r="BB61" i="11"/>
  <c r="BA61" i="11"/>
  <c r="AZ61" i="11"/>
  <c r="AR61" i="11" s="1"/>
  <c r="BV60" i="11"/>
  <c r="BU60" i="11"/>
  <c r="BT60" i="11"/>
  <c r="BS60" i="11"/>
  <c r="BR60" i="11"/>
  <c r="BQ60" i="11"/>
  <c r="BP60" i="11"/>
  <c r="BO60" i="11"/>
  <c r="BN60" i="11"/>
  <c r="BM60" i="11"/>
  <c r="BL60" i="11"/>
  <c r="BK60" i="11"/>
  <c r="BJ60" i="11"/>
  <c r="BI60" i="11"/>
  <c r="BW60" i="11" s="1"/>
  <c r="AS60" i="11" s="1"/>
  <c r="BG60" i="11"/>
  <c r="BF60" i="11"/>
  <c r="BE60" i="11"/>
  <c r="BD60" i="11"/>
  <c r="BC60" i="11"/>
  <c r="BB60" i="11"/>
  <c r="BA60" i="11"/>
  <c r="AZ60" i="11"/>
  <c r="BV59" i="11"/>
  <c r="BU59" i="11"/>
  <c r="BT59" i="11"/>
  <c r="BS59" i="11"/>
  <c r="BR59" i="11"/>
  <c r="BQ59" i="11"/>
  <c r="BP59" i="11"/>
  <c r="BO59" i="11"/>
  <c r="BN59" i="11"/>
  <c r="BM59" i="11"/>
  <c r="BL59" i="11"/>
  <c r="BK59" i="11"/>
  <c r="BJ59" i="11"/>
  <c r="BI59" i="11"/>
  <c r="BW59" i="11" s="1"/>
  <c r="AS59" i="11" s="1"/>
  <c r="BG59" i="11"/>
  <c r="BF59" i="11"/>
  <c r="BE59" i="11"/>
  <c r="BD59" i="11"/>
  <c r="BC59" i="11"/>
  <c r="BB59" i="11"/>
  <c r="BA59" i="11"/>
  <c r="AZ59" i="11"/>
  <c r="AR59" i="11" s="1"/>
  <c r="BV58" i="11"/>
  <c r="BU58" i="11"/>
  <c r="BT58" i="11"/>
  <c r="BS58" i="11"/>
  <c r="BR58" i="11"/>
  <c r="BQ58" i="11"/>
  <c r="BP58" i="11"/>
  <c r="BO58" i="11"/>
  <c r="BN58" i="11"/>
  <c r="BM58" i="11"/>
  <c r="BL58" i="11"/>
  <c r="BK58" i="11"/>
  <c r="BJ58" i="11"/>
  <c r="BI58" i="11"/>
  <c r="BW58" i="11" s="1"/>
  <c r="AS58" i="11" s="1"/>
  <c r="BG58" i="11"/>
  <c r="BF58" i="11"/>
  <c r="BE58" i="11"/>
  <c r="BD58" i="11"/>
  <c r="BC58" i="11"/>
  <c r="BB58" i="11"/>
  <c r="BA58" i="11"/>
  <c r="AZ58" i="11"/>
  <c r="BV57" i="11"/>
  <c r="BU57" i="11"/>
  <c r="BT57" i="11"/>
  <c r="BS57" i="11"/>
  <c r="BR57" i="11"/>
  <c r="BQ57" i="11"/>
  <c r="BP57" i="11"/>
  <c r="BO57" i="11"/>
  <c r="BN57" i="11"/>
  <c r="BM57" i="11"/>
  <c r="BL57" i="11"/>
  <c r="BK57" i="11"/>
  <c r="BJ57" i="11"/>
  <c r="BI57" i="11"/>
  <c r="BW57" i="11" s="1"/>
  <c r="AS57" i="11" s="1"/>
  <c r="BG57" i="11"/>
  <c r="BF57" i="11"/>
  <c r="BE57" i="11"/>
  <c r="BD57" i="11"/>
  <c r="BC57" i="11"/>
  <c r="BB57" i="11"/>
  <c r="BA57" i="11"/>
  <c r="AZ57" i="11"/>
  <c r="AR57" i="11" s="1"/>
  <c r="BV56" i="11"/>
  <c r="BU56" i="11"/>
  <c r="BT56" i="11"/>
  <c r="BS56" i="11"/>
  <c r="BR56" i="11"/>
  <c r="BQ56" i="11"/>
  <c r="BP56" i="11"/>
  <c r="BO56" i="11"/>
  <c r="BN56" i="11"/>
  <c r="BM56" i="11"/>
  <c r="BL56" i="11"/>
  <c r="BK56" i="11"/>
  <c r="BJ56" i="11"/>
  <c r="BI56" i="11"/>
  <c r="BW56" i="11" s="1"/>
  <c r="AS56" i="11" s="1"/>
  <c r="BG56" i="11"/>
  <c r="BF56" i="11"/>
  <c r="BE56" i="11"/>
  <c r="BD56" i="11"/>
  <c r="BC56" i="11"/>
  <c r="BB56" i="11"/>
  <c r="BA56" i="11"/>
  <c r="AZ56" i="11"/>
  <c r="BV55" i="11"/>
  <c r="BU55" i="11"/>
  <c r="BT55" i="11"/>
  <c r="BS55" i="11"/>
  <c r="BR55" i="11"/>
  <c r="BQ55" i="11"/>
  <c r="BP55" i="11"/>
  <c r="BO55" i="11"/>
  <c r="BN55" i="11"/>
  <c r="BM55" i="11"/>
  <c r="BL55" i="11"/>
  <c r="BK55" i="11"/>
  <c r="BJ55" i="11"/>
  <c r="BI55" i="11"/>
  <c r="BW55" i="11" s="1"/>
  <c r="AS55" i="11" s="1"/>
  <c r="BG55" i="11"/>
  <c r="BF55" i="11"/>
  <c r="BE55" i="11"/>
  <c r="BD55" i="11"/>
  <c r="BC55" i="11"/>
  <c r="BB55" i="11"/>
  <c r="BA55" i="11"/>
  <c r="AZ55" i="11"/>
  <c r="BV54" i="11"/>
  <c r="BU54" i="11"/>
  <c r="BT54" i="11"/>
  <c r="BS54" i="11"/>
  <c r="BR54" i="11"/>
  <c r="BQ54" i="11"/>
  <c r="BP54" i="11"/>
  <c r="BO54" i="11"/>
  <c r="BN54" i="11"/>
  <c r="BM54" i="11"/>
  <c r="BL54" i="11"/>
  <c r="BK54" i="11"/>
  <c r="BJ54" i="11"/>
  <c r="BI54" i="11"/>
  <c r="BW54" i="11" s="1"/>
  <c r="AS54" i="11" s="1"/>
  <c r="BG54" i="11"/>
  <c r="BF54" i="11"/>
  <c r="BE54" i="11"/>
  <c r="BD54" i="11"/>
  <c r="BC54" i="11"/>
  <c r="BB54" i="11"/>
  <c r="BA54" i="11"/>
  <c r="AZ54" i="11"/>
  <c r="BV53" i="11"/>
  <c r="BU53" i="11"/>
  <c r="BT53" i="11"/>
  <c r="BS53" i="11"/>
  <c r="BR53" i="11"/>
  <c r="BQ53" i="11"/>
  <c r="BP53" i="11"/>
  <c r="BO53" i="11"/>
  <c r="BN53" i="11"/>
  <c r="BM53" i="11"/>
  <c r="BL53" i="11"/>
  <c r="BK53" i="11"/>
  <c r="BJ53" i="11"/>
  <c r="BI53" i="11"/>
  <c r="BW53" i="11" s="1"/>
  <c r="AS53" i="11" s="1"/>
  <c r="BG53" i="11"/>
  <c r="BF53" i="11"/>
  <c r="BE53" i="11"/>
  <c r="BD53" i="11"/>
  <c r="BC53" i="11"/>
  <c r="BB53" i="11"/>
  <c r="BA53" i="11"/>
  <c r="AZ53" i="11"/>
  <c r="BV52" i="11"/>
  <c r="BU52" i="11"/>
  <c r="BT52" i="11"/>
  <c r="BS52" i="11"/>
  <c r="BR52" i="11"/>
  <c r="BQ52" i="11"/>
  <c r="BP52" i="11"/>
  <c r="BO52" i="11"/>
  <c r="BN52" i="11"/>
  <c r="BM52" i="11"/>
  <c r="BL52" i="11"/>
  <c r="BK52" i="11"/>
  <c r="BJ52" i="11"/>
  <c r="BI52" i="11"/>
  <c r="BW52" i="11" s="1"/>
  <c r="AS52" i="11" s="1"/>
  <c r="BG52" i="11"/>
  <c r="BF52" i="11"/>
  <c r="BE52" i="11"/>
  <c r="BD52" i="11"/>
  <c r="BC52" i="11"/>
  <c r="BB52" i="11"/>
  <c r="BA52" i="11"/>
  <c r="AZ52" i="11"/>
  <c r="BV51" i="11"/>
  <c r="BU51" i="11"/>
  <c r="BT51" i="11"/>
  <c r="BS51" i="11"/>
  <c r="BR51" i="11"/>
  <c r="BQ51" i="11"/>
  <c r="BP51" i="11"/>
  <c r="BO51" i="11"/>
  <c r="BN51" i="11"/>
  <c r="BM51" i="11"/>
  <c r="BL51" i="11"/>
  <c r="BK51" i="11"/>
  <c r="BJ51" i="11"/>
  <c r="BI51" i="11"/>
  <c r="BW51" i="11" s="1"/>
  <c r="AS51" i="11" s="1"/>
  <c r="BG51" i="11"/>
  <c r="BF51" i="11"/>
  <c r="BE51" i="11"/>
  <c r="BD51" i="11"/>
  <c r="BC51" i="11"/>
  <c r="BB51" i="11"/>
  <c r="BA51" i="11"/>
  <c r="AZ51" i="11"/>
  <c r="BV50" i="11"/>
  <c r="BU50" i="11"/>
  <c r="BT50" i="11"/>
  <c r="BS50" i="11"/>
  <c r="BR50" i="11"/>
  <c r="BQ50" i="11"/>
  <c r="BP50" i="11"/>
  <c r="BO50" i="11"/>
  <c r="BN50" i="11"/>
  <c r="BM50" i="11"/>
  <c r="BL50" i="11"/>
  <c r="BK50" i="11"/>
  <c r="BJ50" i="11"/>
  <c r="BI50" i="11"/>
  <c r="BW50" i="11" s="1"/>
  <c r="AS50" i="11" s="1"/>
  <c r="BG50" i="11"/>
  <c r="BF50" i="11"/>
  <c r="BE50" i="11"/>
  <c r="BD50" i="11"/>
  <c r="BC50" i="11"/>
  <c r="BB50" i="11"/>
  <c r="BA50" i="11"/>
  <c r="AZ50" i="11"/>
  <c r="BV49" i="11"/>
  <c r="BU49" i="11"/>
  <c r="BT49" i="11"/>
  <c r="BS49" i="11"/>
  <c r="BR49" i="11"/>
  <c r="BQ49" i="11"/>
  <c r="BP49" i="11"/>
  <c r="BO49" i="11"/>
  <c r="BN49" i="11"/>
  <c r="BM49" i="11"/>
  <c r="BL49" i="11"/>
  <c r="BK49" i="11"/>
  <c r="BJ49" i="11"/>
  <c r="BI49" i="11"/>
  <c r="BW49" i="11" s="1"/>
  <c r="AS49" i="11" s="1"/>
  <c r="BG49" i="11"/>
  <c r="BF49" i="11"/>
  <c r="BE49" i="11"/>
  <c r="BD49" i="11"/>
  <c r="BC49" i="11"/>
  <c r="BB49" i="11"/>
  <c r="BA49" i="11"/>
  <c r="AZ49" i="11"/>
  <c r="BV48" i="11"/>
  <c r="BU48" i="11"/>
  <c r="BT48" i="11"/>
  <c r="BS48" i="11"/>
  <c r="BR48" i="11"/>
  <c r="BQ48" i="11"/>
  <c r="BP48" i="11"/>
  <c r="BO48" i="11"/>
  <c r="BN48" i="11"/>
  <c r="BM48" i="11"/>
  <c r="BL48" i="11"/>
  <c r="BK48" i="11"/>
  <c r="BJ48" i="11"/>
  <c r="BI48" i="11"/>
  <c r="BW48" i="11" s="1"/>
  <c r="AS48" i="11" s="1"/>
  <c r="BG48" i="11"/>
  <c r="BF48" i="11"/>
  <c r="BE48" i="11"/>
  <c r="BD48" i="11"/>
  <c r="BC48" i="11"/>
  <c r="BB48" i="11"/>
  <c r="BA48" i="11"/>
  <c r="AZ48" i="11"/>
  <c r="BV47" i="11"/>
  <c r="BU47" i="11"/>
  <c r="BT47" i="11"/>
  <c r="BS47" i="11"/>
  <c r="BR47" i="11"/>
  <c r="BQ47" i="11"/>
  <c r="BP47" i="11"/>
  <c r="BO47" i="11"/>
  <c r="BN47" i="11"/>
  <c r="BM47" i="11"/>
  <c r="BL47" i="11"/>
  <c r="BK47" i="11"/>
  <c r="BJ47" i="11"/>
  <c r="BI47" i="11"/>
  <c r="BW47" i="11" s="1"/>
  <c r="AS47" i="11" s="1"/>
  <c r="BG47" i="11"/>
  <c r="BF47" i="11"/>
  <c r="BE47" i="11"/>
  <c r="BD47" i="11"/>
  <c r="BC47" i="11"/>
  <c r="BB47" i="11"/>
  <c r="BA47" i="11"/>
  <c r="AZ47" i="11"/>
  <c r="BV46" i="11"/>
  <c r="BU46" i="11"/>
  <c r="BT46" i="11"/>
  <c r="BS46" i="11"/>
  <c r="BR46" i="11"/>
  <c r="BQ46" i="11"/>
  <c r="BP46" i="11"/>
  <c r="BO46" i="11"/>
  <c r="BN46" i="11"/>
  <c r="BM46" i="11"/>
  <c r="BL46" i="11"/>
  <c r="BK46" i="11"/>
  <c r="BJ46" i="11"/>
  <c r="BI46" i="11"/>
  <c r="BW46" i="11" s="1"/>
  <c r="AS46" i="11" s="1"/>
  <c r="BG46" i="11"/>
  <c r="BF46" i="11"/>
  <c r="BE46" i="11"/>
  <c r="BD46" i="11"/>
  <c r="BC46" i="11"/>
  <c r="BB46" i="11"/>
  <c r="BA46" i="11"/>
  <c r="AZ46" i="11"/>
  <c r="BV45" i="11"/>
  <c r="BU45" i="11"/>
  <c r="BT45" i="11"/>
  <c r="BS45" i="11"/>
  <c r="BR45" i="11"/>
  <c r="BQ45" i="11"/>
  <c r="BP45" i="11"/>
  <c r="BO45" i="11"/>
  <c r="BN45" i="11"/>
  <c r="BM45" i="11"/>
  <c r="BL45" i="11"/>
  <c r="BK45" i="11"/>
  <c r="BJ45" i="11"/>
  <c r="BI45" i="11"/>
  <c r="BW45" i="11" s="1"/>
  <c r="AS45" i="11" s="1"/>
  <c r="BG45" i="11"/>
  <c r="BF45" i="11"/>
  <c r="BE45" i="11"/>
  <c r="BD45" i="11"/>
  <c r="BC45" i="11"/>
  <c r="BB45" i="11"/>
  <c r="BA45" i="11"/>
  <c r="AZ45" i="11"/>
  <c r="BV44" i="11"/>
  <c r="BU44" i="11"/>
  <c r="BT44" i="11"/>
  <c r="BS44" i="11"/>
  <c r="BR44" i="11"/>
  <c r="BQ44" i="11"/>
  <c r="BP44" i="11"/>
  <c r="BO44" i="11"/>
  <c r="BN44" i="11"/>
  <c r="BM44" i="11"/>
  <c r="BL44" i="11"/>
  <c r="BK44" i="11"/>
  <c r="BJ44" i="11"/>
  <c r="BI44" i="11"/>
  <c r="BW44" i="11" s="1"/>
  <c r="AS44" i="11" s="1"/>
  <c r="BG44" i="11"/>
  <c r="BF44" i="11"/>
  <c r="BE44" i="11"/>
  <c r="BD44" i="11"/>
  <c r="BC44" i="11"/>
  <c r="BB44" i="11"/>
  <c r="BA44" i="11"/>
  <c r="AZ44" i="11"/>
  <c r="BV43" i="11"/>
  <c r="BU43" i="11"/>
  <c r="BT43" i="11"/>
  <c r="BS43" i="11"/>
  <c r="BR43" i="11"/>
  <c r="BQ43" i="11"/>
  <c r="BP43" i="11"/>
  <c r="BO43" i="11"/>
  <c r="BN43" i="11"/>
  <c r="BM43" i="11"/>
  <c r="BL43" i="11"/>
  <c r="BK43" i="11"/>
  <c r="BJ43" i="11"/>
  <c r="BI43" i="11"/>
  <c r="BW43" i="11" s="1"/>
  <c r="AS43" i="11" s="1"/>
  <c r="BG43" i="11"/>
  <c r="BF43" i="11"/>
  <c r="BE43" i="11"/>
  <c r="BD43" i="11"/>
  <c r="BC43" i="11"/>
  <c r="BB43" i="11"/>
  <c r="BA43" i="11"/>
  <c r="AZ43" i="11"/>
  <c r="BV42" i="11"/>
  <c r="BU42" i="11"/>
  <c r="BT42" i="11"/>
  <c r="BS42" i="11"/>
  <c r="BR42" i="11"/>
  <c r="BQ42" i="11"/>
  <c r="BP42" i="11"/>
  <c r="BO42" i="11"/>
  <c r="BN42" i="11"/>
  <c r="BM42" i="11"/>
  <c r="BL42" i="11"/>
  <c r="BK42" i="11"/>
  <c r="BJ42" i="11"/>
  <c r="BI42" i="11"/>
  <c r="BW42" i="11" s="1"/>
  <c r="AS42" i="11" s="1"/>
  <c r="BG42" i="11"/>
  <c r="BF42" i="11"/>
  <c r="BE42" i="11"/>
  <c r="BD42" i="11"/>
  <c r="BC42" i="11"/>
  <c r="BB42" i="11"/>
  <c r="BA42" i="11"/>
  <c r="AZ42" i="11"/>
  <c r="BV41" i="11"/>
  <c r="BU41" i="11"/>
  <c r="BT41" i="11"/>
  <c r="BS41" i="11"/>
  <c r="BR41" i="11"/>
  <c r="BQ41" i="11"/>
  <c r="BP41" i="11"/>
  <c r="BO41" i="11"/>
  <c r="BN41" i="11"/>
  <c r="BM41" i="11"/>
  <c r="BL41" i="11"/>
  <c r="BK41" i="11"/>
  <c r="BJ41" i="11"/>
  <c r="BI41" i="11"/>
  <c r="BW41" i="11" s="1"/>
  <c r="AS41" i="11" s="1"/>
  <c r="BG41" i="11"/>
  <c r="BF41" i="11"/>
  <c r="BE41" i="11"/>
  <c r="BD41" i="11"/>
  <c r="BC41" i="11"/>
  <c r="BB41" i="11"/>
  <c r="BA41" i="11"/>
  <c r="AZ41" i="11"/>
  <c r="BV40" i="11"/>
  <c r="BU40" i="11"/>
  <c r="BT40" i="11"/>
  <c r="BS40" i="11"/>
  <c r="BR40" i="11"/>
  <c r="BQ40" i="11"/>
  <c r="BP40" i="11"/>
  <c r="BO40" i="11"/>
  <c r="BN40" i="11"/>
  <c r="BM40" i="11"/>
  <c r="BL40" i="11"/>
  <c r="BK40" i="11"/>
  <c r="BJ40" i="11"/>
  <c r="BI40" i="11"/>
  <c r="BW40" i="11" s="1"/>
  <c r="AS40" i="11" s="1"/>
  <c r="BG40" i="11"/>
  <c r="BF40" i="11"/>
  <c r="BE40" i="11"/>
  <c r="BD40" i="11"/>
  <c r="BC40" i="11"/>
  <c r="BB40" i="11"/>
  <c r="BA40" i="11"/>
  <c r="AZ40" i="11"/>
  <c r="BV39" i="11"/>
  <c r="BU39" i="11"/>
  <c r="BT39" i="11"/>
  <c r="BS39" i="11"/>
  <c r="BR39" i="11"/>
  <c r="BQ39" i="11"/>
  <c r="BP39" i="11"/>
  <c r="BO39" i="11"/>
  <c r="BN39" i="11"/>
  <c r="BM39" i="11"/>
  <c r="BL39" i="11"/>
  <c r="BK39" i="11"/>
  <c r="BJ39" i="11"/>
  <c r="BI39" i="11"/>
  <c r="BW39" i="11" s="1"/>
  <c r="AS39" i="11" s="1"/>
  <c r="BG39" i="11"/>
  <c r="BF39" i="11"/>
  <c r="BE39" i="11"/>
  <c r="BD39" i="11"/>
  <c r="BC39" i="11"/>
  <c r="BB39" i="11"/>
  <c r="BA39" i="11"/>
  <c r="AZ39" i="11"/>
  <c r="BV38" i="11"/>
  <c r="BU38" i="11"/>
  <c r="BT38" i="11"/>
  <c r="BS38" i="11"/>
  <c r="BR38" i="11"/>
  <c r="BQ38" i="11"/>
  <c r="BP38" i="11"/>
  <c r="BO38" i="11"/>
  <c r="BN38" i="11"/>
  <c r="BM38" i="11"/>
  <c r="BL38" i="11"/>
  <c r="BK38" i="11"/>
  <c r="BJ38" i="11"/>
  <c r="BI38" i="11"/>
  <c r="BW38" i="11" s="1"/>
  <c r="AS38" i="11" s="1"/>
  <c r="BG38" i="11"/>
  <c r="BF38" i="11"/>
  <c r="BE38" i="11"/>
  <c r="BD38" i="11"/>
  <c r="BC38" i="11"/>
  <c r="BB38" i="11"/>
  <c r="BA38" i="11"/>
  <c r="AZ38" i="11"/>
  <c r="BV37" i="11"/>
  <c r="BU37" i="11"/>
  <c r="BT37" i="11"/>
  <c r="BS37" i="11"/>
  <c r="BR37" i="11"/>
  <c r="BQ37" i="11"/>
  <c r="BP37" i="11"/>
  <c r="BO37" i="11"/>
  <c r="BN37" i="11"/>
  <c r="BM37" i="11"/>
  <c r="BL37" i="11"/>
  <c r="BK37" i="11"/>
  <c r="BJ37" i="11"/>
  <c r="BI37" i="11"/>
  <c r="BW37" i="11" s="1"/>
  <c r="AS37" i="11" s="1"/>
  <c r="BG37" i="11"/>
  <c r="BF37" i="11"/>
  <c r="BE37" i="11"/>
  <c r="BD37" i="11"/>
  <c r="BC37" i="11"/>
  <c r="BB37" i="11"/>
  <c r="BA37" i="11"/>
  <c r="AZ37" i="11"/>
  <c r="BV36" i="11"/>
  <c r="BU36" i="11"/>
  <c r="BT36" i="11"/>
  <c r="BS36" i="11"/>
  <c r="BR36" i="11"/>
  <c r="BQ36" i="11"/>
  <c r="BP36" i="11"/>
  <c r="BO36" i="11"/>
  <c r="BN36" i="11"/>
  <c r="BM36" i="11"/>
  <c r="BL36" i="11"/>
  <c r="BK36" i="11"/>
  <c r="BJ36" i="11"/>
  <c r="BI36" i="11"/>
  <c r="BW36" i="11" s="1"/>
  <c r="AS36" i="11" s="1"/>
  <c r="BG36" i="11"/>
  <c r="BF36" i="11"/>
  <c r="BE36" i="11"/>
  <c r="BD36" i="11"/>
  <c r="BC36" i="11"/>
  <c r="BB36" i="11"/>
  <c r="BA36" i="11"/>
  <c r="AZ36" i="11"/>
  <c r="BV35" i="11"/>
  <c r="BU35" i="11"/>
  <c r="BT35" i="11"/>
  <c r="BS35" i="11"/>
  <c r="BR35" i="11"/>
  <c r="BQ35" i="11"/>
  <c r="BP35" i="11"/>
  <c r="BO35" i="11"/>
  <c r="BN35" i="11"/>
  <c r="BM35" i="11"/>
  <c r="BL35" i="11"/>
  <c r="BK35" i="11"/>
  <c r="BJ35" i="11"/>
  <c r="BI35" i="11"/>
  <c r="BW35" i="11" s="1"/>
  <c r="AS35" i="11" s="1"/>
  <c r="BG35" i="11"/>
  <c r="BF35" i="11"/>
  <c r="BE35" i="11"/>
  <c r="BD35" i="11"/>
  <c r="BC35" i="11"/>
  <c r="BB35" i="11"/>
  <c r="BA35" i="11"/>
  <c r="AZ35" i="11"/>
  <c r="BV34" i="11"/>
  <c r="BU34" i="11"/>
  <c r="BT34" i="11"/>
  <c r="BS34" i="11"/>
  <c r="BR34" i="11"/>
  <c r="BQ34" i="11"/>
  <c r="BP34" i="11"/>
  <c r="BO34" i="11"/>
  <c r="BN34" i="11"/>
  <c r="BM34" i="11"/>
  <c r="BL34" i="11"/>
  <c r="BK34" i="11"/>
  <c r="BJ34" i="11"/>
  <c r="BI34" i="11"/>
  <c r="BW34" i="11" s="1"/>
  <c r="AS34" i="11" s="1"/>
  <c r="BG34" i="11"/>
  <c r="BF34" i="11"/>
  <c r="BE34" i="11"/>
  <c r="BD34" i="11"/>
  <c r="BC34" i="11"/>
  <c r="BB34" i="11"/>
  <c r="BA34" i="11"/>
  <c r="AZ34" i="11"/>
  <c r="BV33" i="11"/>
  <c r="BU33" i="11"/>
  <c r="BT33" i="11"/>
  <c r="BS33" i="11"/>
  <c r="BR33" i="11"/>
  <c r="BQ33" i="11"/>
  <c r="BP33" i="11"/>
  <c r="BO33" i="11"/>
  <c r="BN33" i="11"/>
  <c r="BM33" i="11"/>
  <c r="BL33" i="11"/>
  <c r="BK33" i="11"/>
  <c r="BJ33" i="11"/>
  <c r="BI33" i="11"/>
  <c r="BW33" i="11" s="1"/>
  <c r="AS33" i="11" s="1"/>
  <c r="BG33" i="11"/>
  <c r="BF33" i="11"/>
  <c r="BE33" i="11"/>
  <c r="BD33" i="11"/>
  <c r="BC33" i="11"/>
  <c r="BB33" i="11"/>
  <c r="BA33" i="11"/>
  <c r="AZ33" i="11"/>
  <c r="BV32" i="11"/>
  <c r="BU32" i="11"/>
  <c r="BT32" i="11"/>
  <c r="BS32" i="11"/>
  <c r="BR32" i="11"/>
  <c r="BQ32" i="11"/>
  <c r="BP32" i="11"/>
  <c r="BO32" i="11"/>
  <c r="BN32" i="11"/>
  <c r="BM32" i="11"/>
  <c r="BL32" i="11"/>
  <c r="BK32" i="11"/>
  <c r="BJ32" i="11"/>
  <c r="BI32" i="11"/>
  <c r="BW32" i="11" s="1"/>
  <c r="AS32" i="11" s="1"/>
  <c r="BG32" i="11"/>
  <c r="BF32" i="11"/>
  <c r="BE32" i="11"/>
  <c r="BD32" i="11"/>
  <c r="BC32" i="11"/>
  <c r="BB32" i="11"/>
  <c r="BA32" i="11"/>
  <c r="AZ32" i="11"/>
  <c r="BV31" i="11"/>
  <c r="BU31" i="11"/>
  <c r="BT31" i="11"/>
  <c r="BS31" i="11"/>
  <c r="BR31" i="11"/>
  <c r="BQ31" i="11"/>
  <c r="BP31" i="11"/>
  <c r="BO31" i="11"/>
  <c r="BN31" i="11"/>
  <c r="BM31" i="11"/>
  <c r="BL31" i="11"/>
  <c r="BK31" i="11"/>
  <c r="BJ31" i="11"/>
  <c r="BI31" i="11"/>
  <c r="BW31" i="11" s="1"/>
  <c r="AS31" i="11" s="1"/>
  <c r="BG31" i="11"/>
  <c r="BF31" i="11"/>
  <c r="BE31" i="11"/>
  <c r="BD31" i="11"/>
  <c r="BC31" i="11"/>
  <c r="BB31" i="11"/>
  <c r="BA31" i="11"/>
  <c r="AZ31" i="11"/>
  <c r="BV30" i="11"/>
  <c r="BU30" i="11"/>
  <c r="BT30" i="11"/>
  <c r="BS30" i="11"/>
  <c r="BR30" i="11"/>
  <c r="BQ30" i="11"/>
  <c r="BP30" i="11"/>
  <c r="BO30" i="11"/>
  <c r="BN30" i="11"/>
  <c r="BM30" i="11"/>
  <c r="BL30" i="11"/>
  <c r="BK30" i="11"/>
  <c r="BJ30" i="11"/>
  <c r="BI30" i="11"/>
  <c r="BW30" i="11" s="1"/>
  <c r="AS30" i="11" s="1"/>
  <c r="BG30" i="11"/>
  <c r="BF30" i="11"/>
  <c r="BE30" i="11"/>
  <c r="BD30" i="11"/>
  <c r="BC30" i="11"/>
  <c r="BB30" i="11"/>
  <c r="BA30" i="11"/>
  <c r="AZ30" i="11"/>
  <c r="BV29" i="11"/>
  <c r="BU29" i="11"/>
  <c r="BT29" i="11"/>
  <c r="BS29" i="11"/>
  <c r="BR29" i="11"/>
  <c r="BQ29" i="11"/>
  <c r="BP29" i="11"/>
  <c r="BO29" i="11"/>
  <c r="BN29" i="11"/>
  <c r="BM29" i="11"/>
  <c r="BL29" i="11"/>
  <c r="BK29" i="11"/>
  <c r="BJ29" i="11"/>
  <c r="BI29" i="11"/>
  <c r="BW29" i="11" s="1"/>
  <c r="AS29" i="11" s="1"/>
  <c r="BG29" i="11"/>
  <c r="BF29" i="11"/>
  <c r="BE29" i="11"/>
  <c r="BD29" i="11"/>
  <c r="BC29" i="11"/>
  <c r="BB29" i="11"/>
  <c r="BA29" i="11"/>
  <c r="AZ29" i="11"/>
  <c r="BV28" i="11"/>
  <c r="BU28" i="11"/>
  <c r="BT28" i="11"/>
  <c r="BS28" i="11"/>
  <c r="BR28" i="11"/>
  <c r="BQ28" i="11"/>
  <c r="BP28" i="11"/>
  <c r="BO28" i="11"/>
  <c r="BN28" i="11"/>
  <c r="BM28" i="11"/>
  <c r="BL28" i="11"/>
  <c r="BK28" i="11"/>
  <c r="BJ28" i="11"/>
  <c r="BI28" i="11"/>
  <c r="BW28" i="11" s="1"/>
  <c r="AS28" i="11" s="1"/>
  <c r="BG28" i="11"/>
  <c r="BF28" i="11"/>
  <c r="BE28" i="11"/>
  <c r="BD28" i="11"/>
  <c r="BC28" i="11"/>
  <c r="BB28" i="11"/>
  <c r="BA28" i="11"/>
  <c r="AZ28" i="11"/>
  <c r="BV27" i="11"/>
  <c r="BU27" i="11"/>
  <c r="BT27" i="11"/>
  <c r="BS27" i="11"/>
  <c r="BR27" i="11"/>
  <c r="BQ27" i="11"/>
  <c r="BP27" i="11"/>
  <c r="BO27" i="11"/>
  <c r="BN27" i="11"/>
  <c r="BM27" i="11"/>
  <c r="BL27" i="11"/>
  <c r="BK27" i="11"/>
  <c r="BJ27" i="11"/>
  <c r="BI27" i="11"/>
  <c r="BW27" i="11" s="1"/>
  <c r="AS27" i="11" s="1"/>
  <c r="BG27" i="11"/>
  <c r="BF27" i="11"/>
  <c r="BE27" i="11"/>
  <c r="BD27" i="11"/>
  <c r="BC27" i="11"/>
  <c r="BB27" i="11"/>
  <c r="BA27" i="11"/>
  <c r="AZ27" i="11"/>
  <c r="BV26" i="11"/>
  <c r="BU26" i="11"/>
  <c r="BT26" i="11"/>
  <c r="BS26" i="11"/>
  <c r="BR26" i="11"/>
  <c r="BQ26" i="11"/>
  <c r="BP26" i="11"/>
  <c r="BO26" i="11"/>
  <c r="BN26" i="11"/>
  <c r="BM26" i="11"/>
  <c r="BL26" i="11"/>
  <c r="BK26" i="11"/>
  <c r="BJ26" i="11"/>
  <c r="BI26" i="11"/>
  <c r="BW26" i="11" s="1"/>
  <c r="AS26" i="11" s="1"/>
  <c r="BG26" i="11"/>
  <c r="BF26" i="11"/>
  <c r="BE26" i="11"/>
  <c r="BD26" i="11"/>
  <c r="BC26" i="11"/>
  <c r="BB26" i="11"/>
  <c r="BA26" i="11"/>
  <c r="AZ26" i="11"/>
  <c r="BV25" i="11"/>
  <c r="BU25" i="11"/>
  <c r="BT25" i="11"/>
  <c r="BS25" i="11"/>
  <c r="BR25" i="11"/>
  <c r="BQ25" i="11"/>
  <c r="BP25" i="11"/>
  <c r="BO25" i="11"/>
  <c r="BN25" i="11"/>
  <c r="BM25" i="11"/>
  <c r="BL25" i="11"/>
  <c r="BK25" i="11"/>
  <c r="BJ25" i="11"/>
  <c r="BI25" i="11"/>
  <c r="BW25" i="11" s="1"/>
  <c r="AS25" i="11" s="1"/>
  <c r="BG25" i="11"/>
  <c r="BF25" i="11"/>
  <c r="BE25" i="11"/>
  <c r="BD25" i="11"/>
  <c r="BC25" i="11"/>
  <c r="BB25" i="11"/>
  <c r="BA25" i="11"/>
  <c r="AZ25" i="11"/>
  <c r="BV24" i="11"/>
  <c r="BU24" i="11"/>
  <c r="BT24" i="11"/>
  <c r="BS24" i="11"/>
  <c r="BR24" i="11"/>
  <c r="BQ24" i="11"/>
  <c r="BP24" i="11"/>
  <c r="BO24" i="11"/>
  <c r="BN24" i="11"/>
  <c r="BM24" i="11"/>
  <c r="BL24" i="11"/>
  <c r="BK24" i="11"/>
  <c r="BJ24" i="11"/>
  <c r="BI24" i="11"/>
  <c r="BW24" i="11" s="1"/>
  <c r="AS24" i="11" s="1"/>
  <c r="BG24" i="11"/>
  <c r="BF24" i="11"/>
  <c r="BE24" i="11"/>
  <c r="BD24" i="11"/>
  <c r="BC24" i="11"/>
  <c r="BB24" i="11"/>
  <c r="BA24" i="11"/>
  <c r="AZ24" i="11"/>
  <c r="BV23" i="11"/>
  <c r="BU23" i="11"/>
  <c r="BT23" i="11"/>
  <c r="BS23" i="11"/>
  <c r="BR23" i="11"/>
  <c r="BQ23" i="11"/>
  <c r="BP23" i="11"/>
  <c r="BO23" i="11"/>
  <c r="BN23" i="11"/>
  <c r="BM23" i="11"/>
  <c r="BL23" i="11"/>
  <c r="BK23" i="11"/>
  <c r="BJ23" i="11"/>
  <c r="BI23" i="11"/>
  <c r="BW23" i="11" s="1"/>
  <c r="AS23" i="11" s="1"/>
  <c r="BG23" i="11"/>
  <c r="BF23" i="11"/>
  <c r="BE23" i="11"/>
  <c r="BD23" i="11"/>
  <c r="BC23" i="11"/>
  <c r="BB23" i="11"/>
  <c r="BA23" i="11"/>
  <c r="AZ23" i="11"/>
  <c r="BV22" i="11"/>
  <c r="BU22" i="11"/>
  <c r="BT22" i="11"/>
  <c r="BS22" i="11"/>
  <c r="BR22" i="11"/>
  <c r="BQ22" i="11"/>
  <c r="BP22" i="11"/>
  <c r="BO22" i="11"/>
  <c r="BN22" i="11"/>
  <c r="BM22" i="11"/>
  <c r="BL22" i="11"/>
  <c r="BK22" i="11"/>
  <c r="BJ22" i="11"/>
  <c r="BI22" i="11"/>
  <c r="BW22" i="11" s="1"/>
  <c r="AS22" i="11" s="1"/>
  <c r="BG22" i="11"/>
  <c r="BF22" i="11"/>
  <c r="BE22" i="11"/>
  <c r="BD22" i="11"/>
  <c r="BC22" i="11"/>
  <c r="BB22" i="11"/>
  <c r="BA22" i="11"/>
  <c r="AZ22" i="11"/>
  <c r="BV21" i="11"/>
  <c r="BU21" i="11"/>
  <c r="BT21" i="11"/>
  <c r="BS21" i="11"/>
  <c r="BR21" i="11"/>
  <c r="BQ21" i="11"/>
  <c r="BP21" i="11"/>
  <c r="BO21" i="11"/>
  <c r="BN21" i="11"/>
  <c r="BM21" i="11"/>
  <c r="BL21" i="11"/>
  <c r="BK21" i="11"/>
  <c r="BJ21" i="11"/>
  <c r="BI21" i="11"/>
  <c r="BW21" i="11" s="1"/>
  <c r="AS21" i="11" s="1"/>
  <c r="BG21" i="11"/>
  <c r="BF21" i="11"/>
  <c r="BE21" i="11"/>
  <c r="BD21" i="11"/>
  <c r="BC21" i="11"/>
  <c r="BB21" i="11"/>
  <c r="BA21" i="11"/>
  <c r="AZ21" i="11"/>
  <c r="BV20" i="11"/>
  <c r="BU20" i="11"/>
  <c r="BT20" i="11"/>
  <c r="BS20" i="11"/>
  <c r="BR20" i="11"/>
  <c r="BQ20" i="11"/>
  <c r="BP20" i="11"/>
  <c r="BO20" i="11"/>
  <c r="BN20" i="11"/>
  <c r="BM20" i="11"/>
  <c r="BL20" i="11"/>
  <c r="BK20" i="11"/>
  <c r="BJ20" i="11"/>
  <c r="BI20" i="11"/>
  <c r="BW20" i="11" s="1"/>
  <c r="AS20" i="11" s="1"/>
  <c r="BG20" i="11"/>
  <c r="BF20" i="11"/>
  <c r="BE20" i="11"/>
  <c r="BD20" i="11"/>
  <c r="BC20" i="11"/>
  <c r="BB20" i="11"/>
  <c r="BA20" i="11"/>
  <c r="AZ20" i="11"/>
  <c r="BV19" i="11"/>
  <c r="BU19" i="11"/>
  <c r="BT19" i="11"/>
  <c r="BS19" i="11"/>
  <c r="BR19" i="11"/>
  <c r="BQ19" i="11"/>
  <c r="BP19" i="11"/>
  <c r="BO19" i="11"/>
  <c r="BN19" i="11"/>
  <c r="BM19" i="11"/>
  <c r="BL19" i="11"/>
  <c r="BK19" i="11"/>
  <c r="BJ19" i="11"/>
  <c r="BI19" i="11"/>
  <c r="BW19" i="11" s="1"/>
  <c r="AS19" i="11" s="1"/>
  <c r="BG19" i="11"/>
  <c r="BF19" i="11"/>
  <c r="BE19" i="11"/>
  <c r="BD19" i="11"/>
  <c r="BC19" i="11"/>
  <c r="BB19" i="11"/>
  <c r="BA19" i="11"/>
  <c r="AZ19" i="11"/>
  <c r="BV18" i="11"/>
  <c r="BU18" i="11"/>
  <c r="BT18" i="11"/>
  <c r="BS18" i="11"/>
  <c r="BR18" i="11"/>
  <c r="BQ18" i="11"/>
  <c r="BP18" i="11"/>
  <c r="BO18" i="11"/>
  <c r="BN18" i="11"/>
  <c r="BM18" i="11"/>
  <c r="BL18" i="11"/>
  <c r="BK18" i="11"/>
  <c r="BJ18" i="11"/>
  <c r="BI18" i="11"/>
  <c r="BW18" i="11" s="1"/>
  <c r="AS18" i="11" s="1"/>
  <c r="BG18" i="11"/>
  <c r="BF18" i="11"/>
  <c r="BE18" i="11"/>
  <c r="BD18" i="11"/>
  <c r="BC18" i="11"/>
  <c r="BB18" i="11"/>
  <c r="BA18" i="11"/>
  <c r="AZ18" i="11"/>
  <c r="BV17" i="11"/>
  <c r="BU17" i="11"/>
  <c r="BT17" i="11"/>
  <c r="BS17" i="11"/>
  <c r="BR17" i="11"/>
  <c r="BQ17" i="11"/>
  <c r="BP17" i="11"/>
  <c r="BO17" i="11"/>
  <c r="BN17" i="11"/>
  <c r="BM17" i="11"/>
  <c r="BL17" i="11"/>
  <c r="BK17" i="11"/>
  <c r="BJ17" i="11"/>
  <c r="BI17" i="11"/>
  <c r="BW17" i="11" s="1"/>
  <c r="AS17" i="11" s="1"/>
  <c r="BG17" i="11"/>
  <c r="BF17" i="11"/>
  <c r="BE17" i="11"/>
  <c r="BD17" i="11"/>
  <c r="BC17" i="11"/>
  <c r="BB17" i="11"/>
  <c r="BA17" i="11"/>
  <c r="AZ17" i="11"/>
  <c r="BV16" i="11"/>
  <c r="BU16" i="11"/>
  <c r="BT16" i="11"/>
  <c r="BS16" i="11"/>
  <c r="BR16" i="11"/>
  <c r="BQ16" i="11"/>
  <c r="BP16" i="11"/>
  <c r="BO16" i="11"/>
  <c r="BN16" i="11"/>
  <c r="BM16" i="11"/>
  <c r="BL16" i="11"/>
  <c r="BK16" i="11"/>
  <c r="BJ16" i="11"/>
  <c r="BI16" i="11"/>
  <c r="BW16" i="11" s="1"/>
  <c r="AS16" i="11" s="1"/>
  <c r="BG16" i="11"/>
  <c r="BF16" i="11"/>
  <c r="BE16" i="11"/>
  <c r="BD16" i="11"/>
  <c r="BC16" i="11"/>
  <c r="BB16" i="11"/>
  <c r="BA16" i="11"/>
  <c r="AZ16" i="11"/>
  <c r="BV15" i="11"/>
  <c r="BU15" i="11"/>
  <c r="BT15" i="11"/>
  <c r="BS15" i="11"/>
  <c r="BR15" i="11"/>
  <c r="BQ15" i="11"/>
  <c r="BP15" i="11"/>
  <c r="BO15" i="11"/>
  <c r="BN15" i="11"/>
  <c r="BM15" i="11"/>
  <c r="BL15" i="11"/>
  <c r="BK15" i="11"/>
  <c r="BJ15" i="11"/>
  <c r="BI15" i="11"/>
  <c r="BW15" i="11" s="1"/>
  <c r="AS15" i="11" s="1"/>
  <c r="BG15" i="11"/>
  <c r="BF15" i="11"/>
  <c r="BE15" i="11"/>
  <c r="BD15" i="11"/>
  <c r="BC15" i="11"/>
  <c r="BB15" i="11"/>
  <c r="BA15" i="11"/>
  <c r="AZ15" i="11"/>
  <c r="BV14" i="11"/>
  <c r="BU14" i="11"/>
  <c r="BT14" i="11"/>
  <c r="BS14" i="11"/>
  <c r="BR14" i="11"/>
  <c r="BQ14" i="11"/>
  <c r="BP14" i="11"/>
  <c r="BO14" i="11"/>
  <c r="BN14" i="11"/>
  <c r="BM14" i="11"/>
  <c r="BL14" i="11"/>
  <c r="BK14" i="11"/>
  <c r="BJ14" i="11"/>
  <c r="BI14" i="11"/>
  <c r="BW14" i="11" s="1"/>
  <c r="AS14" i="11" s="1"/>
  <c r="BG14" i="11"/>
  <c r="BF14" i="11"/>
  <c r="BE14" i="11"/>
  <c r="BD14" i="11"/>
  <c r="BC14" i="11"/>
  <c r="BB14" i="11"/>
  <c r="BA14" i="11"/>
  <c r="AZ14" i="11"/>
  <c r="BV13" i="11"/>
  <c r="BU13" i="11"/>
  <c r="BT13" i="11"/>
  <c r="BS13" i="11"/>
  <c r="BR13" i="11"/>
  <c r="BQ13" i="11"/>
  <c r="BP13" i="11"/>
  <c r="BO13" i="11"/>
  <c r="BN13" i="11"/>
  <c r="BM13" i="11"/>
  <c r="BL13" i="11"/>
  <c r="BK13" i="11"/>
  <c r="BJ13" i="11"/>
  <c r="BI13" i="11"/>
  <c r="BW13" i="11" s="1"/>
  <c r="AS13" i="11" s="1"/>
  <c r="BG13" i="11"/>
  <c r="BF13" i="11"/>
  <c r="BE13" i="11"/>
  <c r="BD13" i="11"/>
  <c r="BC13" i="11"/>
  <c r="BB13" i="11"/>
  <c r="BA13" i="11"/>
  <c r="AZ13" i="11"/>
  <c r="BV12" i="11"/>
  <c r="BU12" i="11"/>
  <c r="BT12" i="11"/>
  <c r="BS12" i="11"/>
  <c r="BR12" i="11"/>
  <c r="BQ12" i="11"/>
  <c r="BP12" i="11"/>
  <c r="BO12" i="11"/>
  <c r="BN12" i="11"/>
  <c r="BM12" i="11"/>
  <c r="BL12" i="11"/>
  <c r="BK12" i="11"/>
  <c r="BJ12" i="11"/>
  <c r="BI12" i="11"/>
  <c r="BW12" i="11" s="1"/>
  <c r="AS12" i="11" s="1"/>
  <c r="BG12" i="11"/>
  <c r="BF12" i="11"/>
  <c r="BE12" i="11"/>
  <c r="BD12" i="11"/>
  <c r="BC12" i="11"/>
  <c r="BB12" i="11"/>
  <c r="BA12" i="11"/>
  <c r="AZ12" i="11"/>
  <c r="BV11" i="11"/>
  <c r="BU11" i="11"/>
  <c r="BT11" i="11"/>
  <c r="BS11" i="11"/>
  <c r="BR11" i="11"/>
  <c r="BQ11" i="11"/>
  <c r="BP11" i="11"/>
  <c r="BO11" i="11"/>
  <c r="BN11" i="11"/>
  <c r="BM11" i="11"/>
  <c r="BL11" i="11"/>
  <c r="BK11" i="11"/>
  <c r="BJ11" i="11"/>
  <c r="BI11" i="11"/>
  <c r="BW11" i="11" s="1"/>
  <c r="AS11" i="11" s="1"/>
  <c r="BG11" i="11"/>
  <c r="BF11" i="11"/>
  <c r="BE11" i="11"/>
  <c r="BD11" i="11"/>
  <c r="BC11" i="11"/>
  <c r="BB11" i="11"/>
  <c r="BA11" i="11"/>
  <c r="AZ11" i="11"/>
  <c r="BV10" i="11"/>
  <c r="BU10" i="11"/>
  <c r="BT10" i="11"/>
  <c r="BS10" i="11"/>
  <c r="BR10" i="11"/>
  <c r="BQ10" i="11"/>
  <c r="BP10" i="11"/>
  <c r="BO10" i="11"/>
  <c r="BN10" i="11"/>
  <c r="BM10" i="11"/>
  <c r="BL10" i="11"/>
  <c r="BK10" i="11"/>
  <c r="BJ10" i="11"/>
  <c r="BI10" i="11"/>
  <c r="BW10" i="11" s="1"/>
  <c r="AS10" i="11" s="1"/>
  <c r="BG10" i="11"/>
  <c r="BF10" i="11"/>
  <c r="BE10" i="11"/>
  <c r="BD10" i="11"/>
  <c r="BC10" i="11"/>
  <c r="BB10" i="11"/>
  <c r="BA10" i="11"/>
  <c r="AZ10" i="11"/>
  <c r="BV9" i="11"/>
  <c r="BU9" i="11"/>
  <c r="BT9" i="11"/>
  <c r="BS9" i="11"/>
  <c r="BR9" i="11"/>
  <c r="BQ9" i="11"/>
  <c r="BP9" i="11"/>
  <c r="BO9" i="11"/>
  <c r="BN9" i="11"/>
  <c r="BM9" i="11"/>
  <c r="BL9" i="11"/>
  <c r="BK9" i="11"/>
  <c r="BJ9" i="11"/>
  <c r="BI9" i="11"/>
  <c r="BW9" i="11" s="1"/>
  <c r="AS9" i="11" s="1"/>
  <c r="BG9" i="11"/>
  <c r="BF9" i="11"/>
  <c r="BE9" i="11"/>
  <c r="BD9" i="11"/>
  <c r="BC9" i="11"/>
  <c r="BB9" i="11"/>
  <c r="BA9" i="11"/>
  <c r="AZ9" i="11"/>
  <c r="BV8" i="11"/>
  <c r="BU8" i="11"/>
  <c r="BT8" i="11"/>
  <c r="BS8" i="11"/>
  <c r="BR8" i="11"/>
  <c r="BQ8" i="11"/>
  <c r="BP8" i="11"/>
  <c r="BO8" i="11"/>
  <c r="BN8" i="11"/>
  <c r="BM8" i="11"/>
  <c r="BL8" i="11"/>
  <c r="BK8" i="11"/>
  <c r="BJ8" i="11"/>
  <c r="BI8" i="11"/>
  <c r="BW8" i="11" s="1"/>
  <c r="AS8" i="11" s="1"/>
  <c r="BG8" i="11"/>
  <c r="BF8" i="11"/>
  <c r="BE8" i="11"/>
  <c r="BD8" i="11"/>
  <c r="BC8" i="11"/>
  <c r="BB8" i="11"/>
  <c r="BA8" i="11"/>
  <c r="AZ8" i="11"/>
  <c r="BV5" i="11"/>
  <c r="BU5" i="11"/>
  <c r="BT5" i="11"/>
  <c r="BS5" i="11"/>
  <c r="BR5" i="11"/>
  <c r="BQ5" i="11"/>
  <c r="BP5" i="11"/>
  <c r="BO5" i="11"/>
  <c r="BN5" i="11"/>
  <c r="BM5" i="11"/>
  <c r="BL5" i="11"/>
  <c r="BK5" i="11"/>
  <c r="BJ5" i="11"/>
  <c r="BI5" i="11"/>
  <c r="BG5" i="11"/>
  <c r="BF5" i="11"/>
  <c r="BE5" i="11"/>
  <c r="BD5" i="11"/>
  <c r="BC5" i="11"/>
  <c r="BB5" i="11"/>
  <c r="BA5" i="11"/>
  <c r="AZ5" i="11"/>
  <c r="BV4" i="11"/>
  <c r="BU4" i="11"/>
  <c r="BT4" i="11"/>
  <c r="BS4" i="11"/>
  <c r="BR4" i="11"/>
  <c r="BQ4" i="11"/>
  <c r="BP4" i="11"/>
  <c r="BO4" i="11"/>
  <c r="BN4" i="11"/>
  <c r="BM4" i="11"/>
  <c r="BL4" i="11"/>
  <c r="BK4" i="11"/>
  <c r="BJ4" i="11"/>
  <c r="BI4" i="11"/>
  <c r="BG4" i="11"/>
  <c r="BF4" i="11"/>
  <c r="BE4" i="11"/>
  <c r="BD4" i="11"/>
  <c r="BC4" i="11"/>
  <c r="BB4" i="11"/>
  <c r="BA4" i="11"/>
  <c r="AZ4" i="11"/>
  <c r="BV191" i="38"/>
  <c r="BU191" i="38"/>
  <c r="BT191" i="38"/>
  <c r="BS191" i="38"/>
  <c r="BR191" i="38"/>
  <c r="BQ191" i="38"/>
  <c r="BP191" i="38"/>
  <c r="BO191" i="38"/>
  <c r="BN191" i="38"/>
  <c r="BM191" i="38"/>
  <c r="BL191" i="38"/>
  <c r="BK191" i="38"/>
  <c r="BJ191" i="38"/>
  <c r="BI191" i="38"/>
  <c r="BW191" i="38" s="1"/>
  <c r="BG191" i="38"/>
  <c r="BF191" i="38"/>
  <c r="BE191" i="38"/>
  <c r="BD191" i="38"/>
  <c r="BC191" i="38"/>
  <c r="BB191" i="38"/>
  <c r="BA191" i="38"/>
  <c r="AZ191" i="38"/>
  <c r="BV190" i="38"/>
  <c r="BU190" i="38"/>
  <c r="BT190" i="38"/>
  <c r="BS190" i="38"/>
  <c r="BR190" i="38"/>
  <c r="BQ190" i="38"/>
  <c r="BP190" i="38"/>
  <c r="BO190" i="38"/>
  <c r="BN190" i="38"/>
  <c r="BM190" i="38"/>
  <c r="BL190" i="38"/>
  <c r="BK190" i="38"/>
  <c r="BJ190" i="38"/>
  <c r="BI190" i="38"/>
  <c r="BW190" i="38" s="1"/>
  <c r="BG190" i="38"/>
  <c r="BF190" i="38"/>
  <c r="BE190" i="38"/>
  <c r="BD190" i="38"/>
  <c r="BC190" i="38"/>
  <c r="BB190" i="38"/>
  <c r="BA190" i="38"/>
  <c r="AZ190" i="38"/>
  <c r="BV189" i="38"/>
  <c r="BU189" i="38"/>
  <c r="BT189" i="38"/>
  <c r="BS189" i="38"/>
  <c r="BR189" i="38"/>
  <c r="BQ189" i="38"/>
  <c r="BP189" i="38"/>
  <c r="BO189" i="38"/>
  <c r="BN189" i="38"/>
  <c r="BM189" i="38"/>
  <c r="BL189" i="38"/>
  <c r="BK189" i="38"/>
  <c r="BJ189" i="38"/>
  <c r="BI189" i="38"/>
  <c r="BW189" i="38" s="1"/>
  <c r="AS189" i="38" s="1"/>
  <c r="BG189" i="38"/>
  <c r="BF189" i="38"/>
  <c r="BE189" i="38"/>
  <c r="BD189" i="38"/>
  <c r="BC189" i="38"/>
  <c r="BB189" i="38"/>
  <c r="BA189" i="38"/>
  <c r="AZ189" i="38"/>
  <c r="BV188" i="38"/>
  <c r="BU188" i="38"/>
  <c r="BT188" i="38"/>
  <c r="BS188" i="38"/>
  <c r="BR188" i="38"/>
  <c r="BQ188" i="38"/>
  <c r="BP188" i="38"/>
  <c r="BO188" i="38"/>
  <c r="BN188" i="38"/>
  <c r="BM188" i="38"/>
  <c r="BL188" i="38"/>
  <c r="BK188" i="38"/>
  <c r="BJ188" i="38"/>
  <c r="BI188" i="38"/>
  <c r="BW188" i="38" s="1"/>
  <c r="AS188" i="38" s="1"/>
  <c r="BG188" i="38"/>
  <c r="BF188" i="38"/>
  <c r="BE188" i="38"/>
  <c r="BD188" i="38"/>
  <c r="BC188" i="38"/>
  <c r="BB188" i="38"/>
  <c r="BA188" i="38"/>
  <c r="AZ188" i="38"/>
  <c r="BV187" i="38"/>
  <c r="BU187" i="38"/>
  <c r="BT187" i="38"/>
  <c r="BS187" i="38"/>
  <c r="BR187" i="38"/>
  <c r="BQ187" i="38"/>
  <c r="BP187" i="38"/>
  <c r="BO187" i="38"/>
  <c r="BN187" i="38"/>
  <c r="BM187" i="38"/>
  <c r="BL187" i="38"/>
  <c r="BK187" i="38"/>
  <c r="BJ187" i="38"/>
  <c r="BI187" i="38"/>
  <c r="BW187" i="38" s="1"/>
  <c r="AS187" i="38" s="1"/>
  <c r="BG187" i="38"/>
  <c r="BF187" i="38"/>
  <c r="BE187" i="38"/>
  <c r="BD187" i="38"/>
  <c r="BC187" i="38"/>
  <c r="BB187" i="38"/>
  <c r="BA187" i="38"/>
  <c r="AZ187" i="38"/>
  <c r="BV186" i="38"/>
  <c r="BU186" i="38"/>
  <c r="BT186" i="38"/>
  <c r="BS186" i="38"/>
  <c r="BR186" i="38"/>
  <c r="BQ186" i="38"/>
  <c r="BP186" i="38"/>
  <c r="BO186" i="38"/>
  <c r="BN186" i="38"/>
  <c r="BM186" i="38"/>
  <c r="BL186" i="38"/>
  <c r="BK186" i="38"/>
  <c r="BJ186" i="38"/>
  <c r="BI186" i="38"/>
  <c r="BW186" i="38" s="1"/>
  <c r="AS186" i="38" s="1"/>
  <c r="BG186" i="38"/>
  <c r="BF186" i="38"/>
  <c r="BE186" i="38"/>
  <c r="BD186" i="38"/>
  <c r="BC186" i="38"/>
  <c r="BB186" i="38"/>
  <c r="BA186" i="38"/>
  <c r="AZ186" i="38"/>
  <c r="BV185" i="38"/>
  <c r="BU185" i="38"/>
  <c r="BT185" i="38"/>
  <c r="BS185" i="38"/>
  <c r="BR185" i="38"/>
  <c r="BQ185" i="38"/>
  <c r="BP185" i="38"/>
  <c r="BO185" i="38"/>
  <c r="BN185" i="38"/>
  <c r="BM185" i="38"/>
  <c r="BL185" i="38"/>
  <c r="BK185" i="38"/>
  <c r="BJ185" i="38"/>
  <c r="BI185" i="38"/>
  <c r="BW185" i="38" s="1"/>
  <c r="AS185" i="38" s="1"/>
  <c r="BG185" i="38"/>
  <c r="BF185" i="38"/>
  <c r="BE185" i="38"/>
  <c r="BD185" i="38"/>
  <c r="BC185" i="38"/>
  <c r="BB185" i="38"/>
  <c r="BA185" i="38"/>
  <c r="AZ185" i="38"/>
  <c r="BV184" i="38"/>
  <c r="BU184" i="38"/>
  <c r="BT184" i="38"/>
  <c r="BS184" i="38"/>
  <c r="BR184" i="38"/>
  <c r="BQ184" i="38"/>
  <c r="BP184" i="38"/>
  <c r="BO184" i="38"/>
  <c r="BN184" i="38"/>
  <c r="BM184" i="38"/>
  <c r="BL184" i="38"/>
  <c r="BK184" i="38"/>
  <c r="BJ184" i="38"/>
  <c r="BI184" i="38"/>
  <c r="BW184" i="38" s="1"/>
  <c r="AS184" i="38" s="1"/>
  <c r="BG184" i="38"/>
  <c r="BF184" i="38"/>
  <c r="BE184" i="38"/>
  <c r="BD184" i="38"/>
  <c r="BC184" i="38"/>
  <c r="BB184" i="38"/>
  <c r="BA184" i="38"/>
  <c r="AZ184" i="38"/>
  <c r="BV183" i="38"/>
  <c r="BU183" i="38"/>
  <c r="BT183" i="38"/>
  <c r="BS183" i="38"/>
  <c r="BR183" i="38"/>
  <c r="BQ183" i="38"/>
  <c r="BP183" i="38"/>
  <c r="BO183" i="38"/>
  <c r="BN183" i="38"/>
  <c r="BM183" i="38"/>
  <c r="BL183" i="38"/>
  <c r="BK183" i="38"/>
  <c r="BJ183" i="38"/>
  <c r="BI183" i="38"/>
  <c r="BW183" i="38" s="1"/>
  <c r="AS183" i="38" s="1"/>
  <c r="BG183" i="38"/>
  <c r="BF183" i="38"/>
  <c r="BE183" i="38"/>
  <c r="BD183" i="38"/>
  <c r="BC183" i="38"/>
  <c r="BB183" i="38"/>
  <c r="BA183" i="38"/>
  <c r="AZ183" i="38"/>
  <c r="BV182" i="38"/>
  <c r="BU182" i="38"/>
  <c r="BT182" i="38"/>
  <c r="BS182" i="38"/>
  <c r="BR182" i="38"/>
  <c r="BQ182" i="38"/>
  <c r="BP182" i="38"/>
  <c r="BO182" i="38"/>
  <c r="BN182" i="38"/>
  <c r="BM182" i="38"/>
  <c r="BL182" i="38"/>
  <c r="BK182" i="38"/>
  <c r="BJ182" i="38"/>
  <c r="BI182" i="38"/>
  <c r="BW182" i="38" s="1"/>
  <c r="AS182" i="38" s="1"/>
  <c r="BG182" i="38"/>
  <c r="BF182" i="38"/>
  <c r="BE182" i="38"/>
  <c r="BD182" i="38"/>
  <c r="BC182" i="38"/>
  <c r="BB182" i="38"/>
  <c r="BA182" i="38"/>
  <c r="AZ182" i="38"/>
  <c r="BV181" i="38"/>
  <c r="BU181" i="38"/>
  <c r="BT181" i="38"/>
  <c r="BS181" i="38"/>
  <c r="BR181" i="38"/>
  <c r="BQ181" i="38"/>
  <c r="BP181" i="38"/>
  <c r="BO181" i="38"/>
  <c r="BN181" i="38"/>
  <c r="BM181" i="38"/>
  <c r="BL181" i="38"/>
  <c r="BK181" i="38"/>
  <c r="BJ181" i="38"/>
  <c r="BI181" i="38"/>
  <c r="BW181" i="38" s="1"/>
  <c r="AS181" i="38" s="1"/>
  <c r="BG181" i="38"/>
  <c r="BF181" i="38"/>
  <c r="BE181" i="38"/>
  <c r="BD181" i="38"/>
  <c r="BC181" i="38"/>
  <c r="BB181" i="38"/>
  <c r="BA181" i="38"/>
  <c r="AZ181" i="38"/>
  <c r="BV180" i="38"/>
  <c r="BU180" i="38"/>
  <c r="BT180" i="38"/>
  <c r="BS180" i="38"/>
  <c r="BR180" i="38"/>
  <c r="BQ180" i="38"/>
  <c r="BP180" i="38"/>
  <c r="BO180" i="38"/>
  <c r="BN180" i="38"/>
  <c r="BM180" i="38"/>
  <c r="BL180" i="38"/>
  <c r="BK180" i="38"/>
  <c r="BJ180" i="38"/>
  <c r="BI180" i="38"/>
  <c r="BW180" i="38" s="1"/>
  <c r="AS180" i="38" s="1"/>
  <c r="BG180" i="38"/>
  <c r="BF180" i="38"/>
  <c r="BE180" i="38"/>
  <c r="BD180" i="38"/>
  <c r="BC180" i="38"/>
  <c r="BB180" i="38"/>
  <c r="BA180" i="38"/>
  <c r="AZ180" i="38"/>
  <c r="BV179" i="38"/>
  <c r="BU179" i="38"/>
  <c r="BT179" i="38"/>
  <c r="BS179" i="38"/>
  <c r="BR179" i="38"/>
  <c r="BQ179" i="38"/>
  <c r="BP179" i="38"/>
  <c r="BO179" i="38"/>
  <c r="BN179" i="38"/>
  <c r="BM179" i="38"/>
  <c r="BL179" i="38"/>
  <c r="BK179" i="38"/>
  <c r="BJ179" i="38"/>
  <c r="BI179" i="38"/>
  <c r="BW179" i="38" s="1"/>
  <c r="AS179" i="38" s="1"/>
  <c r="BG179" i="38"/>
  <c r="BF179" i="38"/>
  <c r="BE179" i="38"/>
  <c r="BD179" i="38"/>
  <c r="BC179" i="38"/>
  <c r="BB179" i="38"/>
  <c r="BA179" i="38"/>
  <c r="AZ179" i="38"/>
  <c r="BV178" i="38"/>
  <c r="BU178" i="38"/>
  <c r="BT178" i="38"/>
  <c r="BS178" i="38"/>
  <c r="BR178" i="38"/>
  <c r="BQ178" i="38"/>
  <c r="BP178" i="38"/>
  <c r="BO178" i="38"/>
  <c r="BN178" i="38"/>
  <c r="BM178" i="38"/>
  <c r="BL178" i="38"/>
  <c r="BK178" i="38"/>
  <c r="BJ178" i="38"/>
  <c r="BI178" i="38"/>
  <c r="BW178" i="38" s="1"/>
  <c r="AS178" i="38" s="1"/>
  <c r="BG178" i="38"/>
  <c r="BF178" i="38"/>
  <c r="BE178" i="38"/>
  <c r="BD178" i="38"/>
  <c r="BC178" i="38"/>
  <c r="BB178" i="38"/>
  <c r="BA178" i="38"/>
  <c r="AZ178" i="38"/>
  <c r="BV177" i="38"/>
  <c r="BU177" i="38"/>
  <c r="BT177" i="38"/>
  <c r="BS177" i="38"/>
  <c r="BR177" i="38"/>
  <c r="BQ177" i="38"/>
  <c r="BP177" i="38"/>
  <c r="BO177" i="38"/>
  <c r="BN177" i="38"/>
  <c r="BM177" i="38"/>
  <c r="BL177" i="38"/>
  <c r="BK177" i="38"/>
  <c r="BJ177" i="38"/>
  <c r="BI177" i="38"/>
  <c r="BW177" i="38" s="1"/>
  <c r="AS177" i="38" s="1"/>
  <c r="BG177" i="38"/>
  <c r="BF177" i="38"/>
  <c r="BE177" i="38"/>
  <c r="BD177" i="38"/>
  <c r="BC177" i="38"/>
  <c r="BB177" i="38"/>
  <c r="BA177" i="38"/>
  <c r="AZ177" i="38"/>
  <c r="BV176" i="38"/>
  <c r="BU176" i="38"/>
  <c r="BT176" i="38"/>
  <c r="BS176" i="38"/>
  <c r="BR176" i="38"/>
  <c r="BQ176" i="38"/>
  <c r="BP176" i="38"/>
  <c r="BO176" i="38"/>
  <c r="BN176" i="38"/>
  <c r="BM176" i="38"/>
  <c r="BL176" i="38"/>
  <c r="BK176" i="38"/>
  <c r="BJ176" i="38"/>
  <c r="BI176" i="38"/>
  <c r="BW176" i="38" s="1"/>
  <c r="AS176" i="38" s="1"/>
  <c r="BG176" i="38"/>
  <c r="BF176" i="38"/>
  <c r="BE176" i="38"/>
  <c r="BD176" i="38"/>
  <c r="BC176" i="38"/>
  <c r="BB176" i="38"/>
  <c r="BA176" i="38"/>
  <c r="AZ176" i="38"/>
  <c r="AR176" i="38" s="1"/>
  <c r="BV175" i="38"/>
  <c r="BU175" i="38"/>
  <c r="BT175" i="38"/>
  <c r="BS175" i="38"/>
  <c r="BR175" i="38"/>
  <c r="BQ175" i="38"/>
  <c r="BP175" i="38"/>
  <c r="BO175" i="38"/>
  <c r="BN175" i="38"/>
  <c r="BM175" i="38"/>
  <c r="BL175" i="38"/>
  <c r="BK175" i="38"/>
  <c r="BJ175" i="38"/>
  <c r="BI175" i="38"/>
  <c r="BW175" i="38" s="1"/>
  <c r="AS175" i="38" s="1"/>
  <c r="BG175" i="38"/>
  <c r="BF175" i="38"/>
  <c r="BE175" i="38"/>
  <c r="BD175" i="38"/>
  <c r="BC175" i="38"/>
  <c r="BB175" i="38"/>
  <c r="BA175" i="38"/>
  <c r="AZ175" i="38"/>
  <c r="BV174" i="38"/>
  <c r="BU174" i="38"/>
  <c r="BT174" i="38"/>
  <c r="BS174" i="38"/>
  <c r="BR174" i="38"/>
  <c r="BQ174" i="38"/>
  <c r="BP174" i="38"/>
  <c r="BO174" i="38"/>
  <c r="BN174" i="38"/>
  <c r="BM174" i="38"/>
  <c r="BL174" i="38"/>
  <c r="BK174" i="38"/>
  <c r="BJ174" i="38"/>
  <c r="BI174" i="38"/>
  <c r="BW174" i="38" s="1"/>
  <c r="AS174" i="38" s="1"/>
  <c r="BG174" i="38"/>
  <c r="BF174" i="38"/>
  <c r="BE174" i="38"/>
  <c r="BD174" i="38"/>
  <c r="BC174" i="38"/>
  <c r="BB174" i="38"/>
  <c r="BA174" i="38"/>
  <c r="AZ174" i="38"/>
  <c r="AR174" i="38" s="1"/>
  <c r="BV173" i="38"/>
  <c r="BU173" i="38"/>
  <c r="BT173" i="38"/>
  <c r="BS173" i="38"/>
  <c r="BR173" i="38"/>
  <c r="BQ173" i="38"/>
  <c r="BP173" i="38"/>
  <c r="BO173" i="38"/>
  <c r="BN173" i="38"/>
  <c r="BM173" i="38"/>
  <c r="BL173" i="38"/>
  <c r="BK173" i="38"/>
  <c r="BJ173" i="38"/>
  <c r="BI173" i="38"/>
  <c r="BW173" i="38" s="1"/>
  <c r="AS173" i="38" s="1"/>
  <c r="BG173" i="38"/>
  <c r="BF173" i="38"/>
  <c r="BE173" i="38"/>
  <c r="BD173" i="38"/>
  <c r="BC173" i="38"/>
  <c r="BB173" i="38"/>
  <c r="BA173" i="38"/>
  <c r="AZ173" i="38"/>
  <c r="BV172" i="38"/>
  <c r="BU172" i="38"/>
  <c r="BT172" i="38"/>
  <c r="BS172" i="38"/>
  <c r="BR172" i="38"/>
  <c r="BQ172" i="38"/>
  <c r="BP172" i="38"/>
  <c r="BO172" i="38"/>
  <c r="BN172" i="38"/>
  <c r="BM172" i="38"/>
  <c r="BL172" i="38"/>
  <c r="BK172" i="38"/>
  <c r="BJ172" i="38"/>
  <c r="BI172" i="38"/>
  <c r="BW172" i="38" s="1"/>
  <c r="AS172" i="38" s="1"/>
  <c r="BG172" i="38"/>
  <c r="BF172" i="38"/>
  <c r="BE172" i="38"/>
  <c r="BD172" i="38"/>
  <c r="BC172" i="38"/>
  <c r="BB172" i="38"/>
  <c r="BA172" i="38"/>
  <c r="AZ172" i="38"/>
  <c r="BV171" i="38"/>
  <c r="BU171" i="38"/>
  <c r="BT171" i="38"/>
  <c r="BS171" i="38"/>
  <c r="BR171" i="38"/>
  <c r="BQ171" i="38"/>
  <c r="BP171" i="38"/>
  <c r="BO171" i="38"/>
  <c r="BN171" i="38"/>
  <c r="BM171" i="38"/>
  <c r="BL171" i="38"/>
  <c r="BK171" i="38"/>
  <c r="BJ171" i="38"/>
  <c r="BI171" i="38"/>
  <c r="BW171" i="38" s="1"/>
  <c r="AS171" i="38" s="1"/>
  <c r="BG171" i="38"/>
  <c r="BF171" i="38"/>
  <c r="BE171" i="38"/>
  <c r="BD171" i="38"/>
  <c r="BC171" i="38"/>
  <c r="BB171" i="38"/>
  <c r="BA171" i="38"/>
  <c r="AZ171" i="38"/>
  <c r="BV170" i="38"/>
  <c r="BU170" i="38"/>
  <c r="BT170" i="38"/>
  <c r="BS170" i="38"/>
  <c r="BR170" i="38"/>
  <c r="BQ170" i="38"/>
  <c r="BP170" i="38"/>
  <c r="BO170" i="38"/>
  <c r="BN170" i="38"/>
  <c r="BM170" i="38"/>
  <c r="BL170" i="38"/>
  <c r="BK170" i="38"/>
  <c r="BJ170" i="38"/>
  <c r="BI170" i="38"/>
  <c r="BW170" i="38" s="1"/>
  <c r="AS170" i="38" s="1"/>
  <c r="BG170" i="38"/>
  <c r="BF170" i="38"/>
  <c r="BE170" i="38"/>
  <c r="BD170" i="38"/>
  <c r="BC170" i="38"/>
  <c r="BB170" i="38"/>
  <c r="BA170" i="38"/>
  <c r="AZ170" i="38"/>
  <c r="BV169" i="38"/>
  <c r="BU169" i="38"/>
  <c r="BT169" i="38"/>
  <c r="BS169" i="38"/>
  <c r="BR169" i="38"/>
  <c r="BQ169" i="38"/>
  <c r="BP169" i="38"/>
  <c r="BO169" i="38"/>
  <c r="BN169" i="38"/>
  <c r="BM169" i="38"/>
  <c r="BL169" i="38"/>
  <c r="BK169" i="38"/>
  <c r="BJ169" i="38"/>
  <c r="BI169" i="38"/>
  <c r="BW169" i="38" s="1"/>
  <c r="AS169" i="38" s="1"/>
  <c r="BG169" i="38"/>
  <c r="BF169" i="38"/>
  <c r="BE169" i="38"/>
  <c r="BD169" i="38"/>
  <c r="BC169" i="38"/>
  <c r="BB169" i="38"/>
  <c r="BA169" i="38"/>
  <c r="AZ169" i="38"/>
  <c r="BV168" i="38"/>
  <c r="BU168" i="38"/>
  <c r="BT168" i="38"/>
  <c r="BS168" i="38"/>
  <c r="BR168" i="38"/>
  <c r="BQ168" i="38"/>
  <c r="BP168" i="38"/>
  <c r="BO168" i="38"/>
  <c r="BN168" i="38"/>
  <c r="BM168" i="38"/>
  <c r="BL168" i="38"/>
  <c r="BK168" i="38"/>
  <c r="BJ168" i="38"/>
  <c r="BI168" i="38"/>
  <c r="BW168" i="38" s="1"/>
  <c r="AS168" i="38" s="1"/>
  <c r="BG168" i="38"/>
  <c r="BF168" i="38"/>
  <c r="BE168" i="38"/>
  <c r="BD168" i="38"/>
  <c r="BC168" i="38"/>
  <c r="BB168" i="38"/>
  <c r="BA168" i="38"/>
  <c r="AZ168" i="38"/>
  <c r="BV167" i="38"/>
  <c r="BU167" i="38"/>
  <c r="BT167" i="38"/>
  <c r="BS167" i="38"/>
  <c r="BR167" i="38"/>
  <c r="BQ167" i="38"/>
  <c r="BP167" i="38"/>
  <c r="BO167" i="38"/>
  <c r="BN167" i="38"/>
  <c r="BM167" i="38"/>
  <c r="BL167" i="38"/>
  <c r="BK167" i="38"/>
  <c r="BJ167" i="38"/>
  <c r="BI167" i="38"/>
  <c r="BW167" i="38" s="1"/>
  <c r="AS167" i="38" s="1"/>
  <c r="BG167" i="38"/>
  <c r="BF167" i="38"/>
  <c r="BE167" i="38"/>
  <c r="BD167" i="38"/>
  <c r="BC167" i="38"/>
  <c r="BB167" i="38"/>
  <c r="BA167" i="38"/>
  <c r="AZ167" i="38"/>
  <c r="BV166" i="38"/>
  <c r="BU166" i="38"/>
  <c r="BT166" i="38"/>
  <c r="BS166" i="38"/>
  <c r="BR166" i="38"/>
  <c r="BQ166" i="38"/>
  <c r="BP166" i="38"/>
  <c r="BO166" i="38"/>
  <c r="BN166" i="38"/>
  <c r="BM166" i="38"/>
  <c r="BL166" i="38"/>
  <c r="BK166" i="38"/>
  <c r="BJ166" i="38"/>
  <c r="BI166" i="38"/>
  <c r="BW166" i="38" s="1"/>
  <c r="AS166" i="38" s="1"/>
  <c r="BG166" i="38"/>
  <c r="BF166" i="38"/>
  <c r="BE166" i="38"/>
  <c r="BD166" i="38"/>
  <c r="BC166" i="38"/>
  <c r="BB166" i="38"/>
  <c r="BA166" i="38"/>
  <c r="AZ166" i="38"/>
  <c r="BV165" i="38"/>
  <c r="BU165" i="38"/>
  <c r="BT165" i="38"/>
  <c r="BS165" i="38"/>
  <c r="BR165" i="38"/>
  <c r="BQ165" i="38"/>
  <c r="BP165" i="38"/>
  <c r="BO165" i="38"/>
  <c r="BN165" i="38"/>
  <c r="BM165" i="38"/>
  <c r="BL165" i="38"/>
  <c r="BK165" i="38"/>
  <c r="BJ165" i="38"/>
  <c r="BI165" i="38"/>
  <c r="BW165" i="38" s="1"/>
  <c r="AS165" i="38" s="1"/>
  <c r="BG165" i="38"/>
  <c r="BF165" i="38"/>
  <c r="BE165" i="38"/>
  <c r="BD165" i="38"/>
  <c r="BC165" i="38"/>
  <c r="BB165" i="38"/>
  <c r="BA165" i="38"/>
  <c r="AZ165" i="38"/>
  <c r="BW164" i="38"/>
  <c r="AS164" i="38" s="1"/>
  <c r="BV164" i="38"/>
  <c r="BU164" i="38"/>
  <c r="BT164" i="38"/>
  <c r="BS164" i="38"/>
  <c r="BR164" i="38"/>
  <c r="BQ164" i="38"/>
  <c r="BP164" i="38"/>
  <c r="BO164" i="38"/>
  <c r="BN164" i="38"/>
  <c r="BM164" i="38"/>
  <c r="BL164" i="38"/>
  <c r="BK164" i="38"/>
  <c r="BJ164" i="38"/>
  <c r="BI164" i="38"/>
  <c r="BG164" i="38"/>
  <c r="BF164" i="38"/>
  <c r="BE164" i="38"/>
  <c r="BD164" i="38"/>
  <c r="BC164" i="38"/>
  <c r="BB164" i="38"/>
  <c r="BA164" i="38"/>
  <c r="AZ164" i="38"/>
  <c r="BV163" i="38"/>
  <c r="BU163" i="38"/>
  <c r="BT163" i="38"/>
  <c r="BS163" i="38"/>
  <c r="BR163" i="38"/>
  <c r="BQ163" i="38"/>
  <c r="BP163" i="38"/>
  <c r="BO163" i="38"/>
  <c r="BN163" i="38"/>
  <c r="BM163" i="38"/>
  <c r="BL163" i="38"/>
  <c r="BK163" i="38"/>
  <c r="BJ163" i="38"/>
  <c r="BI163" i="38"/>
  <c r="BW163" i="38" s="1"/>
  <c r="AS163" i="38" s="1"/>
  <c r="BG163" i="38"/>
  <c r="BF163" i="38"/>
  <c r="BE163" i="38"/>
  <c r="BD163" i="38"/>
  <c r="BC163" i="38"/>
  <c r="BB163" i="38"/>
  <c r="BA163" i="38"/>
  <c r="AZ163" i="38"/>
  <c r="AR163" i="38" s="1"/>
  <c r="BV162" i="38"/>
  <c r="BU162" i="38"/>
  <c r="BT162" i="38"/>
  <c r="BS162" i="38"/>
  <c r="BR162" i="38"/>
  <c r="BQ162" i="38"/>
  <c r="BP162" i="38"/>
  <c r="BO162" i="38"/>
  <c r="BN162" i="38"/>
  <c r="BM162" i="38"/>
  <c r="BL162" i="38"/>
  <c r="BK162" i="38"/>
  <c r="BJ162" i="38"/>
  <c r="BI162" i="38"/>
  <c r="BW162" i="38" s="1"/>
  <c r="AS162" i="38" s="1"/>
  <c r="BG162" i="38"/>
  <c r="BF162" i="38"/>
  <c r="BE162" i="38"/>
  <c r="BD162" i="38"/>
  <c r="BC162" i="38"/>
  <c r="BB162" i="38"/>
  <c r="BA162" i="38"/>
  <c r="AZ162" i="38"/>
  <c r="BW161" i="38"/>
  <c r="AS161" i="38" s="1"/>
  <c r="BV161" i="38"/>
  <c r="BU161" i="38"/>
  <c r="BT161" i="38"/>
  <c r="BS161" i="38"/>
  <c r="BR161" i="38"/>
  <c r="BQ161" i="38"/>
  <c r="BP161" i="38"/>
  <c r="BO161" i="38"/>
  <c r="BN161" i="38"/>
  <c r="BM161" i="38"/>
  <c r="BL161" i="38"/>
  <c r="BK161" i="38"/>
  <c r="BJ161" i="38"/>
  <c r="BI161" i="38"/>
  <c r="BG161" i="38"/>
  <c r="BF161" i="38"/>
  <c r="BE161" i="38"/>
  <c r="BD161" i="38"/>
  <c r="BC161" i="38"/>
  <c r="BB161" i="38"/>
  <c r="BA161" i="38"/>
  <c r="AZ161" i="38"/>
  <c r="BV160" i="38"/>
  <c r="BU160" i="38"/>
  <c r="BT160" i="38"/>
  <c r="BS160" i="38"/>
  <c r="BR160" i="38"/>
  <c r="BQ160" i="38"/>
  <c r="BP160" i="38"/>
  <c r="BO160" i="38"/>
  <c r="BN160" i="38"/>
  <c r="BM160" i="38"/>
  <c r="BL160" i="38"/>
  <c r="BK160" i="38"/>
  <c r="BJ160" i="38"/>
  <c r="BI160" i="38"/>
  <c r="BW160" i="38" s="1"/>
  <c r="AS160" i="38" s="1"/>
  <c r="BG160" i="38"/>
  <c r="BF160" i="38"/>
  <c r="BE160" i="38"/>
  <c r="BD160" i="38"/>
  <c r="BC160" i="38"/>
  <c r="BB160" i="38"/>
  <c r="BA160" i="38"/>
  <c r="AZ160" i="38"/>
  <c r="AR160" i="38" s="1"/>
  <c r="BV159" i="38"/>
  <c r="BU159" i="38"/>
  <c r="BT159" i="38"/>
  <c r="BS159" i="38"/>
  <c r="BR159" i="38"/>
  <c r="BQ159" i="38"/>
  <c r="BP159" i="38"/>
  <c r="BO159" i="38"/>
  <c r="BN159" i="38"/>
  <c r="BM159" i="38"/>
  <c r="BL159" i="38"/>
  <c r="BK159" i="38"/>
  <c r="BJ159" i="38"/>
  <c r="BI159" i="38"/>
  <c r="BW159" i="38" s="1"/>
  <c r="AS159" i="38" s="1"/>
  <c r="BG159" i="38"/>
  <c r="BF159" i="38"/>
  <c r="BE159" i="38"/>
  <c r="BD159" i="38"/>
  <c r="BC159" i="38"/>
  <c r="BB159" i="38"/>
  <c r="BA159" i="38"/>
  <c r="AZ159" i="38"/>
  <c r="BV158" i="38"/>
  <c r="BU158" i="38"/>
  <c r="BT158" i="38"/>
  <c r="BS158" i="38"/>
  <c r="BR158" i="38"/>
  <c r="BQ158" i="38"/>
  <c r="BP158" i="38"/>
  <c r="BO158" i="38"/>
  <c r="BN158" i="38"/>
  <c r="BM158" i="38"/>
  <c r="BL158" i="38"/>
  <c r="BK158" i="38"/>
  <c r="BJ158" i="38"/>
  <c r="BI158" i="38"/>
  <c r="BW158" i="38" s="1"/>
  <c r="AS158" i="38" s="1"/>
  <c r="BG158" i="38"/>
  <c r="BF158" i="38"/>
  <c r="BE158" i="38"/>
  <c r="BD158" i="38"/>
  <c r="BC158" i="38"/>
  <c r="BB158" i="38"/>
  <c r="BA158" i="38"/>
  <c r="AZ158" i="38"/>
  <c r="AR158" i="38" s="1"/>
  <c r="BV157" i="38"/>
  <c r="BU157" i="38"/>
  <c r="BT157" i="38"/>
  <c r="BS157" i="38"/>
  <c r="BR157" i="38"/>
  <c r="BQ157" i="38"/>
  <c r="BP157" i="38"/>
  <c r="BO157" i="38"/>
  <c r="BN157" i="38"/>
  <c r="BM157" i="38"/>
  <c r="BL157" i="38"/>
  <c r="BK157" i="38"/>
  <c r="BJ157" i="38"/>
  <c r="BI157" i="38"/>
  <c r="BW157" i="38" s="1"/>
  <c r="AS157" i="38" s="1"/>
  <c r="BG157" i="38"/>
  <c r="BF157" i="38"/>
  <c r="BE157" i="38"/>
  <c r="BD157" i="38"/>
  <c r="BC157" i="38"/>
  <c r="BB157" i="38"/>
  <c r="BA157" i="38"/>
  <c r="AZ157" i="38"/>
  <c r="BV156" i="38"/>
  <c r="BU156" i="38"/>
  <c r="BT156" i="38"/>
  <c r="BS156" i="38"/>
  <c r="BR156" i="38"/>
  <c r="BQ156" i="38"/>
  <c r="BP156" i="38"/>
  <c r="BO156" i="38"/>
  <c r="BN156" i="38"/>
  <c r="BM156" i="38"/>
  <c r="BL156" i="38"/>
  <c r="BK156" i="38"/>
  <c r="BJ156" i="38"/>
  <c r="BI156" i="38"/>
  <c r="BW156" i="38" s="1"/>
  <c r="AS156" i="38" s="1"/>
  <c r="BG156" i="38"/>
  <c r="BF156" i="38"/>
  <c r="BE156" i="38"/>
  <c r="BD156" i="38"/>
  <c r="BC156" i="38"/>
  <c r="BB156" i="38"/>
  <c r="BA156" i="38"/>
  <c r="AZ156" i="38"/>
  <c r="BV155" i="38"/>
  <c r="BU155" i="38"/>
  <c r="BT155" i="38"/>
  <c r="BS155" i="38"/>
  <c r="BR155" i="38"/>
  <c r="BQ155" i="38"/>
  <c r="BP155" i="38"/>
  <c r="BO155" i="38"/>
  <c r="BN155" i="38"/>
  <c r="BM155" i="38"/>
  <c r="BL155" i="38"/>
  <c r="BK155" i="38"/>
  <c r="BJ155" i="38"/>
  <c r="BI155" i="38"/>
  <c r="BW155" i="38" s="1"/>
  <c r="AS155" i="38" s="1"/>
  <c r="BG155" i="38"/>
  <c r="BF155" i="38"/>
  <c r="BE155" i="38"/>
  <c r="BD155" i="38"/>
  <c r="BC155" i="38"/>
  <c r="BB155" i="38"/>
  <c r="BA155" i="38"/>
  <c r="AZ155" i="38"/>
  <c r="BV154" i="38"/>
  <c r="BU154" i="38"/>
  <c r="BT154" i="38"/>
  <c r="BS154" i="38"/>
  <c r="BR154" i="38"/>
  <c r="BQ154" i="38"/>
  <c r="BP154" i="38"/>
  <c r="BO154" i="38"/>
  <c r="BN154" i="38"/>
  <c r="BM154" i="38"/>
  <c r="BL154" i="38"/>
  <c r="BK154" i="38"/>
  <c r="BJ154" i="38"/>
  <c r="BI154" i="38"/>
  <c r="BW154" i="38" s="1"/>
  <c r="AS154" i="38" s="1"/>
  <c r="BG154" i="38"/>
  <c r="BF154" i="38"/>
  <c r="BE154" i="38"/>
  <c r="BD154" i="38"/>
  <c r="BC154" i="38"/>
  <c r="BB154" i="38"/>
  <c r="BA154" i="38"/>
  <c r="AZ154" i="38"/>
  <c r="BV153" i="38"/>
  <c r="BU153" i="38"/>
  <c r="BT153" i="38"/>
  <c r="BS153" i="38"/>
  <c r="BR153" i="38"/>
  <c r="BQ153" i="38"/>
  <c r="BP153" i="38"/>
  <c r="BO153" i="38"/>
  <c r="BN153" i="38"/>
  <c r="BM153" i="38"/>
  <c r="BL153" i="38"/>
  <c r="BK153" i="38"/>
  <c r="BJ153" i="38"/>
  <c r="BI153" i="38"/>
  <c r="BW153" i="38" s="1"/>
  <c r="AS153" i="38" s="1"/>
  <c r="BG153" i="38"/>
  <c r="BF153" i="38"/>
  <c r="BE153" i="38"/>
  <c r="BD153" i="38"/>
  <c r="BC153" i="38"/>
  <c r="BB153" i="38"/>
  <c r="BA153" i="38"/>
  <c r="AZ153" i="38"/>
  <c r="BV152" i="38"/>
  <c r="BU152" i="38"/>
  <c r="BT152" i="38"/>
  <c r="BS152" i="38"/>
  <c r="BR152" i="38"/>
  <c r="BQ152" i="38"/>
  <c r="BP152" i="38"/>
  <c r="BO152" i="38"/>
  <c r="BN152" i="38"/>
  <c r="BM152" i="38"/>
  <c r="BL152" i="38"/>
  <c r="BK152" i="38"/>
  <c r="BJ152" i="38"/>
  <c r="BI152" i="38"/>
  <c r="BW152" i="38" s="1"/>
  <c r="AS152" i="38" s="1"/>
  <c r="BG152" i="38"/>
  <c r="BF152" i="38"/>
  <c r="BE152" i="38"/>
  <c r="BD152" i="38"/>
  <c r="BC152" i="38"/>
  <c r="BB152" i="38"/>
  <c r="BA152" i="38"/>
  <c r="AZ152" i="38"/>
  <c r="BV151" i="38"/>
  <c r="BU151" i="38"/>
  <c r="BT151" i="38"/>
  <c r="BS151" i="38"/>
  <c r="BR151" i="38"/>
  <c r="BQ151" i="38"/>
  <c r="BP151" i="38"/>
  <c r="BO151" i="38"/>
  <c r="BN151" i="38"/>
  <c r="BM151" i="38"/>
  <c r="BL151" i="38"/>
  <c r="BK151" i="38"/>
  <c r="BJ151" i="38"/>
  <c r="BI151" i="38"/>
  <c r="BW151" i="38" s="1"/>
  <c r="AS151" i="38" s="1"/>
  <c r="BG151" i="38"/>
  <c r="BF151" i="38"/>
  <c r="BE151" i="38"/>
  <c r="BD151" i="38"/>
  <c r="BC151" i="38"/>
  <c r="BB151" i="38"/>
  <c r="BA151" i="38"/>
  <c r="AZ151" i="38"/>
  <c r="BV150" i="38"/>
  <c r="BU150" i="38"/>
  <c r="BT150" i="38"/>
  <c r="BS150" i="38"/>
  <c r="BR150" i="38"/>
  <c r="BQ150" i="38"/>
  <c r="BP150" i="38"/>
  <c r="BO150" i="38"/>
  <c r="BN150" i="38"/>
  <c r="BM150" i="38"/>
  <c r="BL150" i="38"/>
  <c r="BK150" i="38"/>
  <c r="BJ150" i="38"/>
  <c r="BI150" i="38"/>
  <c r="BW150" i="38" s="1"/>
  <c r="AS150" i="38" s="1"/>
  <c r="BG150" i="38"/>
  <c r="BF150" i="38"/>
  <c r="BE150" i="38"/>
  <c r="BD150" i="38"/>
  <c r="BC150" i="38"/>
  <c r="BB150" i="38"/>
  <c r="BA150" i="38"/>
  <c r="AZ150" i="38"/>
  <c r="BV149" i="38"/>
  <c r="BU149" i="38"/>
  <c r="BT149" i="38"/>
  <c r="BS149" i="38"/>
  <c r="BR149" i="38"/>
  <c r="BQ149" i="38"/>
  <c r="BP149" i="38"/>
  <c r="BO149" i="38"/>
  <c r="BN149" i="38"/>
  <c r="BM149" i="38"/>
  <c r="BL149" i="38"/>
  <c r="BK149" i="38"/>
  <c r="BJ149" i="38"/>
  <c r="BI149" i="38"/>
  <c r="BW149" i="38" s="1"/>
  <c r="AS149" i="38" s="1"/>
  <c r="BG149" i="38"/>
  <c r="BF149" i="38"/>
  <c r="BE149" i="38"/>
  <c r="BD149" i="38"/>
  <c r="BC149" i="38"/>
  <c r="BB149" i="38"/>
  <c r="BA149" i="38"/>
  <c r="AZ149" i="38"/>
  <c r="BW148" i="38"/>
  <c r="AS148" i="38" s="1"/>
  <c r="BV148" i="38"/>
  <c r="BU148" i="38"/>
  <c r="BT148" i="38"/>
  <c r="BS148" i="38"/>
  <c r="BR148" i="38"/>
  <c r="BQ148" i="38"/>
  <c r="BP148" i="38"/>
  <c r="BO148" i="38"/>
  <c r="BN148" i="38"/>
  <c r="BM148" i="38"/>
  <c r="BL148" i="38"/>
  <c r="BK148" i="38"/>
  <c r="BJ148" i="38"/>
  <c r="BI148" i="38"/>
  <c r="BG148" i="38"/>
  <c r="BF148" i="38"/>
  <c r="BE148" i="38"/>
  <c r="BD148" i="38"/>
  <c r="BC148" i="38"/>
  <c r="BB148" i="38"/>
  <c r="BA148" i="38"/>
  <c r="AZ148" i="38"/>
  <c r="BV147" i="38"/>
  <c r="BU147" i="38"/>
  <c r="BT147" i="38"/>
  <c r="BS147" i="38"/>
  <c r="BR147" i="38"/>
  <c r="BQ147" i="38"/>
  <c r="BP147" i="38"/>
  <c r="BO147" i="38"/>
  <c r="BN147" i="38"/>
  <c r="BM147" i="38"/>
  <c r="BL147" i="38"/>
  <c r="BK147" i="38"/>
  <c r="BJ147" i="38"/>
  <c r="BI147" i="38"/>
  <c r="BW147" i="38" s="1"/>
  <c r="AS147" i="38" s="1"/>
  <c r="BG147" i="38"/>
  <c r="BF147" i="38"/>
  <c r="BE147" i="38"/>
  <c r="BD147" i="38"/>
  <c r="BC147" i="38"/>
  <c r="BB147" i="38"/>
  <c r="BA147" i="38"/>
  <c r="AZ147" i="38"/>
  <c r="AR147" i="38" s="1"/>
  <c r="BV146" i="38"/>
  <c r="BU146" i="38"/>
  <c r="BT146" i="38"/>
  <c r="BS146" i="38"/>
  <c r="BR146" i="38"/>
  <c r="BQ146" i="38"/>
  <c r="BP146" i="38"/>
  <c r="BO146" i="38"/>
  <c r="BN146" i="38"/>
  <c r="BM146" i="38"/>
  <c r="BL146" i="38"/>
  <c r="BK146" i="38"/>
  <c r="BJ146" i="38"/>
  <c r="BI146" i="38"/>
  <c r="BW146" i="38" s="1"/>
  <c r="AS146" i="38" s="1"/>
  <c r="BG146" i="38"/>
  <c r="BF146" i="38"/>
  <c r="BE146" i="38"/>
  <c r="BD146" i="38"/>
  <c r="BC146" i="38"/>
  <c r="BB146" i="38"/>
  <c r="BA146" i="38"/>
  <c r="AZ146" i="38"/>
  <c r="BW145" i="38"/>
  <c r="AS145" i="38" s="1"/>
  <c r="BV145" i="38"/>
  <c r="BU145" i="38"/>
  <c r="BT145" i="38"/>
  <c r="BS145" i="38"/>
  <c r="BR145" i="38"/>
  <c r="BQ145" i="38"/>
  <c r="BP145" i="38"/>
  <c r="BO145" i="38"/>
  <c r="BN145" i="38"/>
  <c r="BM145" i="38"/>
  <c r="BL145" i="38"/>
  <c r="BK145" i="38"/>
  <c r="BJ145" i="38"/>
  <c r="BI145" i="38"/>
  <c r="BG145" i="38"/>
  <c r="BF145" i="38"/>
  <c r="BE145" i="38"/>
  <c r="BD145" i="38"/>
  <c r="BC145" i="38"/>
  <c r="BB145" i="38"/>
  <c r="BA145" i="38"/>
  <c r="AZ145" i="38"/>
  <c r="BV144" i="38"/>
  <c r="BU144" i="38"/>
  <c r="BT144" i="38"/>
  <c r="BS144" i="38"/>
  <c r="BR144" i="38"/>
  <c r="BQ144" i="38"/>
  <c r="BP144" i="38"/>
  <c r="BO144" i="38"/>
  <c r="BN144" i="38"/>
  <c r="BM144" i="38"/>
  <c r="BL144" i="38"/>
  <c r="BK144" i="38"/>
  <c r="BJ144" i="38"/>
  <c r="BI144" i="38"/>
  <c r="BW144" i="38" s="1"/>
  <c r="AS144" i="38" s="1"/>
  <c r="BG144" i="38"/>
  <c r="BF144" i="38"/>
  <c r="BE144" i="38"/>
  <c r="BD144" i="38"/>
  <c r="BC144" i="38"/>
  <c r="BB144" i="38"/>
  <c r="BA144" i="38"/>
  <c r="AZ144" i="38"/>
  <c r="AR144" i="38" s="1"/>
  <c r="BV143" i="38"/>
  <c r="BU143" i="38"/>
  <c r="BT143" i="38"/>
  <c r="BS143" i="38"/>
  <c r="BR143" i="38"/>
  <c r="BQ143" i="38"/>
  <c r="BP143" i="38"/>
  <c r="BO143" i="38"/>
  <c r="BN143" i="38"/>
  <c r="BM143" i="38"/>
  <c r="BL143" i="38"/>
  <c r="BK143" i="38"/>
  <c r="BJ143" i="38"/>
  <c r="BI143" i="38"/>
  <c r="BW143" i="38" s="1"/>
  <c r="AS143" i="38" s="1"/>
  <c r="BG143" i="38"/>
  <c r="BF143" i="38"/>
  <c r="BE143" i="38"/>
  <c r="BD143" i="38"/>
  <c r="BC143" i="38"/>
  <c r="BB143" i="38"/>
  <c r="BA143" i="38"/>
  <c r="AZ143" i="38"/>
  <c r="BV142" i="38"/>
  <c r="BU142" i="38"/>
  <c r="BT142" i="38"/>
  <c r="BS142" i="38"/>
  <c r="BR142" i="38"/>
  <c r="BQ142" i="38"/>
  <c r="BP142" i="38"/>
  <c r="BO142" i="38"/>
  <c r="BN142" i="38"/>
  <c r="BM142" i="38"/>
  <c r="BL142" i="38"/>
  <c r="BK142" i="38"/>
  <c r="BJ142" i="38"/>
  <c r="BI142" i="38"/>
  <c r="BW142" i="38" s="1"/>
  <c r="AS142" i="38" s="1"/>
  <c r="BG142" i="38"/>
  <c r="BF142" i="38"/>
  <c r="BE142" i="38"/>
  <c r="BD142" i="38"/>
  <c r="BC142" i="38"/>
  <c r="BB142" i="38"/>
  <c r="BA142" i="38"/>
  <c r="AZ142" i="38"/>
  <c r="AR142" i="38" s="1"/>
  <c r="BV141" i="38"/>
  <c r="BU141" i="38"/>
  <c r="BT141" i="38"/>
  <c r="BS141" i="38"/>
  <c r="BR141" i="38"/>
  <c r="BQ141" i="38"/>
  <c r="BP141" i="38"/>
  <c r="BO141" i="38"/>
  <c r="BN141" i="38"/>
  <c r="BM141" i="38"/>
  <c r="BL141" i="38"/>
  <c r="BK141" i="38"/>
  <c r="BJ141" i="38"/>
  <c r="BI141" i="38"/>
  <c r="BW141" i="38" s="1"/>
  <c r="AS141" i="38" s="1"/>
  <c r="BG141" i="38"/>
  <c r="BF141" i="38"/>
  <c r="BE141" i="38"/>
  <c r="BD141" i="38"/>
  <c r="BC141" i="38"/>
  <c r="BB141" i="38"/>
  <c r="BA141" i="38"/>
  <c r="AZ141" i="38"/>
  <c r="BV140" i="38"/>
  <c r="BU140" i="38"/>
  <c r="BT140" i="38"/>
  <c r="BS140" i="38"/>
  <c r="BR140" i="38"/>
  <c r="BQ140" i="38"/>
  <c r="BP140" i="38"/>
  <c r="BO140" i="38"/>
  <c r="BN140" i="38"/>
  <c r="BM140" i="38"/>
  <c r="BL140" i="38"/>
  <c r="BK140" i="38"/>
  <c r="BJ140" i="38"/>
  <c r="BI140" i="38"/>
  <c r="BW140" i="38" s="1"/>
  <c r="AS140" i="38" s="1"/>
  <c r="BG140" i="38"/>
  <c r="BF140" i="38"/>
  <c r="BE140" i="38"/>
  <c r="BD140" i="38"/>
  <c r="BC140" i="38"/>
  <c r="BB140" i="38"/>
  <c r="BA140" i="38"/>
  <c r="AZ140" i="38"/>
  <c r="BV139" i="38"/>
  <c r="BU139" i="38"/>
  <c r="BT139" i="38"/>
  <c r="BS139" i="38"/>
  <c r="BR139" i="38"/>
  <c r="BQ139" i="38"/>
  <c r="BP139" i="38"/>
  <c r="BO139" i="38"/>
  <c r="BN139" i="38"/>
  <c r="BM139" i="38"/>
  <c r="BL139" i="38"/>
  <c r="BK139" i="38"/>
  <c r="BJ139" i="38"/>
  <c r="BI139" i="38"/>
  <c r="BW139" i="38" s="1"/>
  <c r="AS139" i="38" s="1"/>
  <c r="BG139" i="38"/>
  <c r="BF139" i="38"/>
  <c r="BE139" i="38"/>
  <c r="BD139" i="38"/>
  <c r="BC139" i="38"/>
  <c r="BB139" i="38"/>
  <c r="BA139" i="38"/>
  <c r="AZ139" i="38"/>
  <c r="BV138" i="38"/>
  <c r="BU138" i="38"/>
  <c r="BT138" i="38"/>
  <c r="BS138" i="38"/>
  <c r="BR138" i="38"/>
  <c r="BQ138" i="38"/>
  <c r="BP138" i="38"/>
  <c r="BO138" i="38"/>
  <c r="BN138" i="38"/>
  <c r="BM138" i="38"/>
  <c r="BL138" i="38"/>
  <c r="BK138" i="38"/>
  <c r="BJ138" i="38"/>
  <c r="BI138" i="38"/>
  <c r="BW138" i="38" s="1"/>
  <c r="AS138" i="38" s="1"/>
  <c r="BG138" i="38"/>
  <c r="BF138" i="38"/>
  <c r="BE138" i="38"/>
  <c r="BD138" i="38"/>
  <c r="BC138" i="38"/>
  <c r="BB138" i="38"/>
  <c r="BA138" i="38"/>
  <c r="AZ138" i="38"/>
  <c r="BV137" i="38"/>
  <c r="BU137" i="38"/>
  <c r="BT137" i="38"/>
  <c r="BS137" i="38"/>
  <c r="BR137" i="38"/>
  <c r="BQ137" i="38"/>
  <c r="BP137" i="38"/>
  <c r="BO137" i="38"/>
  <c r="BN137" i="38"/>
  <c r="BM137" i="38"/>
  <c r="BL137" i="38"/>
  <c r="BK137" i="38"/>
  <c r="BJ137" i="38"/>
  <c r="BI137" i="38"/>
  <c r="BW137" i="38" s="1"/>
  <c r="AS137" i="38" s="1"/>
  <c r="BG137" i="38"/>
  <c r="BF137" i="38"/>
  <c r="BE137" i="38"/>
  <c r="BD137" i="38"/>
  <c r="BC137" i="38"/>
  <c r="BB137" i="38"/>
  <c r="BA137" i="38"/>
  <c r="AZ137" i="38"/>
  <c r="BV136" i="38"/>
  <c r="BU136" i="38"/>
  <c r="BT136" i="38"/>
  <c r="BS136" i="38"/>
  <c r="BR136" i="38"/>
  <c r="BQ136" i="38"/>
  <c r="BP136" i="38"/>
  <c r="BO136" i="38"/>
  <c r="BN136" i="38"/>
  <c r="BM136" i="38"/>
  <c r="BL136" i="38"/>
  <c r="BK136" i="38"/>
  <c r="BJ136" i="38"/>
  <c r="BI136" i="38"/>
  <c r="BW136" i="38" s="1"/>
  <c r="AS136" i="38" s="1"/>
  <c r="BG136" i="38"/>
  <c r="BF136" i="38"/>
  <c r="BE136" i="38"/>
  <c r="BD136" i="38"/>
  <c r="BC136" i="38"/>
  <c r="BB136" i="38"/>
  <c r="BA136" i="38"/>
  <c r="AZ136" i="38"/>
  <c r="BV135" i="38"/>
  <c r="BU135" i="38"/>
  <c r="BT135" i="38"/>
  <c r="BS135" i="38"/>
  <c r="BR135" i="38"/>
  <c r="BQ135" i="38"/>
  <c r="BP135" i="38"/>
  <c r="BO135" i="38"/>
  <c r="BN135" i="38"/>
  <c r="BM135" i="38"/>
  <c r="BL135" i="38"/>
  <c r="BK135" i="38"/>
  <c r="BJ135" i="38"/>
  <c r="BI135" i="38"/>
  <c r="BW135" i="38" s="1"/>
  <c r="AS135" i="38" s="1"/>
  <c r="BG135" i="38"/>
  <c r="BF135" i="38"/>
  <c r="BE135" i="38"/>
  <c r="BD135" i="38"/>
  <c r="BC135" i="38"/>
  <c r="BB135" i="38"/>
  <c r="BA135" i="38"/>
  <c r="AZ135" i="38"/>
  <c r="BV134" i="38"/>
  <c r="BU134" i="38"/>
  <c r="BT134" i="38"/>
  <c r="BS134" i="38"/>
  <c r="BR134" i="38"/>
  <c r="BQ134" i="38"/>
  <c r="BP134" i="38"/>
  <c r="BO134" i="38"/>
  <c r="BN134" i="38"/>
  <c r="BM134" i="38"/>
  <c r="BL134" i="38"/>
  <c r="BK134" i="38"/>
  <c r="BJ134" i="38"/>
  <c r="BI134" i="38"/>
  <c r="BW134" i="38" s="1"/>
  <c r="AS134" i="38" s="1"/>
  <c r="BG134" i="38"/>
  <c r="BF134" i="38"/>
  <c r="BE134" i="38"/>
  <c r="BD134" i="38"/>
  <c r="BC134" i="38"/>
  <c r="BB134" i="38"/>
  <c r="BA134" i="38"/>
  <c r="AZ134" i="38"/>
  <c r="BV133" i="38"/>
  <c r="BU133" i="38"/>
  <c r="BT133" i="38"/>
  <c r="BS133" i="38"/>
  <c r="BR133" i="38"/>
  <c r="BQ133" i="38"/>
  <c r="BP133" i="38"/>
  <c r="BO133" i="38"/>
  <c r="BN133" i="38"/>
  <c r="BM133" i="38"/>
  <c r="BL133" i="38"/>
  <c r="BK133" i="38"/>
  <c r="BJ133" i="38"/>
  <c r="BI133" i="38"/>
  <c r="BW133" i="38" s="1"/>
  <c r="AS133" i="38" s="1"/>
  <c r="BG133" i="38"/>
  <c r="BF133" i="38"/>
  <c r="BE133" i="38"/>
  <c r="BD133" i="38"/>
  <c r="BC133" i="38"/>
  <c r="BB133" i="38"/>
  <c r="BA133" i="38"/>
  <c r="AZ133" i="38"/>
  <c r="BW132" i="38"/>
  <c r="AS132" i="38" s="1"/>
  <c r="BV132" i="38"/>
  <c r="BU132" i="38"/>
  <c r="BT132" i="38"/>
  <c r="BS132" i="38"/>
  <c r="BR132" i="38"/>
  <c r="BQ132" i="38"/>
  <c r="BP132" i="38"/>
  <c r="BO132" i="38"/>
  <c r="BN132" i="38"/>
  <c r="BM132" i="38"/>
  <c r="BL132" i="38"/>
  <c r="BK132" i="38"/>
  <c r="BJ132" i="38"/>
  <c r="BI132" i="38"/>
  <c r="BG132" i="38"/>
  <c r="BF132" i="38"/>
  <c r="BE132" i="38"/>
  <c r="BD132" i="38"/>
  <c r="BC132" i="38"/>
  <c r="BB132" i="38"/>
  <c r="BA132" i="38"/>
  <c r="AZ132" i="38"/>
  <c r="BV131" i="38"/>
  <c r="BU131" i="38"/>
  <c r="BT131" i="38"/>
  <c r="BS131" i="38"/>
  <c r="BR131" i="38"/>
  <c r="BQ131" i="38"/>
  <c r="BP131" i="38"/>
  <c r="BO131" i="38"/>
  <c r="BN131" i="38"/>
  <c r="BM131" i="38"/>
  <c r="BL131" i="38"/>
  <c r="BK131" i="38"/>
  <c r="BJ131" i="38"/>
  <c r="BI131" i="38"/>
  <c r="BW131" i="38" s="1"/>
  <c r="AS131" i="38" s="1"/>
  <c r="BG131" i="38"/>
  <c r="BF131" i="38"/>
  <c r="BE131" i="38"/>
  <c r="BD131" i="38"/>
  <c r="BC131" i="38"/>
  <c r="BB131" i="38"/>
  <c r="BA131" i="38"/>
  <c r="AZ131" i="38"/>
  <c r="AR131" i="38" s="1"/>
  <c r="BV130" i="38"/>
  <c r="BU130" i="38"/>
  <c r="BT130" i="38"/>
  <c r="BS130" i="38"/>
  <c r="BR130" i="38"/>
  <c r="BQ130" i="38"/>
  <c r="BP130" i="38"/>
  <c r="BO130" i="38"/>
  <c r="BN130" i="38"/>
  <c r="BM130" i="38"/>
  <c r="BL130" i="38"/>
  <c r="BK130" i="38"/>
  <c r="BJ130" i="38"/>
  <c r="BI130" i="38"/>
  <c r="BW130" i="38" s="1"/>
  <c r="AS130" i="38" s="1"/>
  <c r="BG130" i="38"/>
  <c r="BF130" i="38"/>
  <c r="BE130" i="38"/>
  <c r="BD130" i="38"/>
  <c r="BC130" i="38"/>
  <c r="BB130" i="38"/>
  <c r="BA130" i="38"/>
  <c r="AZ130" i="38"/>
  <c r="BW129" i="38"/>
  <c r="AS129" i="38" s="1"/>
  <c r="BV129" i="38"/>
  <c r="BU129" i="38"/>
  <c r="BT129" i="38"/>
  <c r="BS129" i="38"/>
  <c r="BR129" i="38"/>
  <c r="BQ129" i="38"/>
  <c r="BP129" i="38"/>
  <c r="BO129" i="38"/>
  <c r="BN129" i="38"/>
  <c r="BM129" i="38"/>
  <c r="BL129" i="38"/>
  <c r="BK129" i="38"/>
  <c r="BJ129" i="38"/>
  <c r="BI129" i="38"/>
  <c r="BG129" i="38"/>
  <c r="BF129" i="38"/>
  <c r="BE129" i="38"/>
  <c r="BD129" i="38"/>
  <c r="BC129" i="38"/>
  <c r="BB129" i="38"/>
  <c r="BA129" i="38"/>
  <c r="AZ129" i="38"/>
  <c r="BV128" i="38"/>
  <c r="BU128" i="38"/>
  <c r="BT128" i="38"/>
  <c r="BS128" i="38"/>
  <c r="BR128" i="38"/>
  <c r="BQ128" i="38"/>
  <c r="BP128" i="38"/>
  <c r="BO128" i="38"/>
  <c r="BN128" i="38"/>
  <c r="BM128" i="38"/>
  <c r="BL128" i="38"/>
  <c r="BK128" i="38"/>
  <c r="BJ128" i="38"/>
  <c r="BI128" i="38"/>
  <c r="BW128" i="38" s="1"/>
  <c r="AS128" i="38" s="1"/>
  <c r="BG128" i="38"/>
  <c r="BF128" i="38"/>
  <c r="BE128" i="38"/>
  <c r="BD128" i="38"/>
  <c r="BC128" i="38"/>
  <c r="BB128" i="38"/>
  <c r="BA128" i="38"/>
  <c r="AZ128" i="38"/>
  <c r="AR128" i="38" s="1"/>
  <c r="BV127" i="38"/>
  <c r="BU127" i="38"/>
  <c r="BT127" i="38"/>
  <c r="BS127" i="38"/>
  <c r="BR127" i="38"/>
  <c r="BQ127" i="38"/>
  <c r="BP127" i="38"/>
  <c r="BO127" i="38"/>
  <c r="BN127" i="38"/>
  <c r="BM127" i="38"/>
  <c r="BL127" i="38"/>
  <c r="BK127" i="38"/>
  <c r="BJ127" i="38"/>
  <c r="BI127" i="38"/>
  <c r="BW127" i="38" s="1"/>
  <c r="AS127" i="38" s="1"/>
  <c r="BG127" i="38"/>
  <c r="BF127" i="38"/>
  <c r="BE127" i="38"/>
  <c r="BD127" i="38"/>
  <c r="BC127" i="38"/>
  <c r="BB127" i="38"/>
  <c r="BA127" i="38"/>
  <c r="AZ127" i="38"/>
  <c r="BV126" i="38"/>
  <c r="BU126" i="38"/>
  <c r="BT126" i="38"/>
  <c r="BS126" i="38"/>
  <c r="BR126" i="38"/>
  <c r="BQ126" i="38"/>
  <c r="BP126" i="38"/>
  <c r="BO126" i="38"/>
  <c r="BN126" i="38"/>
  <c r="BM126" i="38"/>
  <c r="BL126" i="38"/>
  <c r="BK126" i="38"/>
  <c r="BJ126" i="38"/>
  <c r="BI126" i="38"/>
  <c r="BW126" i="38" s="1"/>
  <c r="AS126" i="38" s="1"/>
  <c r="BG126" i="38"/>
  <c r="BF126" i="38"/>
  <c r="BE126" i="38"/>
  <c r="BD126" i="38"/>
  <c r="BC126" i="38"/>
  <c r="BB126" i="38"/>
  <c r="BA126" i="38"/>
  <c r="AZ126" i="38"/>
  <c r="AR126" i="38" s="1"/>
  <c r="BV125" i="38"/>
  <c r="BU125" i="38"/>
  <c r="BT125" i="38"/>
  <c r="BS125" i="38"/>
  <c r="BR125" i="38"/>
  <c r="BQ125" i="38"/>
  <c r="BP125" i="38"/>
  <c r="BO125" i="38"/>
  <c r="BN125" i="38"/>
  <c r="BM125" i="38"/>
  <c r="BL125" i="38"/>
  <c r="BK125" i="38"/>
  <c r="BJ125" i="38"/>
  <c r="BI125" i="38"/>
  <c r="BW125" i="38" s="1"/>
  <c r="AS125" i="38" s="1"/>
  <c r="BG125" i="38"/>
  <c r="BF125" i="38"/>
  <c r="BE125" i="38"/>
  <c r="BD125" i="38"/>
  <c r="BC125" i="38"/>
  <c r="BB125" i="38"/>
  <c r="BA125" i="38"/>
  <c r="AZ125" i="38"/>
  <c r="BV124" i="38"/>
  <c r="BU124" i="38"/>
  <c r="BT124" i="38"/>
  <c r="BS124" i="38"/>
  <c r="BR124" i="38"/>
  <c r="BQ124" i="38"/>
  <c r="BP124" i="38"/>
  <c r="BO124" i="38"/>
  <c r="BN124" i="38"/>
  <c r="BM124" i="38"/>
  <c r="BL124" i="38"/>
  <c r="BK124" i="38"/>
  <c r="BJ124" i="38"/>
  <c r="BI124" i="38"/>
  <c r="BW124" i="38" s="1"/>
  <c r="AS124" i="38" s="1"/>
  <c r="BG124" i="38"/>
  <c r="BF124" i="38"/>
  <c r="BE124" i="38"/>
  <c r="BD124" i="38"/>
  <c r="BC124" i="38"/>
  <c r="BB124" i="38"/>
  <c r="BA124" i="38"/>
  <c r="AZ124" i="38"/>
  <c r="BV123" i="38"/>
  <c r="BU123" i="38"/>
  <c r="BT123" i="38"/>
  <c r="BS123" i="38"/>
  <c r="BR123" i="38"/>
  <c r="BQ123" i="38"/>
  <c r="BP123" i="38"/>
  <c r="BO123" i="38"/>
  <c r="BN123" i="38"/>
  <c r="BM123" i="38"/>
  <c r="BL123" i="38"/>
  <c r="BK123" i="38"/>
  <c r="BJ123" i="38"/>
  <c r="BI123" i="38"/>
  <c r="BW123" i="38" s="1"/>
  <c r="AS123" i="38" s="1"/>
  <c r="BG123" i="38"/>
  <c r="BF123" i="38"/>
  <c r="BE123" i="38"/>
  <c r="BD123" i="38"/>
  <c r="BC123" i="38"/>
  <c r="BB123" i="38"/>
  <c r="BA123" i="38"/>
  <c r="AZ123" i="38"/>
  <c r="BV122" i="38"/>
  <c r="BU122" i="38"/>
  <c r="BT122" i="38"/>
  <c r="BS122" i="38"/>
  <c r="BR122" i="38"/>
  <c r="BQ122" i="38"/>
  <c r="BP122" i="38"/>
  <c r="BO122" i="38"/>
  <c r="BN122" i="38"/>
  <c r="BM122" i="38"/>
  <c r="BL122" i="38"/>
  <c r="BK122" i="38"/>
  <c r="BJ122" i="38"/>
  <c r="BI122" i="38"/>
  <c r="BW122" i="38" s="1"/>
  <c r="AS122" i="38" s="1"/>
  <c r="BG122" i="38"/>
  <c r="BF122" i="38"/>
  <c r="BE122" i="38"/>
  <c r="BD122" i="38"/>
  <c r="BC122" i="38"/>
  <c r="BB122" i="38"/>
  <c r="BA122" i="38"/>
  <c r="AZ122" i="38"/>
  <c r="BV121" i="38"/>
  <c r="BU121" i="38"/>
  <c r="BT121" i="38"/>
  <c r="BS121" i="38"/>
  <c r="BR121" i="38"/>
  <c r="BQ121" i="38"/>
  <c r="BP121" i="38"/>
  <c r="BO121" i="38"/>
  <c r="BN121" i="38"/>
  <c r="BM121" i="38"/>
  <c r="BL121" i="38"/>
  <c r="BK121" i="38"/>
  <c r="BJ121" i="38"/>
  <c r="BI121" i="38"/>
  <c r="BW121" i="38" s="1"/>
  <c r="AS121" i="38" s="1"/>
  <c r="BG121" i="38"/>
  <c r="BF121" i="38"/>
  <c r="BE121" i="38"/>
  <c r="BD121" i="38"/>
  <c r="BC121" i="38"/>
  <c r="BB121" i="38"/>
  <c r="BA121" i="38"/>
  <c r="AZ121" i="38"/>
  <c r="BV120" i="38"/>
  <c r="BU120" i="38"/>
  <c r="BT120" i="38"/>
  <c r="BS120" i="38"/>
  <c r="BR120" i="38"/>
  <c r="BQ120" i="38"/>
  <c r="BP120" i="38"/>
  <c r="BO120" i="38"/>
  <c r="BN120" i="38"/>
  <c r="BM120" i="38"/>
  <c r="BL120" i="38"/>
  <c r="BK120" i="38"/>
  <c r="BJ120" i="38"/>
  <c r="BI120" i="38"/>
  <c r="BW120" i="38" s="1"/>
  <c r="AS120" i="38" s="1"/>
  <c r="BG120" i="38"/>
  <c r="BF120" i="38"/>
  <c r="BE120" i="38"/>
  <c r="BD120" i="38"/>
  <c r="BC120" i="38"/>
  <c r="BB120" i="38"/>
  <c r="BA120" i="38"/>
  <c r="AZ120" i="38"/>
  <c r="BV119" i="38"/>
  <c r="BU119" i="38"/>
  <c r="BT119" i="38"/>
  <c r="BS119" i="38"/>
  <c r="BR119" i="38"/>
  <c r="BQ119" i="38"/>
  <c r="BP119" i="38"/>
  <c r="BO119" i="38"/>
  <c r="BN119" i="38"/>
  <c r="BM119" i="38"/>
  <c r="BL119" i="38"/>
  <c r="BK119" i="38"/>
  <c r="BJ119" i="38"/>
  <c r="BI119" i="38"/>
  <c r="BW119" i="38" s="1"/>
  <c r="AS119" i="38" s="1"/>
  <c r="BG119" i="38"/>
  <c r="BF119" i="38"/>
  <c r="BE119" i="38"/>
  <c r="BD119" i="38"/>
  <c r="BC119" i="38"/>
  <c r="BB119" i="38"/>
  <c r="BA119" i="38"/>
  <c r="AZ119" i="38"/>
  <c r="BV118" i="38"/>
  <c r="BU118" i="38"/>
  <c r="BT118" i="38"/>
  <c r="BS118" i="38"/>
  <c r="BR118" i="38"/>
  <c r="BQ118" i="38"/>
  <c r="BP118" i="38"/>
  <c r="BO118" i="38"/>
  <c r="BN118" i="38"/>
  <c r="BM118" i="38"/>
  <c r="BL118" i="38"/>
  <c r="BK118" i="38"/>
  <c r="BJ118" i="38"/>
  <c r="BI118" i="38"/>
  <c r="BW118" i="38" s="1"/>
  <c r="AS118" i="38" s="1"/>
  <c r="BG118" i="38"/>
  <c r="BF118" i="38"/>
  <c r="BE118" i="38"/>
  <c r="BD118" i="38"/>
  <c r="BC118" i="38"/>
  <c r="BB118" i="38"/>
  <c r="BA118" i="38"/>
  <c r="AZ118" i="38"/>
  <c r="BV117" i="38"/>
  <c r="BU117" i="38"/>
  <c r="BT117" i="38"/>
  <c r="BS117" i="38"/>
  <c r="BR117" i="38"/>
  <c r="BQ117" i="38"/>
  <c r="BP117" i="38"/>
  <c r="BO117" i="38"/>
  <c r="BN117" i="38"/>
  <c r="BM117" i="38"/>
  <c r="BL117" i="38"/>
  <c r="BK117" i="38"/>
  <c r="BJ117" i="38"/>
  <c r="BI117" i="38"/>
  <c r="BW117" i="38" s="1"/>
  <c r="AS117" i="38" s="1"/>
  <c r="BG117" i="38"/>
  <c r="BF117" i="38"/>
  <c r="BE117" i="38"/>
  <c r="BD117" i="38"/>
  <c r="BC117" i="38"/>
  <c r="BB117" i="38"/>
  <c r="BA117" i="38"/>
  <c r="AZ117" i="38"/>
  <c r="BW116" i="38"/>
  <c r="AS116" i="38" s="1"/>
  <c r="BV116" i="38"/>
  <c r="BU116" i="38"/>
  <c r="BT116" i="38"/>
  <c r="BS116" i="38"/>
  <c r="BR116" i="38"/>
  <c r="BQ116" i="38"/>
  <c r="BP116" i="38"/>
  <c r="BO116" i="38"/>
  <c r="BN116" i="38"/>
  <c r="BM116" i="38"/>
  <c r="BL116" i="38"/>
  <c r="BK116" i="38"/>
  <c r="BJ116" i="38"/>
  <c r="BI116" i="38"/>
  <c r="BG116" i="38"/>
  <c r="BF116" i="38"/>
  <c r="BE116" i="38"/>
  <c r="BD116" i="38"/>
  <c r="BC116" i="38"/>
  <c r="BB116" i="38"/>
  <c r="BA116" i="38"/>
  <c r="AZ116" i="38"/>
  <c r="BV115" i="38"/>
  <c r="BU115" i="38"/>
  <c r="BT115" i="38"/>
  <c r="BS115" i="38"/>
  <c r="BR115" i="38"/>
  <c r="BQ115" i="38"/>
  <c r="BP115" i="38"/>
  <c r="BO115" i="38"/>
  <c r="BN115" i="38"/>
  <c r="BM115" i="38"/>
  <c r="BL115" i="38"/>
  <c r="BK115" i="38"/>
  <c r="BJ115" i="38"/>
  <c r="BI115" i="38"/>
  <c r="BW115" i="38" s="1"/>
  <c r="AS115" i="38" s="1"/>
  <c r="BG115" i="38"/>
  <c r="BF115" i="38"/>
  <c r="BE115" i="38"/>
  <c r="BD115" i="38"/>
  <c r="BC115" i="38"/>
  <c r="BB115" i="38"/>
  <c r="BA115" i="38"/>
  <c r="AZ115" i="38"/>
  <c r="AR115" i="38" s="1"/>
  <c r="BV114" i="38"/>
  <c r="BU114" i="38"/>
  <c r="BT114" i="38"/>
  <c r="BS114" i="38"/>
  <c r="BR114" i="38"/>
  <c r="BQ114" i="38"/>
  <c r="BP114" i="38"/>
  <c r="BO114" i="38"/>
  <c r="BN114" i="38"/>
  <c r="BM114" i="38"/>
  <c r="BL114" i="38"/>
  <c r="BK114" i="38"/>
  <c r="BJ114" i="38"/>
  <c r="BI114" i="38"/>
  <c r="BW114" i="38" s="1"/>
  <c r="AS114" i="38" s="1"/>
  <c r="BG114" i="38"/>
  <c r="BF114" i="38"/>
  <c r="BE114" i="38"/>
  <c r="BD114" i="38"/>
  <c r="BC114" i="38"/>
  <c r="BB114" i="38"/>
  <c r="BA114" i="38"/>
  <c r="AZ114" i="38"/>
  <c r="BW113" i="38"/>
  <c r="AS113" i="38" s="1"/>
  <c r="BV113" i="38"/>
  <c r="BU113" i="38"/>
  <c r="BT113" i="38"/>
  <c r="BS113" i="38"/>
  <c r="BR113" i="38"/>
  <c r="BQ113" i="38"/>
  <c r="BP113" i="38"/>
  <c r="BO113" i="38"/>
  <c r="BN113" i="38"/>
  <c r="BM113" i="38"/>
  <c r="BL113" i="38"/>
  <c r="BK113" i="38"/>
  <c r="BJ113" i="38"/>
  <c r="BI113" i="38"/>
  <c r="BG113" i="38"/>
  <c r="BF113" i="38"/>
  <c r="BE113" i="38"/>
  <c r="BD113" i="38"/>
  <c r="BC113" i="38"/>
  <c r="BB113" i="38"/>
  <c r="BA113" i="38"/>
  <c r="AZ113" i="38"/>
  <c r="BV112" i="38"/>
  <c r="BU112" i="38"/>
  <c r="BT112" i="38"/>
  <c r="BS112" i="38"/>
  <c r="BR112" i="38"/>
  <c r="BQ112" i="38"/>
  <c r="BP112" i="38"/>
  <c r="BO112" i="38"/>
  <c r="BN112" i="38"/>
  <c r="BM112" i="38"/>
  <c r="BL112" i="38"/>
  <c r="BK112" i="38"/>
  <c r="BJ112" i="38"/>
  <c r="BI112" i="38"/>
  <c r="BW112" i="38" s="1"/>
  <c r="AS112" i="38" s="1"/>
  <c r="BG112" i="38"/>
  <c r="BF112" i="38"/>
  <c r="BE112" i="38"/>
  <c r="BD112" i="38"/>
  <c r="BC112" i="38"/>
  <c r="BB112" i="38"/>
  <c r="BA112" i="38"/>
  <c r="AZ112" i="38"/>
  <c r="AR112" i="38" s="1"/>
  <c r="BV111" i="38"/>
  <c r="BU111" i="38"/>
  <c r="BT111" i="38"/>
  <c r="BS111" i="38"/>
  <c r="BR111" i="38"/>
  <c r="BQ111" i="38"/>
  <c r="BP111" i="38"/>
  <c r="BO111" i="38"/>
  <c r="BN111" i="38"/>
  <c r="BM111" i="38"/>
  <c r="BL111" i="38"/>
  <c r="BK111" i="38"/>
  <c r="BJ111" i="38"/>
  <c r="BI111" i="38"/>
  <c r="BW111" i="38" s="1"/>
  <c r="AS111" i="38" s="1"/>
  <c r="BG111" i="38"/>
  <c r="BF111" i="38"/>
  <c r="BE111" i="38"/>
  <c r="BD111" i="38"/>
  <c r="BC111" i="38"/>
  <c r="BB111" i="38"/>
  <c r="BA111" i="38"/>
  <c r="AZ111" i="38"/>
  <c r="BV110" i="38"/>
  <c r="BU110" i="38"/>
  <c r="BT110" i="38"/>
  <c r="BS110" i="38"/>
  <c r="BR110" i="38"/>
  <c r="BQ110" i="38"/>
  <c r="BP110" i="38"/>
  <c r="BO110" i="38"/>
  <c r="BN110" i="38"/>
  <c r="BM110" i="38"/>
  <c r="BL110" i="38"/>
  <c r="BK110" i="38"/>
  <c r="BJ110" i="38"/>
  <c r="BI110" i="38"/>
  <c r="BW110" i="38" s="1"/>
  <c r="AS110" i="38" s="1"/>
  <c r="BG110" i="38"/>
  <c r="BF110" i="38"/>
  <c r="BE110" i="38"/>
  <c r="BD110" i="38"/>
  <c r="BC110" i="38"/>
  <c r="BB110" i="38"/>
  <c r="BA110" i="38"/>
  <c r="AZ110" i="38"/>
  <c r="AR110" i="38" s="1"/>
  <c r="BV109" i="38"/>
  <c r="BU109" i="38"/>
  <c r="BT109" i="38"/>
  <c r="BS109" i="38"/>
  <c r="BR109" i="38"/>
  <c r="BQ109" i="38"/>
  <c r="BP109" i="38"/>
  <c r="BO109" i="38"/>
  <c r="BN109" i="38"/>
  <c r="BM109" i="38"/>
  <c r="BL109" i="38"/>
  <c r="BK109" i="38"/>
  <c r="BJ109" i="38"/>
  <c r="BI109" i="38"/>
  <c r="BW109" i="38" s="1"/>
  <c r="AS109" i="38" s="1"/>
  <c r="BG109" i="38"/>
  <c r="BF109" i="38"/>
  <c r="BE109" i="38"/>
  <c r="BD109" i="38"/>
  <c r="BC109" i="38"/>
  <c r="BB109" i="38"/>
  <c r="BA109" i="38"/>
  <c r="AZ109" i="38"/>
  <c r="BV108" i="38"/>
  <c r="BU108" i="38"/>
  <c r="BT108" i="38"/>
  <c r="BS108" i="38"/>
  <c r="BR108" i="38"/>
  <c r="BQ108" i="38"/>
  <c r="BP108" i="38"/>
  <c r="BO108" i="38"/>
  <c r="BN108" i="38"/>
  <c r="BM108" i="38"/>
  <c r="BL108" i="38"/>
  <c r="BK108" i="38"/>
  <c r="BJ108" i="38"/>
  <c r="BI108" i="38"/>
  <c r="BW108" i="38" s="1"/>
  <c r="AS108" i="38" s="1"/>
  <c r="BG108" i="38"/>
  <c r="BF108" i="38"/>
  <c r="BE108" i="38"/>
  <c r="BD108" i="38"/>
  <c r="BC108" i="38"/>
  <c r="BB108" i="38"/>
  <c r="BA108" i="38"/>
  <c r="AZ108" i="38"/>
  <c r="BV107" i="38"/>
  <c r="BU107" i="38"/>
  <c r="BT107" i="38"/>
  <c r="BS107" i="38"/>
  <c r="BR107" i="38"/>
  <c r="BQ107" i="38"/>
  <c r="BP107" i="38"/>
  <c r="BO107" i="38"/>
  <c r="BN107" i="38"/>
  <c r="BM107" i="38"/>
  <c r="BL107" i="38"/>
  <c r="BK107" i="38"/>
  <c r="BJ107" i="38"/>
  <c r="BI107" i="38"/>
  <c r="BW107" i="38" s="1"/>
  <c r="AS107" i="38" s="1"/>
  <c r="BG107" i="38"/>
  <c r="BF107" i="38"/>
  <c r="BE107" i="38"/>
  <c r="BD107" i="38"/>
  <c r="BC107" i="38"/>
  <c r="BB107" i="38"/>
  <c r="BA107" i="38"/>
  <c r="AZ107" i="38"/>
  <c r="BV106" i="38"/>
  <c r="BU106" i="38"/>
  <c r="BT106" i="38"/>
  <c r="BS106" i="38"/>
  <c r="BR106" i="38"/>
  <c r="BQ106" i="38"/>
  <c r="BP106" i="38"/>
  <c r="BO106" i="38"/>
  <c r="BN106" i="38"/>
  <c r="BM106" i="38"/>
  <c r="BL106" i="38"/>
  <c r="BK106" i="38"/>
  <c r="BJ106" i="38"/>
  <c r="BI106" i="38"/>
  <c r="BW106" i="38" s="1"/>
  <c r="AS106" i="38" s="1"/>
  <c r="BG106" i="38"/>
  <c r="BF106" i="38"/>
  <c r="BE106" i="38"/>
  <c r="BD106" i="38"/>
  <c r="BC106" i="38"/>
  <c r="BB106" i="38"/>
  <c r="BA106" i="38"/>
  <c r="AZ106" i="38"/>
  <c r="BV105" i="38"/>
  <c r="BU105" i="38"/>
  <c r="BT105" i="38"/>
  <c r="BS105" i="38"/>
  <c r="BR105" i="38"/>
  <c r="BQ105" i="38"/>
  <c r="BP105" i="38"/>
  <c r="BO105" i="38"/>
  <c r="BN105" i="38"/>
  <c r="BM105" i="38"/>
  <c r="BL105" i="38"/>
  <c r="BK105" i="38"/>
  <c r="BJ105" i="38"/>
  <c r="BI105" i="38"/>
  <c r="BW105" i="38" s="1"/>
  <c r="AS105" i="38" s="1"/>
  <c r="BG105" i="38"/>
  <c r="BF105" i="38"/>
  <c r="BE105" i="38"/>
  <c r="BD105" i="38"/>
  <c r="BC105" i="38"/>
  <c r="BB105" i="38"/>
  <c r="BA105" i="38"/>
  <c r="AZ105" i="38"/>
  <c r="BV104" i="38"/>
  <c r="BU104" i="38"/>
  <c r="BT104" i="38"/>
  <c r="BS104" i="38"/>
  <c r="BR104" i="38"/>
  <c r="BQ104" i="38"/>
  <c r="BP104" i="38"/>
  <c r="BO104" i="38"/>
  <c r="BN104" i="38"/>
  <c r="BM104" i="38"/>
  <c r="BL104" i="38"/>
  <c r="BK104" i="38"/>
  <c r="BJ104" i="38"/>
  <c r="BI104" i="38"/>
  <c r="BW104" i="38" s="1"/>
  <c r="AS104" i="38" s="1"/>
  <c r="BG104" i="38"/>
  <c r="BF104" i="38"/>
  <c r="BE104" i="38"/>
  <c r="BD104" i="38"/>
  <c r="BC104" i="38"/>
  <c r="BB104" i="38"/>
  <c r="BA104" i="38"/>
  <c r="AZ104" i="38"/>
  <c r="BV103" i="38"/>
  <c r="BU103" i="38"/>
  <c r="BT103" i="38"/>
  <c r="BS103" i="38"/>
  <c r="BR103" i="38"/>
  <c r="BQ103" i="38"/>
  <c r="BP103" i="38"/>
  <c r="BO103" i="38"/>
  <c r="BN103" i="38"/>
  <c r="BM103" i="38"/>
  <c r="BL103" i="38"/>
  <c r="BK103" i="38"/>
  <c r="BJ103" i="38"/>
  <c r="BI103" i="38"/>
  <c r="BW103" i="38" s="1"/>
  <c r="AS103" i="38" s="1"/>
  <c r="BG103" i="38"/>
  <c r="BF103" i="38"/>
  <c r="BE103" i="38"/>
  <c r="BD103" i="38"/>
  <c r="BC103" i="38"/>
  <c r="BB103" i="38"/>
  <c r="BA103" i="38"/>
  <c r="AZ103" i="38"/>
  <c r="BV102" i="38"/>
  <c r="BU102" i="38"/>
  <c r="BT102" i="38"/>
  <c r="BS102" i="38"/>
  <c r="BR102" i="38"/>
  <c r="BQ102" i="38"/>
  <c r="BP102" i="38"/>
  <c r="BO102" i="38"/>
  <c r="BN102" i="38"/>
  <c r="BM102" i="38"/>
  <c r="BL102" i="38"/>
  <c r="BK102" i="38"/>
  <c r="BJ102" i="38"/>
  <c r="BI102" i="38"/>
  <c r="BW102" i="38" s="1"/>
  <c r="AS102" i="38" s="1"/>
  <c r="BG102" i="38"/>
  <c r="BF102" i="38"/>
  <c r="BE102" i="38"/>
  <c r="BD102" i="38"/>
  <c r="BC102" i="38"/>
  <c r="BB102" i="38"/>
  <c r="BA102" i="38"/>
  <c r="AZ102" i="38"/>
  <c r="BV101" i="38"/>
  <c r="BU101" i="38"/>
  <c r="BT101" i="38"/>
  <c r="BS101" i="38"/>
  <c r="BR101" i="38"/>
  <c r="BQ101" i="38"/>
  <c r="BP101" i="38"/>
  <c r="BO101" i="38"/>
  <c r="BN101" i="38"/>
  <c r="BM101" i="38"/>
  <c r="BL101" i="38"/>
  <c r="BK101" i="38"/>
  <c r="BJ101" i="38"/>
  <c r="BI101" i="38"/>
  <c r="BW101" i="38" s="1"/>
  <c r="AS101" i="38" s="1"/>
  <c r="BG101" i="38"/>
  <c r="BF101" i="38"/>
  <c r="BE101" i="38"/>
  <c r="BD101" i="38"/>
  <c r="BC101" i="38"/>
  <c r="BB101" i="38"/>
  <c r="BA101" i="38"/>
  <c r="AZ101" i="38"/>
  <c r="BW100" i="38"/>
  <c r="AS100" i="38" s="1"/>
  <c r="BV100" i="38"/>
  <c r="BU100" i="38"/>
  <c r="BT100" i="38"/>
  <c r="BS100" i="38"/>
  <c r="BR100" i="38"/>
  <c r="BQ100" i="38"/>
  <c r="BP100" i="38"/>
  <c r="BO100" i="38"/>
  <c r="BN100" i="38"/>
  <c r="BM100" i="38"/>
  <c r="BL100" i="38"/>
  <c r="BK100" i="38"/>
  <c r="BJ100" i="38"/>
  <c r="BI100" i="38"/>
  <c r="BG100" i="38"/>
  <c r="BF100" i="38"/>
  <c r="BE100" i="38"/>
  <c r="BD100" i="38"/>
  <c r="BC100" i="38"/>
  <c r="BB100" i="38"/>
  <c r="BA100" i="38"/>
  <c r="AZ100" i="38"/>
  <c r="BV99" i="38"/>
  <c r="BU99" i="38"/>
  <c r="BT99" i="38"/>
  <c r="BS99" i="38"/>
  <c r="BR99" i="38"/>
  <c r="BQ99" i="38"/>
  <c r="BP99" i="38"/>
  <c r="BO99" i="38"/>
  <c r="BN99" i="38"/>
  <c r="BM99" i="38"/>
  <c r="BL99" i="38"/>
  <c r="BK99" i="38"/>
  <c r="BJ99" i="38"/>
  <c r="BI99" i="38"/>
  <c r="BW99" i="38" s="1"/>
  <c r="AS99" i="38" s="1"/>
  <c r="BG99" i="38"/>
  <c r="BF99" i="38"/>
  <c r="BE99" i="38"/>
  <c r="BD99" i="38"/>
  <c r="BC99" i="38"/>
  <c r="BB99" i="38"/>
  <c r="BA99" i="38"/>
  <c r="AZ99" i="38"/>
  <c r="AR99" i="38" s="1"/>
  <c r="BV98" i="38"/>
  <c r="BU98" i="38"/>
  <c r="BT98" i="38"/>
  <c r="BS98" i="38"/>
  <c r="BR98" i="38"/>
  <c r="BQ98" i="38"/>
  <c r="BP98" i="38"/>
  <c r="BO98" i="38"/>
  <c r="BN98" i="38"/>
  <c r="BM98" i="38"/>
  <c r="BL98" i="38"/>
  <c r="BK98" i="38"/>
  <c r="BJ98" i="38"/>
  <c r="BI98" i="38"/>
  <c r="BW98" i="38" s="1"/>
  <c r="AS98" i="38" s="1"/>
  <c r="BG98" i="38"/>
  <c r="BF98" i="38"/>
  <c r="BE98" i="38"/>
  <c r="BD98" i="38"/>
  <c r="BC98" i="38"/>
  <c r="BB98" i="38"/>
  <c r="BA98" i="38"/>
  <c r="AZ98" i="38"/>
  <c r="BW97" i="38"/>
  <c r="AS97" i="38" s="1"/>
  <c r="BV97" i="38"/>
  <c r="BU97" i="38"/>
  <c r="BT97" i="38"/>
  <c r="BS97" i="38"/>
  <c r="BR97" i="38"/>
  <c r="BQ97" i="38"/>
  <c r="BP97" i="38"/>
  <c r="BO97" i="38"/>
  <c r="BN97" i="38"/>
  <c r="BM97" i="38"/>
  <c r="BL97" i="38"/>
  <c r="BK97" i="38"/>
  <c r="BJ97" i="38"/>
  <c r="BI97" i="38"/>
  <c r="BG97" i="38"/>
  <c r="BF97" i="38"/>
  <c r="BE97" i="38"/>
  <c r="BD97" i="38"/>
  <c r="BC97" i="38"/>
  <c r="BB97" i="38"/>
  <c r="BA97" i="38"/>
  <c r="AZ97" i="38"/>
  <c r="BV96" i="38"/>
  <c r="BU96" i="38"/>
  <c r="BT96" i="38"/>
  <c r="BS96" i="38"/>
  <c r="BR96" i="38"/>
  <c r="BQ96" i="38"/>
  <c r="BP96" i="38"/>
  <c r="BO96" i="38"/>
  <c r="BN96" i="38"/>
  <c r="BM96" i="38"/>
  <c r="BL96" i="38"/>
  <c r="BK96" i="38"/>
  <c r="BJ96" i="38"/>
  <c r="BI96" i="38"/>
  <c r="BW96" i="38" s="1"/>
  <c r="AS96" i="38" s="1"/>
  <c r="BG96" i="38"/>
  <c r="BF96" i="38"/>
  <c r="BE96" i="38"/>
  <c r="BD96" i="38"/>
  <c r="BC96" i="38"/>
  <c r="BB96" i="38"/>
  <c r="BA96" i="38"/>
  <c r="AZ96" i="38"/>
  <c r="AR96" i="38" s="1"/>
  <c r="BV95" i="38"/>
  <c r="BU95" i="38"/>
  <c r="BT95" i="38"/>
  <c r="BS95" i="38"/>
  <c r="BR95" i="38"/>
  <c r="BQ95" i="38"/>
  <c r="BP95" i="38"/>
  <c r="BO95" i="38"/>
  <c r="BN95" i="38"/>
  <c r="BM95" i="38"/>
  <c r="BL95" i="38"/>
  <c r="BK95" i="38"/>
  <c r="BJ95" i="38"/>
  <c r="BI95" i="38"/>
  <c r="BW95" i="38" s="1"/>
  <c r="AS95" i="38" s="1"/>
  <c r="BG95" i="38"/>
  <c r="BF95" i="38"/>
  <c r="BE95" i="38"/>
  <c r="BD95" i="38"/>
  <c r="BC95" i="38"/>
  <c r="BB95" i="38"/>
  <c r="BA95" i="38"/>
  <c r="AZ95" i="38"/>
  <c r="BV94" i="38"/>
  <c r="BU94" i="38"/>
  <c r="BT94" i="38"/>
  <c r="BS94" i="38"/>
  <c r="BR94" i="38"/>
  <c r="BQ94" i="38"/>
  <c r="BP94" i="38"/>
  <c r="BO94" i="38"/>
  <c r="BN94" i="38"/>
  <c r="BM94" i="38"/>
  <c r="BL94" i="38"/>
  <c r="BK94" i="38"/>
  <c r="BJ94" i="38"/>
  <c r="BI94" i="38"/>
  <c r="BW94" i="38" s="1"/>
  <c r="AS94" i="38" s="1"/>
  <c r="BG94" i="38"/>
  <c r="BF94" i="38"/>
  <c r="BE94" i="38"/>
  <c r="BD94" i="38"/>
  <c r="BC94" i="38"/>
  <c r="BB94" i="38"/>
  <c r="BA94" i="38"/>
  <c r="AZ94" i="38"/>
  <c r="AR94" i="38" s="1"/>
  <c r="BV93" i="38"/>
  <c r="BU93" i="38"/>
  <c r="BT93" i="38"/>
  <c r="BS93" i="38"/>
  <c r="BR93" i="38"/>
  <c r="BQ93" i="38"/>
  <c r="BP93" i="38"/>
  <c r="BO93" i="38"/>
  <c r="BN93" i="38"/>
  <c r="BM93" i="38"/>
  <c r="BL93" i="38"/>
  <c r="BK93" i="38"/>
  <c r="BJ93" i="38"/>
  <c r="BI93" i="38"/>
  <c r="BW93" i="38" s="1"/>
  <c r="AS93" i="38" s="1"/>
  <c r="BG93" i="38"/>
  <c r="BF93" i="38"/>
  <c r="BE93" i="38"/>
  <c r="BD93" i="38"/>
  <c r="BC93" i="38"/>
  <c r="BB93" i="38"/>
  <c r="BA93" i="38"/>
  <c r="AZ93" i="38"/>
  <c r="BV92" i="38"/>
  <c r="BU92" i="38"/>
  <c r="BT92" i="38"/>
  <c r="BS92" i="38"/>
  <c r="BR92" i="38"/>
  <c r="BQ92" i="38"/>
  <c r="BP92" i="38"/>
  <c r="BO92" i="38"/>
  <c r="BN92" i="38"/>
  <c r="BM92" i="38"/>
  <c r="BL92" i="38"/>
  <c r="BK92" i="38"/>
  <c r="BJ92" i="38"/>
  <c r="BI92" i="38"/>
  <c r="BW92" i="38" s="1"/>
  <c r="AS92" i="38" s="1"/>
  <c r="BG92" i="38"/>
  <c r="BF92" i="38"/>
  <c r="BE92" i="38"/>
  <c r="BD92" i="38"/>
  <c r="BC92" i="38"/>
  <c r="BB92" i="38"/>
  <c r="BA92" i="38"/>
  <c r="AZ92" i="38"/>
  <c r="BV91" i="38"/>
  <c r="BU91" i="38"/>
  <c r="BT91" i="38"/>
  <c r="BS91" i="38"/>
  <c r="BR91" i="38"/>
  <c r="BQ91" i="38"/>
  <c r="BP91" i="38"/>
  <c r="BO91" i="38"/>
  <c r="BN91" i="38"/>
  <c r="BM91" i="38"/>
  <c r="BL91" i="38"/>
  <c r="BK91" i="38"/>
  <c r="BJ91" i="38"/>
  <c r="BI91" i="38"/>
  <c r="BW91" i="38" s="1"/>
  <c r="AS91" i="38" s="1"/>
  <c r="BG91" i="38"/>
  <c r="BF91" i="38"/>
  <c r="BE91" i="38"/>
  <c r="BD91" i="38"/>
  <c r="BC91" i="38"/>
  <c r="BB91" i="38"/>
  <c r="BA91" i="38"/>
  <c r="AZ91" i="38"/>
  <c r="BV90" i="38"/>
  <c r="BU90" i="38"/>
  <c r="BT90" i="38"/>
  <c r="BS90" i="38"/>
  <c r="BR90" i="38"/>
  <c r="BQ90" i="38"/>
  <c r="BP90" i="38"/>
  <c r="BO90" i="38"/>
  <c r="BN90" i="38"/>
  <c r="BM90" i="38"/>
  <c r="BL90" i="38"/>
  <c r="BK90" i="38"/>
  <c r="BJ90" i="38"/>
  <c r="BI90" i="38"/>
  <c r="BW90" i="38" s="1"/>
  <c r="AS90" i="38" s="1"/>
  <c r="BG90" i="38"/>
  <c r="BF90" i="38"/>
  <c r="BE90" i="38"/>
  <c r="BD90" i="38"/>
  <c r="BC90" i="38"/>
  <c r="BB90" i="38"/>
  <c r="BA90" i="38"/>
  <c r="AZ90" i="38"/>
  <c r="BV89" i="38"/>
  <c r="BU89" i="38"/>
  <c r="BT89" i="38"/>
  <c r="BS89" i="38"/>
  <c r="BR89" i="38"/>
  <c r="BQ89" i="38"/>
  <c r="BP89" i="38"/>
  <c r="BO89" i="38"/>
  <c r="BN89" i="38"/>
  <c r="BM89" i="38"/>
  <c r="BL89" i="38"/>
  <c r="BK89" i="38"/>
  <c r="BJ89" i="38"/>
  <c r="BI89" i="38"/>
  <c r="BW89" i="38" s="1"/>
  <c r="AS89" i="38" s="1"/>
  <c r="BG89" i="38"/>
  <c r="BF89" i="38"/>
  <c r="BE89" i="38"/>
  <c r="BD89" i="38"/>
  <c r="BC89" i="38"/>
  <c r="BB89" i="38"/>
  <c r="BA89" i="38"/>
  <c r="AZ89" i="38"/>
  <c r="BV88" i="38"/>
  <c r="BU88" i="38"/>
  <c r="BT88" i="38"/>
  <c r="BS88" i="38"/>
  <c r="BR88" i="38"/>
  <c r="BQ88" i="38"/>
  <c r="BP88" i="38"/>
  <c r="BO88" i="38"/>
  <c r="BN88" i="38"/>
  <c r="BM88" i="38"/>
  <c r="BL88" i="38"/>
  <c r="BK88" i="38"/>
  <c r="BJ88" i="38"/>
  <c r="BI88" i="38"/>
  <c r="BW88" i="38" s="1"/>
  <c r="AS88" i="38" s="1"/>
  <c r="BG88" i="38"/>
  <c r="BF88" i="38"/>
  <c r="BE88" i="38"/>
  <c r="BD88" i="38"/>
  <c r="BC88" i="38"/>
  <c r="BB88" i="38"/>
  <c r="BA88" i="38"/>
  <c r="AZ88" i="38"/>
  <c r="BV87" i="38"/>
  <c r="BU87" i="38"/>
  <c r="BT87" i="38"/>
  <c r="BS87" i="38"/>
  <c r="BR87" i="38"/>
  <c r="BQ87" i="38"/>
  <c r="BP87" i="38"/>
  <c r="BO87" i="38"/>
  <c r="BN87" i="38"/>
  <c r="BM87" i="38"/>
  <c r="BL87" i="38"/>
  <c r="BK87" i="38"/>
  <c r="BJ87" i="38"/>
  <c r="BI87" i="38"/>
  <c r="BW87" i="38" s="1"/>
  <c r="AS87" i="38" s="1"/>
  <c r="BG87" i="38"/>
  <c r="BF87" i="38"/>
  <c r="BE87" i="38"/>
  <c r="BD87" i="38"/>
  <c r="BC87" i="38"/>
  <c r="BB87" i="38"/>
  <c r="BA87" i="38"/>
  <c r="AZ87" i="38"/>
  <c r="BV86" i="38"/>
  <c r="BU86" i="38"/>
  <c r="BT86" i="38"/>
  <c r="BS86" i="38"/>
  <c r="BR86" i="38"/>
  <c r="BQ86" i="38"/>
  <c r="BP86" i="38"/>
  <c r="BO86" i="38"/>
  <c r="BN86" i="38"/>
  <c r="BM86" i="38"/>
  <c r="BL86" i="38"/>
  <c r="BK86" i="38"/>
  <c r="BJ86" i="38"/>
  <c r="BI86" i="38"/>
  <c r="BW86" i="38" s="1"/>
  <c r="AS86" i="38" s="1"/>
  <c r="BG86" i="38"/>
  <c r="BF86" i="38"/>
  <c r="BE86" i="38"/>
  <c r="BD86" i="38"/>
  <c r="BC86" i="38"/>
  <c r="BB86" i="38"/>
  <c r="BA86" i="38"/>
  <c r="AZ86" i="38"/>
  <c r="BV85" i="38"/>
  <c r="BU85" i="38"/>
  <c r="BT85" i="38"/>
  <c r="BS85" i="38"/>
  <c r="BR85" i="38"/>
  <c r="BQ85" i="38"/>
  <c r="BP85" i="38"/>
  <c r="BO85" i="38"/>
  <c r="BN85" i="38"/>
  <c r="BM85" i="38"/>
  <c r="BL85" i="38"/>
  <c r="BK85" i="38"/>
  <c r="BJ85" i="38"/>
  <c r="BI85" i="38"/>
  <c r="BW85" i="38" s="1"/>
  <c r="AS85" i="38" s="1"/>
  <c r="BG85" i="38"/>
  <c r="BF85" i="38"/>
  <c r="BE85" i="38"/>
  <c r="BD85" i="38"/>
  <c r="BC85" i="38"/>
  <c r="BB85" i="38"/>
  <c r="BA85" i="38"/>
  <c r="AZ85" i="38"/>
  <c r="AR85" i="38" s="1"/>
  <c r="BV84" i="38"/>
  <c r="BU84" i="38"/>
  <c r="BT84" i="38"/>
  <c r="BS84" i="38"/>
  <c r="BR84" i="38"/>
  <c r="BQ84" i="38"/>
  <c r="BP84" i="38"/>
  <c r="BO84" i="38"/>
  <c r="BN84" i="38"/>
  <c r="BM84" i="38"/>
  <c r="BL84" i="38"/>
  <c r="BK84" i="38"/>
  <c r="BJ84" i="38"/>
  <c r="BI84" i="38"/>
  <c r="BW84" i="38" s="1"/>
  <c r="AS84" i="38" s="1"/>
  <c r="BG84" i="38"/>
  <c r="BF84" i="38"/>
  <c r="BE84" i="38"/>
  <c r="BD84" i="38"/>
  <c r="BC84" i="38"/>
  <c r="BB84" i="38"/>
  <c r="BA84" i="38"/>
  <c r="AZ84" i="38"/>
  <c r="BV83" i="38"/>
  <c r="BU83" i="38"/>
  <c r="BT83" i="38"/>
  <c r="BS83" i="38"/>
  <c r="BR83" i="38"/>
  <c r="BQ83" i="38"/>
  <c r="BP83" i="38"/>
  <c r="BO83" i="38"/>
  <c r="BN83" i="38"/>
  <c r="BM83" i="38"/>
  <c r="BL83" i="38"/>
  <c r="BK83" i="38"/>
  <c r="BJ83" i="38"/>
  <c r="BI83" i="38"/>
  <c r="BW83" i="38" s="1"/>
  <c r="AS83" i="38" s="1"/>
  <c r="BG83" i="38"/>
  <c r="BF83" i="38"/>
  <c r="BE83" i="38"/>
  <c r="BD83" i="38"/>
  <c r="BC83" i="38"/>
  <c r="BB83" i="38"/>
  <c r="BA83" i="38"/>
  <c r="AZ83" i="38"/>
  <c r="AR83" i="38" s="1"/>
  <c r="BV82" i="38"/>
  <c r="BU82" i="38"/>
  <c r="BT82" i="38"/>
  <c r="BS82" i="38"/>
  <c r="BR82" i="38"/>
  <c r="BQ82" i="38"/>
  <c r="BP82" i="38"/>
  <c r="BO82" i="38"/>
  <c r="BN82" i="38"/>
  <c r="BM82" i="38"/>
  <c r="BL82" i="38"/>
  <c r="BK82" i="38"/>
  <c r="BJ82" i="38"/>
  <c r="BI82" i="38"/>
  <c r="BW82" i="38" s="1"/>
  <c r="AS82" i="38" s="1"/>
  <c r="BG82" i="38"/>
  <c r="BF82" i="38"/>
  <c r="BE82" i="38"/>
  <c r="BD82" i="38"/>
  <c r="BC82" i="38"/>
  <c r="BB82" i="38"/>
  <c r="BA82" i="38"/>
  <c r="AZ82" i="38"/>
  <c r="BW81" i="38"/>
  <c r="AS81" i="38" s="1"/>
  <c r="BV81" i="38"/>
  <c r="BU81" i="38"/>
  <c r="BT81" i="38"/>
  <c r="BS81" i="38"/>
  <c r="BR81" i="38"/>
  <c r="BQ81" i="38"/>
  <c r="BP81" i="38"/>
  <c r="BO81" i="38"/>
  <c r="BN81" i="38"/>
  <c r="BM81" i="38"/>
  <c r="BL81" i="38"/>
  <c r="BK81" i="38"/>
  <c r="BJ81" i="38"/>
  <c r="BI81" i="38"/>
  <c r="BG81" i="38"/>
  <c r="BF81" i="38"/>
  <c r="BE81" i="38"/>
  <c r="BD81" i="38"/>
  <c r="BC81" i="38"/>
  <c r="BB81" i="38"/>
  <c r="BA81" i="38"/>
  <c r="AZ81" i="38"/>
  <c r="BV80" i="38"/>
  <c r="BU80" i="38"/>
  <c r="BT80" i="38"/>
  <c r="BS80" i="38"/>
  <c r="BR80" i="38"/>
  <c r="BQ80" i="38"/>
  <c r="BP80" i="38"/>
  <c r="BO80" i="38"/>
  <c r="BN80" i="38"/>
  <c r="BM80" i="38"/>
  <c r="BL80" i="38"/>
  <c r="BK80" i="38"/>
  <c r="BJ80" i="38"/>
  <c r="BI80" i="38"/>
  <c r="BW80" i="38" s="1"/>
  <c r="AS80" i="38" s="1"/>
  <c r="BG80" i="38"/>
  <c r="BF80" i="38"/>
  <c r="BE80" i="38"/>
  <c r="BD80" i="38"/>
  <c r="BC80" i="38"/>
  <c r="BB80" i="38"/>
  <c r="BA80" i="38"/>
  <c r="AZ80" i="38"/>
  <c r="AR80" i="38" s="1"/>
  <c r="BV79" i="38"/>
  <c r="BU79" i="38"/>
  <c r="BT79" i="38"/>
  <c r="BS79" i="38"/>
  <c r="BR79" i="38"/>
  <c r="BQ79" i="38"/>
  <c r="BP79" i="38"/>
  <c r="BO79" i="38"/>
  <c r="BN79" i="38"/>
  <c r="BM79" i="38"/>
  <c r="BL79" i="38"/>
  <c r="BK79" i="38"/>
  <c r="BJ79" i="38"/>
  <c r="BI79" i="38"/>
  <c r="BW79" i="38" s="1"/>
  <c r="AS79" i="38" s="1"/>
  <c r="BG79" i="38"/>
  <c r="BF79" i="38"/>
  <c r="BE79" i="38"/>
  <c r="BD79" i="38"/>
  <c r="BC79" i="38"/>
  <c r="BB79" i="38"/>
  <c r="BA79" i="38"/>
  <c r="AZ79" i="38"/>
  <c r="BV78" i="38"/>
  <c r="BU78" i="38"/>
  <c r="BT78" i="38"/>
  <c r="BS78" i="38"/>
  <c r="BR78" i="38"/>
  <c r="BQ78" i="38"/>
  <c r="BP78" i="38"/>
  <c r="BO78" i="38"/>
  <c r="BN78" i="38"/>
  <c r="BM78" i="38"/>
  <c r="BL78" i="38"/>
  <c r="BK78" i="38"/>
  <c r="BJ78" i="38"/>
  <c r="BI78" i="38"/>
  <c r="BW78" i="38" s="1"/>
  <c r="AS78" i="38" s="1"/>
  <c r="BG78" i="38"/>
  <c r="BF78" i="38"/>
  <c r="BE78" i="38"/>
  <c r="BD78" i="38"/>
  <c r="BC78" i="38"/>
  <c r="BB78" i="38"/>
  <c r="BA78" i="38"/>
  <c r="AZ78" i="38"/>
  <c r="AR78" i="38" s="1"/>
  <c r="BV77" i="38"/>
  <c r="BU77" i="38"/>
  <c r="BT77" i="38"/>
  <c r="BS77" i="38"/>
  <c r="BR77" i="38"/>
  <c r="BQ77" i="38"/>
  <c r="BP77" i="38"/>
  <c r="BO77" i="38"/>
  <c r="BN77" i="38"/>
  <c r="BM77" i="38"/>
  <c r="BL77" i="38"/>
  <c r="BK77" i="38"/>
  <c r="BJ77" i="38"/>
  <c r="BI77" i="38"/>
  <c r="BW77" i="38" s="1"/>
  <c r="AS77" i="38" s="1"/>
  <c r="BG77" i="38"/>
  <c r="BF77" i="38"/>
  <c r="BE77" i="38"/>
  <c r="BD77" i="38"/>
  <c r="BC77" i="38"/>
  <c r="BB77" i="38"/>
  <c r="BA77" i="38"/>
  <c r="AZ77" i="38"/>
  <c r="BW76" i="38"/>
  <c r="AS76" i="38" s="1"/>
  <c r="BV76" i="38"/>
  <c r="BU76" i="38"/>
  <c r="BT76" i="38"/>
  <c r="BS76" i="38"/>
  <c r="BR76" i="38"/>
  <c r="BQ76" i="38"/>
  <c r="BP76" i="38"/>
  <c r="BO76" i="38"/>
  <c r="BN76" i="38"/>
  <c r="BM76" i="38"/>
  <c r="BL76" i="38"/>
  <c r="BK76" i="38"/>
  <c r="BJ76" i="38"/>
  <c r="BI76" i="38"/>
  <c r="BG76" i="38"/>
  <c r="BF76" i="38"/>
  <c r="BE76" i="38"/>
  <c r="BD76" i="38"/>
  <c r="BC76" i="38"/>
  <c r="BB76" i="38"/>
  <c r="BA76" i="38"/>
  <c r="AZ76" i="38"/>
  <c r="BV75" i="38"/>
  <c r="BU75" i="38"/>
  <c r="BT75" i="38"/>
  <c r="BS75" i="38"/>
  <c r="BR75" i="38"/>
  <c r="BQ75" i="38"/>
  <c r="BP75" i="38"/>
  <c r="BO75" i="38"/>
  <c r="BN75" i="38"/>
  <c r="BM75" i="38"/>
  <c r="BL75" i="38"/>
  <c r="BK75" i="38"/>
  <c r="BJ75" i="38"/>
  <c r="BI75" i="38"/>
  <c r="BW75" i="38" s="1"/>
  <c r="AS75" i="38" s="1"/>
  <c r="BG75" i="38"/>
  <c r="BF75" i="38"/>
  <c r="BE75" i="38"/>
  <c r="BD75" i="38"/>
  <c r="BC75" i="38"/>
  <c r="BB75" i="38"/>
  <c r="BA75" i="38"/>
  <c r="AZ75" i="38"/>
  <c r="AR75" i="38" s="1"/>
  <c r="BV74" i="38"/>
  <c r="BU74" i="38"/>
  <c r="BT74" i="38"/>
  <c r="BS74" i="38"/>
  <c r="BR74" i="38"/>
  <c r="BQ74" i="38"/>
  <c r="BP74" i="38"/>
  <c r="BO74" i="38"/>
  <c r="BN74" i="38"/>
  <c r="BM74" i="38"/>
  <c r="BL74" i="38"/>
  <c r="BK74" i="38"/>
  <c r="BJ74" i="38"/>
  <c r="BI74" i="38"/>
  <c r="BW74" i="38" s="1"/>
  <c r="AS74" i="38" s="1"/>
  <c r="BG74" i="38"/>
  <c r="BF74" i="38"/>
  <c r="BE74" i="38"/>
  <c r="BD74" i="38"/>
  <c r="BC74" i="38"/>
  <c r="BB74" i="38"/>
  <c r="BA74" i="38"/>
  <c r="AZ74" i="38"/>
  <c r="BW73" i="38"/>
  <c r="AS73" i="38" s="1"/>
  <c r="BV73" i="38"/>
  <c r="BU73" i="38"/>
  <c r="BT73" i="38"/>
  <c r="BS73" i="38"/>
  <c r="BR73" i="38"/>
  <c r="BQ73" i="38"/>
  <c r="BP73" i="38"/>
  <c r="BO73" i="38"/>
  <c r="BN73" i="38"/>
  <c r="BM73" i="38"/>
  <c r="BL73" i="38"/>
  <c r="BK73" i="38"/>
  <c r="BJ73" i="38"/>
  <c r="BI73" i="38"/>
  <c r="BG73" i="38"/>
  <c r="BF73" i="38"/>
  <c r="BE73" i="38"/>
  <c r="BD73" i="38"/>
  <c r="BC73" i="38"/>
  <c r="BB73" i="38"/>
  <c r="BA73" i="38"/>
  <c r="AZ73" i="38"/>
  <c r="BV72" i="38"/>
  <c r="BU72" i="38"/>
  <c r="BT72" i="38"/>
  <c r="BS72" i="38"/>
  <c r="BR72" i="38"/>
  <c r="BQ72" i="38"/>
  <c r="BP72" i="38"/>
  <c r="BO72" i="38"/>
  <c r="BN72" i="38"/>
  <c r="BM72" i="38"/>
  <c r="BL72" i="38"/>
  <c r="BK72" i="38"/>
  <c r="BJ72" i="38"/>
  <c r="BI72" i="38"/>
  <c r="BW72" i="38" s="1"/>
  <c r="AS72" i="38" s="1"/>
  <c r="BG72" i="38"/>
  <c r="BF72" i="38"/>
  <c r="BE72" i="38"/>
  <c r="BD72" i="38"/>
  <c r="BC72" i="38"/>
  <c r="BB72" i="38"/>
  <c r="BA72" i="38"/>
  <c r="AZ72" i="38"/>
  <c r="BV71" i="38"/>
  <c r="BU71" i="38"/>
  <c r="BT71" i="38"/>
  <c r="BS71" i="38"/>
  <c r="BR71" i="38"/>
  <c r="BQ71" i="38"/>
  <c r="BP71" i="38"/>
  <c r="BO71" i="38"/>
  <c r="BN71" i="38"/>
  <c r="BM71" i="38"/>
  <c r="BL71" i="38"/>
  <c r="BK71" i="38"/>
  <c r="BJ71" i="38"/>
  <c r="BI71" i="38"/>
  <c r="BW71" i="38" s="1"/>
  <c r="AS71" i="38" s="1"/>
  <c r="BG71" i="38"/>
  <c r="BF71" i="38"/>
  <c r="BE71" i="38"/>
  <c r="BD71" i="38"/>
  <c r="BC71" i="38"/>
  <c r="BB71" i="38"/>
  <c r="BA71" i="38"/>
  <c r="AZ71" i="38"/>
  <c r="BV70" i="38"/>
  <c r="BU70" i="38"/>
  <c r="BT70" i="38"/>
  <c r="BS70" i="38"/>
  <c r="BR70" i="38"/>
  <c r="BQ70" i="38"/>
  <c r="BP70" i="38"/>
  <c r="BO70" i="38"/>
  <c r="BN70" i="38"/>
  <c r="BM70" i="38"/>
  <c r="BL70" i="38"/>
  <c r="BK70" i="38"/>
  <c r="BJ70" i="38"/>
  <c r="BI70" i="38"/>
  <c r="BW70" i="38" s="1"/>
  <c r="AS70" i="38" s="1"/>
  <c r="BG70" i="38"/>
  <c r="BF70" i="38"/>
  <c r="BE70" i="38"/>
  <c r="BD70" i="38"/>
  <c r="BC70" i="38"/>
  <c r="BB70" i="38"/>
  <c r="BA70" i="38"/>
  <c r="AZ70" i="38"/>
  <c r="BV69" i="38"/>
  <c r="BU69" i="38"/>
  <c r="BT69" i="38"/>
  <c r="BS69" i="38"/>
  <c r="BR69" i="38"/>
  <c r="BQ69" i="38"/>
  <c r="BP69" i="38"/>
  <c r="BO69" i="38"/>
  <c r="BN69" i="38"/>
  <c r="BM69" i="38"/>
  <c r="BL69" i="38"/>
  <c r="BK69" i="38"/>
  <c r="BJ69" i="38"/>
  <c r="BI69" i="38"/>
  <c r="BW69" i="38" s="1"/>
  <c r="AS69" i="38" s="1"/>
  <c r="BG69" i="38"/>
  <c r="BF69" i="38"/>
  <c r="BE69" i="38"/>
  <c r="BD69" i="38"/>
  <c r="BC69" i="38"/>
  <c r="BB69" i="38"/>
  <c r="BA69" i="38"/>
  <c r="AZ69" i="38"/>
  <c r="BV68" i="38"/>
  <c r="BU68" i="38"/>
  <c r="BT68" i="38"/>
  <c r="BS68" i="38"/>
  <c r="BR68" i="38"/>
  <c r="BQ68" i="38"/>
  <c r="BP68" i="38"/>
  <c r="BO68" i="38"/>
  <c r="BN68" i="38"/>
  <c r="BM68" i="38"/>
  <c r="BL68" i="38"/>
  <c r="BK68" i="38"/>
  <c r="BJ68" i="38"/>
  <c r="BI68" i="38"/>
  <c r="BW68" i="38" s="1"/>
  <c r="AS68" i="38" s="1"/>
  <c r="BG68" i="38"/>
  <c r="BF68" i="38"/>
  <c r="BE68" i="38"/>
  <c r="BD68" i="38"/>
  <c r="BC68" i="38"/>
  <c r="BB68" i="38"/>
  <c r="BA68" i="38"/>
  <c r="AZ68" i="38"/>
  <c r="AR68" i="38" s="1"/>
  <c r="BV67" i="38"/>
  <c r="BU67" i="38"/>
  <c r="BT67" i="38"/>
  <c r="BS67" i="38"/>
  <c r="BR67" i="38"/>
  <c r="BQ67" i="38"/>
  <c r="BP67" i="38"/>
  <c r="BO67" i="38"/>
  <c r="BN67" i="38"/>
  <c r="BM67" i="38"/>
  <c r="BL67" i="38"/>
  <c r="BK67" i="38"/>
  <c r="BJ67" i="38"/>
  <c r="BI67" i="38"/>
  <c r="BW67" i="38" s="1"/>
  <c r="AS67" i="38" s="1"/>
  <c r="BG67" i="38"/>
  <c r="BF67" i="38"/>
  <c r="BE67" i="38"/>
  <c r="BD67" i="38"/>
  <c r="BC67" i="38"/>
  <c r="BB67" i="38"/>
  <c r="BA67" i="38"/>
  <c r="AZ67" i="38"/>
  <c r="BV66" i="38"/>
  <c r="BU66" i="38"/>
  <c r="BT66" i="38"/>
  <c r="BS66" i="38"/>
  <c r="BR66" i="38"/>
  <c r="BQ66" i="38"/>
  <c r="BP66" i="38"/>
  <c r="BO66" i="38"/>
  <c r="BN66" i="38"/>
  <c r="BM66" i="38"/>
  <c r="BL66" i="38"/>
  <c r="BK66" i="38"/>
  <c r="BJ66" i="38"/>
  <c r="BI66" i="38"/>
  <c r="BW66" i="38" s="1"/>
  <c r="AS66" i="38" s="1"/>
  <c r="BG66" i="38"/>
  <c r="BF66" i="38"/>
  <c r="BE66" i="38"/>
  <c r="BD66" i="38"/>
  <c r="BC66" i="38"/>
  <c r="BB66" i="38"/>
  <c r="BA66" i="38"/>
  <c r="AZ66" i="38"/>
  <c r="AR66" i="38" s="1"/>
  <c r="BV65" i="38"/>
  <c r="BU65" i="38"/>
  <c r="BT65" i="38"/>
  <c r="BS65" i="38"/>
  <c r="BR65" i="38"/>
  <c r="BQ65" i="38"/>
  <c r="BP65" i="38"/>
  <c r="BO65" i="38"/>
  <c r="BN65" i="38"/>
  <c r="BM65" i="38"/>
  <c r="BL65" i="38"/>
  <c r="BK65" i="38"/>
  <c r="BJ65" i="38"/>
  <c r="BI65" i="38"/>
  <c r="BW65" i="38" s="1"/>
  <c r="AS65" i="38" s="1"/>
  <c r="BG65" i="38"/>
  <c r="BF65" i="38"/>
  <c r="BE65" i="38"/>
  <c r="BD65" i="38"/>
  <c r="BC65" i="38"/>
  <c r="BB65" i="38"/>
  <c r="BA65" i="38"/>
  <c r="AZ65" i="38"/>
  <c r="BV64" i="38"/>
  <c r="BU64" i="38"/>
  <c r="BT64" i="38"/>
  <c r="BS64" i="38"/>
  <c r="BR64" i="38"/>
  <c r="BQ64" i="38"/>
  <c r="BP64" i="38"/>
  <c r="BO64" i="38"/>
  <c r="BN64" i="38"/>
  <c r="BM64" i="38"/>
  <c r="BL64" i="38"/>
  <c r="BK64" i="38"/>
  <c r="BJ64" i="38"/>
  <c r="BI64" i="38"/>
  <c r="BW64" i="38" s="1"/>
  <c r="AS64" i="38" s="1"/>
  <c r="BG64" i="38"/>
  <c r="BF64" i="38"/>
  <c r="BE64" i="38"/>
  <c r="BD64" i="38"/>
  <c r="BC64" i="38"/>
  <c r="BB64" i="38"/>
  <c r="BA64" i="38"/>
  <c r="AZ64" i="38"/>
  <c r="BV63" i="38"/>
  <c r="BU63" i="38"/>
  <c r="BT63" i="38"/>
  <c r="BS63" i="38"/>
  <c r="BR63" i="38"/>
  <c r="BQ63" i="38"/>
  <c r="BP63" i="38"/>
  <c r="BO63" i="38"/>
  <c r="BN63" i="38"/>
  <c r="BM63" i="38"/>
  <c r="BL63" i="38"/>
  <c r="BK63" i="38"/>
  <c r="BJ63" i="38"/>
  <c r="BI63" i="38"/>
  <c r="BW63" i="38" s="1"/>
  <c r="AS63" i="38" s="1"/>
  <c r="BG63" i="38"/>
  <c r="BF63" i="38"/>
  <c r="BE63" i="38"/>
  <c r="BD63" i="38"/>
  <c r="BC63" i="38"/>
  <c r="BB63" i="38"/>
  <c r="BA63" i="38"/>
  <c r="AZ63" i="38"/>
  <c r="BV62" i="38"/>
  <c r="BU62" i="38"/>
  <c r="BT62" i="38"/>
  <c r="BS62" i="38"/>
  <c r="BR62" i="38"/>
  <c r="BQ62" i="38"/>
  <c r="BP62" i="38"/>
  <c r="BO62" i="38"/>
  <c r="BN62" i="38"/>
  <c r="BM62" i="38"/>
  <c r="BL62" i="38"/>
  <c r="BK62" i="38"/>
  <c r="BJ62" i="38"/>
  <c r="BI62" i="38"/>
  <c r="BW62" i="38" s="1"/>
  <c r="AS62" i="38" s="1"/>
  <c r="BG62" i="38"/>
  <c r="BF62" i="38"/>
  <c r="BE62" i="38"/>
  <c r="BD62" i="38"/>
  <c r="BC62" i="38"/>
  <c r="BB62" i="38"/>
  <c r="BA62" i="38"/>
  <c r="AZ62" i="38"/>
  <c r="BV61" i="38"/>
  <c r="BU61" i="38"/>
  <c r="BT61" i="38"/>
  <c r="BS61" i="38"/>
  <c r="BR61" i="38"/>
  <c r="BQ61" i="38"/>
  <c r="BP61" i="38"/>
  <c r="BO61" i="38"/>
  <c r="BN61" i="38"/>
  <c r="BM61" i="38"/>
  <c r="BL61" i="38"/>
  <c r="BK61" i="38"/>
  <c r="BJ61" i="38"/>
  <c r="BI61" i="38"/>
  <c r="BW61" i="38" s="1"/>
  <c r="AS61" i="38" s="1"/>
  <c r="BG61" i="38"/>
  <c r="BF61" i="38"/>
  <c r="BE61" i="38"/>
  <c r="BD61" i="38"/>
  <c r="BC61" i="38"/>
  <c r="BB61" i="38"/>
  <c r="BA61" i="38"/>
  <c r="AZ61" i="38"/>
  <c r="BV60" i="38"/>
  <c r="BU60" i="38"/>
  <c r="BT60" i="38"/>
  <c r="BS60" i="38"/>
  <c r="BR60" i="38"/>
  <c r="BQ60" i="38"/>
  <c r="BP60" i="38"/>
  <c r="BO60" i="38"/>
  <c r="BN60" i="38"/>
  <c r="BM60" i="38"/>
  <c r="BL60" i="38"/>
  <c r="BK60" i="38"/>
  <c r="BJ60" i="38"/>
  <c r="BI60" i="38"/>
  <c r="BW60" i="38" s="1"/>
  <c r="AS60" i="38" s="1"/>
  <c r="BG60" i="38"/>
  <c r="BF60" i="38"/>
  <c r="BE60" i="38"/>
  <c r="BD60" i="38"/>
  <c r="BC60" i="38"/>
  <c r="BB60" i="38"/>
  <c r="BA60" i="38"/>
  <c r="AZ60" i="38"/>
  <c r="BV59" i="38"/>
  <c r="BU59" i="38"/>
  <c r="BT59" i="38"/>
  <c r="BS59" i="38"/>
  <c r="BR59" i="38"/>
  <c r="BQ59" i="38"/>
  <c r="BP59" i="38"/>
  <c r="BO59" i="38"/>
  <c r="BN59" i="38"/>
  <c r="BM59" i="38"/>
  <c r="BL59" i="38"/>
  <c r="BK59" i="38"/>
  <c r="BJ59" i="38"/>
  <c r="BI59" i="38"/>
  <c r="BW59" i="38" s="1"/>
  <c r="AS59" i="38" s="1"/>
  <c r="BG59" i="38"/>
  <c r="BF59" i="38"/>
  <c r="BE59" i="38"/>
  <c r="BD59" i="38"/>
  <c r="BC59" i="38"/>
  <c r="BB59" i="38"/>
  <c r="BA59" i="38"/>
  <c r="AZ59" i="38"/>
  <c r="BV58" i="38"/>
  <c r="BU58" i="38"/>
  <c r="BT58" i="38"/>
  <c r="BS58" i="38"/>
  <c r="BR58" i="38"/>
  <c r="BQ58" i="38"/>
  <c r="BP58" i="38"/>
  <c r="BO58" i="38"/>
  <c r="BN58" i="38"/>
  <c r="BM58" i="38"/>
  <c r="BL58" i="38"/>
  <c r="BK58" i="38"/>
  <c r="BJ58" i="38"/>
  <c r="BI58" i="38"/>
  <c r="BW58" i="38" s="1"/>
  <c r="AS58" i="38" s="1"/>
  <c r="BG58" i="38"/>
  <c r="BF58" i="38"/>
  <c r="BE58" i="38"/>
  <c r="BD58" i="38"/>
  <c r="BC58" i="38"/>
  <c r="BB58" i="38"/>
  <c r="BA58" i="38"/>
  <c r="AZ58" i="38"/>
  <c r="BV57" i="38"/>
  <c r="BU57" i="38"/>
  <c r="BT57" i="38"/>
  <c r="BS57" i="38"/>
  <c r="BR57" i="38"/>
  <c r="BQ57" i="38"/>
  <c r="BP57" i="38"/>
  <c r="BO57" i="38"/>
  <c r="BN57" i="38"/>
  <c r="BM57" i="38"/>
  <c r="BL57" i="38"/>
  <c r="BK57" i="38"/>
  <c r="BJ57" i="38"/>
  <c r="BI57" i="38"/>
  <c r="BW57" i="38" s="1"/>
  <c r="AS57" i="38" s="1"/>
  <c r="BG57" i="38"/>
  <c r="BF57" i="38"/>
  <c r="BE57" i="38"/>
  <c r="BD57" i="38"/>
  <c r="BC57" i="38"/>
  <c r="BB57" i="38"/>
  <c r="BA57" i="38"/>
  <c r="AZ57" i="38"/>
  <c r="AR57" i="38" s="1"/>
  <c r="BV56" i="38"/>
  <c r="BU56" i="38"/>
  <c r="BT56" i="38"/>
  <c r="BS56" i="38"/>
  <c r="BR56" i="38"/>
  <c r="BQ56" i="38"/>
  <c r="BP56" i="38"/>
  <c r="BO56" i="38"/>
  <c r="BN56" i="38"/>
  <c r="BM56" i="38"/>
  <c r="BL56" i="38"/>
  <c r="BK56" i="38"/>
  <c r="BJ56" i="38"/>
  <c r="BI56" i="38"/>
  <c r="BW56" i="38" s="1"/>
  <c r="AS56" i="38" s="1"/>
  <c r="BG56" i="38"/>
  <c r="BF56" i="38"/>
  <c r="BE56" i="38"/>
  <c r="BD56" i="38"/>
  <c r="BC56" i="38"/>
  <c r="BB56" i="38"/>
  <c r="BA56" i="38"/>
  <c r="AZ56" i="38"/>
  <c r="BV55" i="38"/>
  <c r="BU55" i="38"/>
  <c r="BT55" i="38"/>
  <c r="BS55" i="38"/>
  <c r="BR55" i="38"/>
  <c r="BQ55" i="38"/>
  <c r="BP55" i="38"/>
  <c r="BO55" i="38"/>
  <c r="BN55" i="38"/>
  <c r="BM55" i="38"/>
  <c r="BL55" i="38"/>
  <c r="BK55" i="38"/>
  <c r="BJ55" i="38"/>
  <c r="BI55" i="38"/>
  <c r="BW55" i="38" s="1"/>
  <c r="AS55" i="38" s="1"/>
  <c r="BG55" i="38"/>
  <c r="BF55" i="38"/>
  <c r="BE55" i="38"/>
  <c r="BD55" i="38"/>
  <c r="BC55" i="38"/>
  <c r="BB55" i="38"/>
  <c r="BA55" i="38"/>
  <c r="AZ55" i="38"/>
  <c r="BV54" i="38"/>
  <c r="BU54" i="38"/>
  <c r="BT54" i="38"/>
  <c r="BS54" i="38"/>
  <c r="BR54" i="38"/>
  <c r="BQ54" i="38"/>
  <c r="BP54" i="38"/>
  <c r="BO54" i="38"/>
  <c r="BN54" i="38"/>
  <c r="BM54" i="38"/>
  <c r="BL54" i="38"/>
  <c r="BK54" i="38"/>
  <c r="BJ54" i="38"/>
  <c r="BI54" i="38"/>
  <c r="BW54" i="38" s="1"/>
  <c r="AS54" i="38" s="1"/>
  <c r="BG54" i="38"/>
  <c r="BF54" i="38"/>
  <c r="BE54" i="38"/>
  <c r="BD54" i="38"/>
  <c r="BC54" i="38"/>
  <c r="BB54" i="38"/>
  <c r="BA54" i="38"/>
  <c r="AZ54" i="38"/>
  <c r="BW53" i="38"/>
  <c r="AS53" i="38" s="1"/>
  <c r="BV53" i="38"/>
  <c r="BU53" i="38"/>
  <c r="BT53" i="38"/>
  <c r="BS53" i="38"/>
  <c r="BR53" i="38"/>
  <c r="BQ53" i="38"/>
  <c r="BP53" i="38"/>
  <c r="BO53" i="38"/>
  <c r="BN53" i="38"/>
  <c r="BM53" i="38"/>
  <c r="BL53" i="38"/>
  <c r="BK53" i="38"/>
  <c r="BJ53" i="38"/>
  <c r="BI53" i="38"/>
  <c r="BG53" i="38"/>
  <c r="BF53" i="38"/>
  <c r="BE53" i="38"/>
  <c r="BD53" i="38"/>
  <c r="BC53" i="38"/>
  <c r="BB53" i="38"/>
  <c r="BA53" i="38"/>
  <c r="AZ53" i="38"/>
  <c r="BV52" i="38"/>
  <c r="BU52" i="38"/>
  <c r="BT52" i="38"/>
  <c r="BS52" i="38"/>
  <c r="BR52" i="38"/>
  <c r="BQ52" i="38"/>
  <c r="BP52" i="38"/>
  <c r="BO52" i="38"/>
  <c r="BN52" i="38"/>
  <c r="BM52" i="38"/>
  <c r="BL52" i="38"/>
  <c r="BK52" i="38"/>
  <c r="BJ52" i="38"/>
  <c r="BI52" i="38"/>
  <c r="BW52" i="38" s="1"/>
  <c r="AS52" i="38" s="1"/>
  <c r="BG52" i="38"/>
  <c r="BF52" i="38"/>
  <c r="BE52" i="38"/>
  <c r="BD52" i="38"/>
  <c r="BC52" i="38"/>
  <c r="BB52" i="38"/>
  <c r="BA52" i="38"/>
  <c r="AZ52" i="38"/>
  <c r="AR52" i="38" s="1"/>
  <c r="BV51" i="38"/>
  <c r="BU51" i="38"/>
  <c r="BT51" i="38"/>
  <c r="BS51" i="38"/>
  <c r="BR51" i="38"/>
  <c r="BQ51" i="38"/>
  <c r="BP51" i="38"/>
  <c r="BO51" i="38"/>
  <c r="BN51" i="38"/>
  <c r="BM51" i="38"/>
  <c r="BL51" i="38"/>
  <c r="BK51" i="38"/>
  <c r="BJ51" i="38"/>
  <c r="BI51" i="38"/>
  <c r="BW51" i="38" s="1"/>
  <c r="AS51" i="38" s="1"/>
  <c r="BG51" i="38"/>
  <c r="BF51" i="38"/>
  <c r="BE51" i="38"/>
  <c r="BD51" i="38"/>
  <c r="BC51" i="38"/>
  <c r="BB51" i="38"/>
  <c r="BA51" i="38"/>
  <c r="AZ51" i="38"/>
  <c r="BV50" i="38"/>
  <c r="BU50" i="38"/>
  <c r="BT50" i="38"/>
  <c r="BS50" i="38"/>
  <c r="BR50" i="38"/>
  <c r="BQ50" i="38"/>
  <c r="BP50" i="38"/>
  <c r="BO50" i="38"/>
  <c r="BN50" i="38"/>
  <c r="BM50" i="38"/>
  <c r="BL50" i="38"/>
  <c r="BK50" i="38"/>
  <c r="BJ50" i="38"/>
  <c r="BI50" i="38"/>
  <c r="BW50" i="38" s="1"/>
  <c r="AS50" i="38" s="1"/>
  <c r="BG50" i="38"/>
  <c r="BF50" i="38"/>
  <c r="BE50" i="38"/>
  <c r="BD50" i="38"/>
  <c r="BC50" i="38"/>
  <c r="BB50" i="38"/>
  <c r="BA50" i="38"/>
  <c r="AZ50" i="38"/>
  <c r="AR50" i="38" s="1"/>
  <c r="BV49" i="38"/>
  <c r="BU49" i="38"/>
  <c r="BT49" i="38"/>
  <c r="BS49" i="38"/>
  <c r="BR49" i="38"/>
  <c r="BQ49" i="38"/>
  <c r="BP49" i="38"/>
  <c r="BO49" i="38"/>
  <c r="BN49" i="38"/>
  <c r="BM49" i="38"/>
  <c r="BL49" i="38"/>
  <c r="BK49" i="38"/>
  <c r="BJ49" i="38"/>
  <c r="BI49" i="38"/>
  <c r="BW49" i="38" s="1"/>
  <c r="AS49" i="38" s="1"/>
  <c r="BG49" i="38"/>
  <c r="BF49" i="38"/>
  <c r="BE49" i="38"/>
  <c r="BD49" i="38"/>
  <c r="BC49" i="38"/>
  <c r="BB49" i="38"/>
  <c r="BA49" i="38"/>
  <c r="AZ49" i="38"/>
  <c r="BV48" i="38"/>
  <c r="BU48" i="38"/>
  <c r="BT48" i="38"/>
  <c r="BS48" i="38"/>
  <c r="BR48" i="38"/>
  <c r="BQ48" i="38"/>
  <c r="BP48" i="38"/>
  <c r="BO48" i="38"/>
  <c r="BN48" i="38"/>
  <c r="BM48" i="38"/>
  <c r="BL48" i="38"/>
  <c r="BK48" i="38"/>
  <c r="BJ48" i="38"/>
  <c r="BI48" i="38"/>
  <c r="BW48" i="38" s="1"/>
  <c r="AS48" i="38" s="1"/>
  <c r="BG48" i="38"/>
  <c r="BF48" i="38"/>
  <c r="BE48" i="38"/>
  <c r="BD48" i="38"/>
  <c r="BC48" i="38"/>
  <c r="BB48" i="38"/>
  <c r="BA48" i="38"/>
  <c r="AZ48" i="38"/>
  <c r="AR48" i="38" s="1"/>
  <c r="BV47" i="38"/>
  <c r="BU47" i="38"/>
  <c r="BT47" i="38"/>
  <c r="BS47" i="38"/>
  <c r="BR47" i="38"/>
  <c r="BQ47" i="38"/>
  <c r="BP47" i="38"/>
  <c r="BO47" i="38"/>
  <c r="BN47" i="38"/>
  <c r="BM47" i="38"/>
  <c r="BL47" i="38"/>
  <c r="BK47" i="38"/>
  <c r="BJ47" i="38"/>
  <c r="BI47" i="38"/>
  <c r="BW47" i="38" s="1"/>
  <c r="AS47" i="38" s="1"/>
  <c r="BG47" i="38"/>
  <c r="BF47" i="38"/>
  <c r="BE47" i="38"/>
  <c r="BD47" i="38"/>
  <c r="BC47" i="38"/>
  <c r="BB47" i="38"/>
  <c r="BA47" i="38"/>
  <c r="AZ47" i="38"/>
  <c r="BV46" i="38"/>
  <c r="BU46" i="38"/>
  <c r="BT46" i="38"/>
  <c r="BS46" i="38"/>
  <c r="BR46" i="38"/>
  <c r="BQ46" i="38"/>
  <c r="BP46" i="38"/>
  <c r="BO46" i="38"/>
  <c r="BN46" i="38"/>
  <c r="BM46" i="38"/>
  <c r="BL46" i="38"/>
  <c r="BK46" i="38"/>
  <c r="BJ46" i="38"/>
  <c r="BI46" i="38"/>
  <c r="BW46" i="38" s="1"/>
  <c r="AS46" i="38" s="1"/>
  <c r="BG46" i="38"/>
  <c r="BF46" i="38"/>
  <c r="BE46" i="38"/>
  <c r="BD46" i="38"/>
  <c r="BC46" i="38"/>
  <c r="BB46" i="38"/>
  <c r="BA46" i="38"/>
  <c r="AZ46" i="38"/>
  <c r="AR46" i="38" s="1"/>
  <c r="BV45" i="38"/>
  <c r="BU45" i="38"/>
  <c r="BT45" i="38"/>
  <c r="BS45" i="38"/>
  <c r="BR45" i="38"/>
  <c r="BQ45" i="38"/>
  <c r="BP45" i="38"/>
  <c r="BO45" i="38"/>
  <c r="BN45" i="38"/>
  <c r="BM45" i="38"/>
  <c r="BL45" i="38"/>
  <c r="BK45" i="38"/>
  <c r="BJ45" i="38"/>
  <c r="BI45" i="38"/>
  <c r="BW45" i="38" s="1"/>
  <c r="AS45" i="38" s="1"/>
  <c r="BG45" i="38"/>
  <c r="BF45" i="38"/>
  <c r="BE45" i="38"/>
  <c r="BD45" i="38"/>
  <c r="BC45" i="38"/>
  <c r="BB45" i="38"/>
  <c r="BA45" i="38"/>
  <c r="AZ45" i="38"/>
  <c r="BW44" i="38"/>
  <c r="AS44" i="38" s="1"/>
  <c r="BV44" i="38"/>
  <c r="BU44" i="38"/>
  <c r="BT44" i="38"/>
  <c r="BS44" i="38"/>
  <c r="BR44" i="38"/>
  <c r="BQ44" i="38"/>
  <c r="BP44" i="38"/>
  <c r="BO44" i="38"/>
  <c r="BN44" i="38"/>
  <c r="BM44" i="38"/>
  <c r="BL44" i="38"/>
  <c r="BK44" i="38"/>
  <c r="BJ44" i="38"/>
  <c r="BI44" i="38"/>
  <c r="BG44" i="38"/>
  <c r="BF44" i="38"/>
  <c r="BE44" i="38"/>
  <c r="BD44" i="38"/>
  <c r="BC44" i="38"/>
  <c r="BB44" i="38"/>
  <c r="BA44" i="38"/>
  <c r="AZ44" i="38"/>
  <c r="BV43" i="38"/>
  <c r="BU43" i="38"/>
  <c r="BT43" i="38"/>
  <c r="BS43" i="38"/>
  <c r="BR43" i="38"/>
  <c r="BQ43" i="38"/>
  <c r="BP43" i="38"/>
  <c r="BO43" i="38"/>
  <c r="BN43" i="38"/>
  <c r="BM43" i="38"/>
  <c r="BL43" i="38"/>
  <c r="BK43" i="38"/>
  <c r="BJ43" i="38"/>
  <c r="BI43" i="38"/>
  <c r="BW43" i="38" s="1"/>
  <c r="AS43" i="38" s="1"/>
  <c r="BG43" i="38"/>
  <c r="BF43" i="38"/>
  <c r="BE43" i="38"/>
  <c r="BD43" i="38"/>
  <c r="BC43" i="38"/>
  <c r="BB43" i="38"/>
  <c r="BA43" i="38"/>
  <c r="AZ43" i="38"/>
  <c r="AR43" i="38" s="1"/>
  <c r="BV42" i="38"/>
  <c r="BU42" i="38"/>
  <c r="BT42" i="38"/>
  <c r="BS42" i="38"/>
  <c r="BR42" i="38"/>
  <c r="BQ42" i="38"/>
  <c r="BP42" i="38"/>
  <c r="BO42" i="38"/>
  <c r="BN42" i="38"/>
  <c r="BM42" i="38"/>
  <c r="BL42" i="38"/>
  <c r="BK42" i="38"/>
  <c r="BJ42" i="38"/>
  <c r="BI42" i="38"/>
  <c r="BW42" i="38" s="1"/>
  <c r="AS42" i="38" s="1"/>
  <c r="BG42" i="38"/>
  <c r="BF42" i="38"/>
  <c r="BE42" i="38"/>
  <c r="BD42" i="38"/>
  <c r="BC42" i="38"/>
  <c r="BB42" i="38"/>
  <c r="BA42" i="38"/>
  <c r="AZ42" i="38"/>
  <c r="BV41" i="38"/>
  <c r="BU41" i="38"/>
  <c r="BT41" i="38"/>
  <c r="BS41" i="38"/>
  <c r="BR41" i="38"/>
  <c r="BQ41" i="38"/>
  <c r="BP41" i="38"/>
  <c r="BO41" i="38"/>
  <c r="BN41" i="38"/>
  <c r="BM41" i="38"/>
  <c r="BL41" i="38"/>
  <c r="BK41" i="38"/>
  <c r="BJ41" i="38"/>
  <c r="BI41" i="38"/>
  <c r="BW41" i="38" s="1"/>
  <c r="AS41" i="38" s="1"/>
  <c r="BG41" i="38"/>
  <c r="BF41" i="38"/>
  <c r="BE41" i="38"/>
  <c r="BD41" i="38"/>
  <c r="BC41" i="38"/>
  <c r="BB41" i="38"/>
  <c r="BA41" i="38"/>
  <c r="AZ41" i="38"/>
  <c r="AR41" i="38" s="1"/>
  <c r="BV40" i="38"/>
  <c r="BU40" i="38"/>
  <c r="BT40" i="38"/>
  <c r="BS40" i="38"/>
  <c r="BR40" i="38"/>
  <c r="BQ40" i="38"/>
  <c r="BP40" i="38"/>
  <c r="BO40" i="38"/>
  <c r="BN40" i="38"/>
  <c r="BM40" i="38"/>
  <c r="BL40" i="38"/>
  <c r="BK40" i="38"/>
  <c r="BJ40" i="38"/>
  <c r="BI40" i="38"/>
  <c r="BW40" i="38" s="1"/>
  <c r="AS40" i="38" s="1"/>
  <c r="BG40" i="38"/>
  <c r="BF40" i="38"/>
  <c r="BE40" i="38"/>
  <c r="BD40" i="38"/>
  <c r="BC40" i="38"/>
  <c r="BB40" i="38"/>
  <c r="BA40" i="38"/>
  <c r="AZ40" i="38"/>
  <c r="BV39" i="38"/>
  <c r="BU39" i="38"/>
  <c r="BT39" i="38"/>
  <c r="BS39" i="38"/>
  <c r="BR39" i="38"/>
  <c r="BQ39" i="38"/>
  <c r="BP39" i="38"/>
  <c r="BO39" i="38"/>
  <c r="BN39" i="38"/>
  <c r="BM39" i="38"/>
  <c r="BL39" i="38"/>
  <c r="BK39" i="38"/>
  <c r="BJ39" i="38"/>
  <c r="BI39" i="38"/>
  <c r="BW39" i="38" s="1"/>
  <c r="AS39" i="38" s="1"/>
  <c r="BG39" i="38"/>
  <c r="BF39" i="38"/>
  <c r="BE39" i="38"/>
  <c r="BD39" i="38"/>
  <c r="BC39" i="38"/>
  <c r="BB39" i="38"/>
  <c r="BA39" i="38"/>
  <c r="AZ39" i="38"/>
  <c r="AR39" i="38" s="1"/>
  <c r="BV38" i="38"/>
  <c r="BU38" i="38"/>
  <c r="BT38" i="38"/>
  <c r="BS38" i="38"/>
  <c r="BR38" i="38"/>
  <c r="BQ38" i="38"/>
  <c r="BP38" i="38"/>
  <c r="BO38" i="38"/>
  <c r="BN38" i="38"/>
  <c r="BM38" i="38"/>
  <c r="BL38" i="38"/>
  <c r="BK38" i="38"/>
  <c r="BJ38" i="38"/>
  <c r="BI38" i="38"/>
  <c r="BW38" i="38" s="1"/>
  <c r="AS38" i="38" s="1"/>
  <c r="BG38" i="38"/>
  <c r="BF38" i="38"/>
  <c r="BE38" i="38"/>
  <c r="BD38" i="38"/>
  <c r="BC38" i="38"/>
  <c r="BB38" i="38"/>
  <c r="BA38" i="38"/>
  <c r="AZ38" i="38"/>
  <c r="BW37" i="38"/>
  <c r="AS37" i="38" s="1"/>
  <c r="BV37" i="38"/>
  <c r="BU37" i="38"/>
  <c r="BT37" i="38"/>
  <c r="BS37" i="38"/>
  <c r="BR37" i="38"/>
  <c r="BQ37" i="38"/>
  <c r="BP37" i="38"/>
  <c r="BO37" i="38"/>
  <c r="BN37" i="38"/>
  <c r="BM37" i="38"/>
  <c r="BL37" i="38"/>
  <c r="BK37" i="38"/>
  <c r="BJ37" i="38"/>
  <c r="BI37" i="38"/>
  <c r="BG37" i="38"/>
  <c r="BF37" i="38"/>
  <c r="BE37" i="38"/>
  <c r="BD37" i="38"/>
  <c r="BC37" i="38"/>
  <c r="BB37" i="38"/>
  <c r="BA37" i="38"/>
  <c r="AZ37" i="38"/>
  <c r="BV36" i="38"/>
  <c r="BU36" i="38"/>
  <c r="BT36" i="38"/>
  <c r="BS36" i="38"/>
  <c r="BR36" i="38"/>
  <c r="BQ36" i="38"/>
  <c r="BP36" i="38"/>
  <c r="BO36" i="38"/>
  <c r="BN36" i="38"/>
  <c r="BM36" i="38"/>
  <c r="BL36" i="38"/>
  <c r="BK36" i="38"/>
  <c r="BJ36" i="38"/>
  <c r="BI36" i="38"/>
  <c r="BW36" i="38" s="1"/>
  <c r="AS36" i="38" s="1"/>
  <c r="BG36" i="38"/>
  <c r="BF36" i="38"/>
  <c r="BE36" i="38"/>
  <c r="BD36" i="38"/>
  <c r="BC36" i="38"/>
  <c r="BB36" i="38"/>
  <c r="BA36" i="38"/>
  <c r="AZ36" i="38"/>
  <c r="AR36" i="38" s="1"/>
  <c r="BV35" i="38"/>
  <c r="BU35" i="38"/>
  <c r="BT35" i="38"/>
  <c r="BS35" i="38"/>
  <c r="BR35" i="38"/>
  <c r="BQ35" i="38"/>
  <c r="BP35" i="38"/>
  <c r="BO35" i="38"/>
  <c r="BN35" i="38"/>
  <c r="BM35" i="38"/>
  <c r="BL35" i="38"/>
  <c r="BK35" i="38"/>
  <c r="BJ35" i="38"/>
  <c r="BI35" i="38"/>
  <c r="BW35" i="38" s="1"/>
  <c r="AS35" i="38" s="1"/>
  <c r="BG35" i="38"/>
  <c r="BF35" i="38"/>
  <c r="BE35" i="38"/>
  <c r="BD35" i="38"/>
  <c r="BC35" i="38"/>
  <c r="BB35" i="38"/>
  <c r="BA35" i="38"/>
  <c r="AZ35" i="38"/>
  <c r="BV34" i="38"/>
  <c r="BU34" i="38"/>
  <c r="BT34" i="38"/>
  <c r="BS34" i="38"/>
  <c r="BR34" i="38"/>
  <c r="BQ34" i="38"/>
  <c r="BP34" i="38"/>
  <c r="BO34" i="38"/>
  <c r="BN34" i="38"/>
  <c r="BM34" i="38"/>
  <c r="BL34" i="38"/>
  <c r="BK34" i="38"/>
  <c r="BJ34" i="38"/>
  <c r="BI34" i="38"/>
  <c r="BW34" i="38" s="1"/>
  <c r="AS34" i="38" s="1"/>
  <c r="BG34" i="38"/>
  <c r="BF34" i="38"/>
  <c r="BE34" i="38"/>
  <c r="BD34" i="38"/>
  <c r="BC34" i="38"/>
  <c r="BB34" i="38"/>
  <c r="BA34" i="38"/>
  <c r="AZ34" i="38"/>
  <c r="AR34" i="38" s="1"/>
  <c r="BV33" i="38"/>
  <c r="BU33" i="38"/>
  <c r="BT33" i="38"/>
  <c r="BS33" i="38"/>
  <c r="BR33" i="38"/>
  <c r="BQ33" i="38"/>
  <c r="BP33" i="38"/>
  <c r="BO33" i="38"/>
  <c r="BN33" i="38"/>
  <c r="BM33" i="38"/>
  <c r="BL33" i="38"/>
  <c r="BK33" i="38"/>
  <c r="BJ33" i="38"/>
  <c r="BI33" i="38"/>
  <c r="BW33" i="38" s="1"/>
  <c r="AS33" i="38" s="1"/>
  <c r="BG33" i="38"/>
  <c r="BF33" i="38"/>
  <c r="BE33" i="38"/>
  <c r="BD33" i="38"/>
  <c r="BC33" i="38"/>
  <c r="BB33" i="38"/>
  <c r="BA33" i="38"/>
  <c r="AZ33" i="38"/>
  <c r="BV32" i="38"/>
  <c r="BU32" i="38"/>
  <c r="BT32" i="38"/>
  <c r="BS32" i="38"/>
  <c r="BR32" i="38"/>
  <c r="BQ32" i="38"/>
  <c r="BP32" i="38"/>
  <c r="BO32" i="38"/>
  <c r="BN32" i="38"/>
  <c r="BM32" i="38"/>
  <c r="BL32" i="38"/>
  <c r="BK32" i="38"/>
  <c r="BJ32" i="38"/>
  <c r="BI32" i="38"/>
  <c r="BW32" i="38" s="1"/>
  <c r="AS32" i="38" s="1"/>
  <c r="BG32" i="38"/>
  <c r="BF32" i="38"/>
  <c r="BE32" i="38"/>
  <c r="BD32" i="38"/>
  <c r="BC32" i="38"/>
  <c r="BB32" i="38"/>
  <c r="BA32" i="38"/>
  <c r="AZ32" i="38"/>
  <c r="AR32" i="38" s="1"/>
  <c r="BV31" i="38"/>
  <c r="BU31" i="38"/>
  <c r="BT31" i="38"/>
  <c r="BS31" i="38"/>
  <c r="BR31" i="38"/>
  <c r="BQ31" i="38"/>
  <c r="BP31" i="38"/>
  <c r="BO31" i="38"/>
  <c r="BN31" i="38"/>
  <c r="BM31" i="38"/>
  <c r="BL31" i="38"/>
  <c r="BK31" i="38"/>
  <c r="BJ31" i="38"/>
  <c r="BI31" i="38"/>
  <c r="BW31" i="38" s="1"/>
  <c r="AS31" i="38" s="1"/>
  <c r="BG31" i="38"/>
  <c r="BF31" i="38"/>
  <c r="BE31" i="38"/>
  <c r="BD31" i="38"/>
  <c r="BC31" i="38"/>
  <c r="BB31" i="38"/>
  <c r="BA31" i="38"/>
  <c r="AZ31" i="38"/>
  <c r="BV30" i="38"/>
  <c r="BU30" i="38"/>
  <c r="BT30" i="38"/>
  <c r="BS30" i="38"/>
  <c r="BR30" i="38"/>
  <c r="BQ30" i="38"/>
  <c r="BP30" i="38"/>
  <c r="BO30" i="38"/>
  <c r="BN30" i="38"/>
  <c r="BM30" i="38"/>
  <c r="BL30" i="38"/>
  <c r="BK30" i="38"/>
  <c r="BJ30" i="38"/>
  <c r="BI30" i="38"/>
  <c r="BW30" i="38" s="1"/>
  <c r="AS30" i="38" s="1"/>
  <c r="BG30" i="38"/>
  <c r="BF30" i="38"/>
  <c r="BE30" i="38"/>
  <c r="BD30" i="38"/>
  <c r="BC30" i="38"/>
  <c r="BB30" i="38"/>
  <c r="BA30" i="38"/>
  <c r="AZ30" i="38"/>
  <c r="AR30" i="38" s="1"/>
  <c r="BV29" i="38"/>
  <c r="BU29" i="38"/>
  <c r="BT29" i="38"/>
  <c r="BS29" i="38"/>
  <c r="BR29" i="38"/>
  <c r="BQ29" i="38"/>
  <c r="BP29" i="38"/>
  <c r="BO29" i="38"/>
  <c r="BN29" i="38"/>
  <c r="BM29" i="38"/>
  <c r="BL29" i="38"/>
  <c r="BK29" i="38"/>
  <c r="BJ29" i="38"/>
  <c r="BI29" i="38"/>
  <c r="BW29" i="38" s="1"/>
  <c r="AS29" i="38" s="1"/>
  <c r="BG29" i="38"/>
  <c r="BF29" i="38"/>
  <c r="BE29" i="38"/>
  <c r="BD29" i="38"/>
  <c r="BC29" i="38"/>
  <c r="BB29" i="38"/>
  <c r="BA29" i="38"/>
  <c r="AZ29" i="38"/>
  <c r="BW28" i="38"/>
  <c r="AS28" i="38" s="1"/>
  <c r="BV28" i="38"/>
  <c r="BU28" i="38"/>
  <c r="BT28" i="38"/>
  <c r="BS28" i="38"/>
  <c r="BR28" i="38"/>
  <c r="BQ28" i="38"/>
  <c r="BP28" i="38"/>
  <c r="BO28" i="38"/>
  <c r="BN28" i="38"/>
  <c r="BM28" i="38"/>
  <c r="BL28" i="38"/>
  <c r="BK28" i="38"/>
  <c r="BJ28" i="38"/>
  <c r="BI28" i="38"/>
  <c r="BG28" i="38"/>
  <c r="BF28" i="38"/>
  <c r="BE28" i="38"/>
  <c r="BD28" i="38"/>
  <c r="BC28" i="38"/>
  <c r="BB28" i="38"/>
  <c r="BA28" i="38"/>
  <c r="AZ28" i="38"/>
  <c r="BV27" i="38"/>
  <c r="BU27" i="38"/>
  <c r="BT27" i="38"/>
  <c r="BS27" i="38"/>
  <c r="BR27" i="38"/>
  <c r="BQ27" i="38"/>
  <c r="BP27" i="38"/>
  <c r="BO27" i="38"/>
  <c r="BN27" i="38"/>
  <c r="BM27" i="38"/>
  <c r="BL27" i="38"/>
  <c r="BK27" i="38"/>
  <c r="BJ27" i="38"/>
  <c r="BI27" i="38"/>
  <c r="BW27" i="38" s="1"/>
  <c r="AS27" i="38" s="1"/>
  <c r="BG27" i="38"/>
  <c r="BF27" i="38"/>
  <c r="BE27" i="38"/>
  <c r="BD27" i="38"/>
  <c r="BC27" i="38"/>
  <c r="BB27" i="38"/>
  <c r="BA27" i="38"/>
  <c r="AZ27" i="38"/>
  <c r="AR27" i="38" s="1"/>
  <c r="BV26" i="38"/>
  <c r="BU26" i="38"/>
  <c r="BT26" i="38"/>
  <c r="BS26" i="38"/>
  <c r="BR26" i="38"/>
  <c r="BQ26" i="38"/>
  <c r="BP26" i="38"/>
  <c r="BO26" i="38"/>
  <c r="BN26" i="38"/>
  <c r="BM26" i="38"/>
  <c r="BL26" i="38"/>
  <c r="BK26" i="38"/>
  <c r="BJ26" i="38"/>
  <c r="BI26" i="38"/>
  <c r="BW26" i="38" s="1"/>
  <c r="AS26" i="38" s="1"/>
  <c r="BG26" i="38"/>
  <c r="BF26" i="38"/>
  <c r="BE26" i="38"/>
  <c r="BD26" i="38"/>
  <c r="BC26" i="38"/>
  <c r="BB26" i="38"/>
  <c r="BA26" i="38"/>
  <c r="AZ26" i="38"/>
  <c r="BW25" i="38"/>
  <c r="AS25" i="38" s="1"/>
  <c r="BV25" i="38"/>
  <c r="BU25" i="38"/>
  <c r="BT25" i="38"/>
  <c r="BS25" i="38"/>
  <c r="BR25" i="38"/>
  <c r="BQ25" i="38"/>
  <c r="BP25" i="38"/>
  <c r="BO25" i="38"/>
  <c r="BN25" i="38"/>
  <c r="BM25" i="38"/>
  <c r="BL25" i="38"/>
  <c r="BK25" i="38"/>
  <c r="BJ25" i="38"/>
  <c r="BI25" i="38"/>
  <c r="BG25" i="38"/>
  <c r="BF25" i="38"/>
  <c r="BE25" i="38"/>
  <c r="BD25" i="38"/>
  <c r="BC25" i="38"/>
  <c r="BB25" i="38"/>
  <c r="BA25" i="38"/>
  <c r="AZ25" i="38"/>
  <c r="BV24" i="38"/>
  <c r="BU24" i="38"/>
  <c r="BT24" i="38"/>
  <c r="BS24" i="38"/>
  <c r="BR24" i="38"/>
  <c r="BQ24" i="38"/>
  <c r="BP24" i="38"/>
  <c r="BO24" i="38"/>
  <c r="BN24" i="38"/>
  <c r="BM24" i="38"/>
  <c r="BL24" i="38"/>
  <c r="BK24" i="38"/>
  <c r="BJ24" i="38"/>
  <c r="BI24" i="38"/>
  <c r="BW24" i="38" s="1"/>
  <c r="AS24" i="38" s="1"/>
  <c r="BG24" i="38"/>
  <c r="BF24" i="38"/>
  <c r="BE24" i="38"/>
  <c r="BD24" i="38"/>
  <c r="BC24" i="38"/>
  <c r="BB24" i="38"/>
  <c r="BA24" i="38"/>
  <c r="AZ24" i="38"/>
  <c r="BV23" i="38"/>
  <c r="BU23" i="38"/>
  <c r="BT23" i="38"/>
  <c r="BS23" i="38"/>
  <c r="BR23" i="38"/>
  <c r="BQ23" i="38"/>
  <c r="BP23" i="38"/>
  <c r="BO23" i="38"/>
  <c r="BN23" i="38"/>
  <c r="BM23" i="38"/>
  <c r="BL23" i="38"/>
  <c r="BK23" i="38"/>
  <c r="BJ23" i="38"/>
  <c r="BI23" i="38"/>
  <c r="BW23" i="38" s="1"/>
  <c r="AS23" i="38" s="1"/>
  <c r="BG23" i="38"/>
  <c r="BF23" i="38"/>
  <c r="BE23" i="38"/>
  <c r="BD23" i="38"/>
  <c r="BC23" i="38"/>
  <c r="BB23" i="38"/>
  <c r="BA23" i="38"/>
  <c r="AZ23" i="38"/>
  <c r="BV22" i="38"/>
  <c r="BU22" i="38"/>
  <c r="BT22" i="38"/>
  <c r="BS22" i="38"/>
  <c r="BR22" i="38"/>
  <c r="BQ22" i="38"/>
  <c r="BP22" i="38"/>
  <c r="BO22" i="38"/>
  <c r="BN22" i="38"/>
  <c r="BM22" i="38"/>
  <c r="BL22" i="38"/>
  <c r="BK22" i="38"/>
  <c r="BJ22" i="38"/>
  <c r="BI22" i="38"/>
  <c r="BW22" i="38" s="1"/>
  <c r="AS22" i="38" s="1"/>
  <c r="BG22" i="38"/>
  <c r="BF22" i="38"/>
  <c r="BE22" i="38"/>
  <c r="BD22" i="38"/>
  <c r="BC22" i="38"/>
  <c r="BB22" i="38"/>
  <c r="BA22" i="38"/>
  <c r="AZ22" i="38"/>
  <c r="BV21" i="38"/>
  <c r="BU21" i="38"/>
  <c r="BT21" i="38"/>
  <c r="BS21" i="38"/>
  <c r="BR21" i="38"/>
  <c r="BQ21" i="38"/>
  <c r="BP21" i="38"/>
  <c r="BO21" i="38"/>
  <c r="BN21" i="38"/>
  <c r="BM21" i="38"/>
  <c r="BL21" i="38"/>
  <c r="BK21" i="38"/>
  <c r="BJ21" i="38"/>
  <c r="BI21" i="38"/>
  <c r="BW21" i="38" s="1"/>
  <c r="AS21" i="38" s="1"/>
  <c r="BG21" i="38"/>
  <c r="BF21" i="38"/>
  <c r="BE21" i="38"/>
  <c r="BD21" i="38"/>
  <c r="BC21" i="38"/>
  <c r="BB21" i="38"/>
  <c r="BA21" i="38"/>
  <c r="AZ21" i="38"/>
  <c r="BV20" i="38"/>
  <c r="BU20" i="38"/>
  <c r="BT20" i="38"/>
  <c r="BS20" i="38"/>
  <c r="BR20" i="38"/>
  <c r="BQ20" i="38"/>
  <c r="BP20" i="38"/>
  <c r="BO20" i="38"/>
  <c r="BN20" i="38"/>
  <c r="BM20" i="38"/>
  <c r="BL20" i="38"/>
  <c r="BK20" i="38"/>
  <c r="BJ20" i="38"/>
  <c r="BI20" i="38"/>
  <c r="BW20" i="38" s="1"/>
  <c r="AS20" i="38" s="1"/>
  <c r="BG20" i="38"/>
  <c r="BF20" i="38"/>
  <c r="BE20" i="38"/>
  <c r="BD20" i="38"/>
  <c r="BC20" i="38"/>
  <c r="BB20" i="38"/>
  <c r="BA20" i="38"/>
  <c r="AZ20" i="38"/>
  <c r="AR20" i="38" s="1"/>
  <c r="BV19" i="38"/>
  <c r="BU19" i="38"/>
  <c r="BT19" i="38"/>
  <c r="BS19" i="38"/>
  <c r="BR19" i="38"/>
  <c r="BQ19" i="38"/>
  <c r="BP19" i="38"/>
  <c r="BO19" i="38"/>
  <c r="BN19" i="38"/>
  <c r="BM19" i="38"/>
  <c r="BL19" i="38"/>
  <c r="BK19" i="38"/>
  <c r="BJ19" i="38"/>
  <c r="BI19" i="38"/>
  <c r="BW19" i="38" s="1"/>
  <c r="AS19" i="38" s="1"/>
  <c r="BG19" i="38"/>
  <c r="BF19" i="38"/>
  <c r="BE19" i="38"/>
  <c r="BD19" i="38"/>
  <c r="BC19" i="38"/>
  <c r="BB19" i="38"/>
  <c r="BA19" i="38"/>
  <c r="AZ19" i="38"/>
  <c r="BV18" i="38"/>
  <c r="BU18" i="38"/>
  <c r="BT18" i="38"/>
  <c r="BS18" i="38"/>
  <c r="BR18" i="38"/>
  <c r="BQ18" i="38"/>
  <c r="BP18" i="38"/>
  <c r="BO18" i="38"/>
  <c r="BN18" i="38"/>
  <c r="BM18" i="38"/>
  <c r="BL18" i="38"/>
  <c r="BK18" i="38"/>
  <c r="BJ18" i="38"/>
  <c r="BI18" i="38"/>
  <c r="BW18" i="38" s="1"/>
  <c r="AS18" i="38" s="1"/>
  <c r="BG18" i="38"/>
  <c r="BF18" i="38"/>
  <c r="BE18" i="38"/>
  <c r="BD18" i="38"/>
  <c r="BC18" i="38"/>
  <c r="BB18" i="38"/>
  <c r="BA18" i="38"/>
  <c r="AZ18" i="38"/>
  <c r="AR18" i="38" s="1"/>
  <c r="BV17" i="38"/>
  <c r="BU17" i="38"/>
  <c r="BT17" i="38"/>
  <c r="BS17" i="38"/>
  <c r="BR17" i="38"/>
  <c r="BQ17" i="38"/>
  <c r="BP17" i="38"/>
  <c r="BO17" i="38"/>
  <c r="BN17" i="38"/>
  <c r="BM17" i="38"/>
  <c r="BL17" i="38"/>
  <c r="BK17" i="38"/>
  <c r="BJ17" i="38"/>
  <c r="BI17" i="38"/>
  <c r="BW17" i="38" s="1"/>
  <c r="AS17" i="38" s="1"/>
  <c r="BG17" i="38"/>
  <c r="BF17" i="38"/>
  <c r="BE17" i="38"/>
  <c r="BD17" i="38"/>
  <c r="BC17" i="38"/>
  <c r="BB17" i="38"/>
  <c r="BA17" i="38"/>
  <c r="AZ17" i="38"/>
  <c r="BW16" i="38"/>
  <c r="AS16" i="38" s="1"/>
  <c r="BV16" i="38"/>
  <c r="BU16" i="38"/>
  <c r="BT16" i="38"/>
  <c r="BS16" i="38"/>
  <c r="BR16" i="38"/>
  <c r="BQ16" i="38"/>
  <c r="BP16" i="38"/>
  <c r="BO16" i="38"/>
  <c r="BN16" i="38"/>
  <c r="BM16" i="38"/>
  <c r="BL16" i="38"/>
  <c r="BK16" i="38"/>
  <c r="BJ16" i="38"/>
  <c r="BI16" i="38"/>
  <c r="BG16" i="38"/>
  <c r="BF16" i="38"/>
  <c r="BE16" i="38"/>
  <c r="BD16" i="38"/>
  <c r="BC16" i="38"/>
  <c r="BB16" i="38"/>
  <c r="BA16" i="38"/>
  <c r="AZ16" i="38"/>
  <c r="BV15" i="38"/>
  <c r="BU15" i="38"/>
  <c r="BT15" i="38"/>
  <c r="BS15" i="38"/>
  <c r="BR15" i="38"/>
  <c r="BQ15" i="38"/>
  <c r="BP15" i="38"/>
  <c r="BO15" i="38"/>
  <c r="BN15" i="38"/>
  <c r="BM15" i="38"/>
  <c r="BL15" i="38"/>
  <c r="BK15" i="38"/>
  <c r="BJ15" i="38"/>
  <c r="BI15" i="38"/>
  <c r="BW15" i="38" s="1"/>
  <c r="AS15" i="38" s="1"/>
  <c r="BG15" i="38"/>
  <c r="BF15" i="38"/>
  <c r="BE15" i="38"/>
  <c r="BD15" i="38"/>
  <c r="BC15" i="38"/>
  <c r="BB15" i="38"/>
  <c r="BA15" i="38"/>
  <c r="AZ15" i="38"/>
  <c r="AR15" i="38" s="1"/>
  <c r="BV14" i="38"/>
  <c r="BU14" i="38"/>
  <c r="BT14" i="38"/>
  <c r="BS14" i="38"/>
  <c r="BR14" i="38"/>
  <c r="BQ14" i="38"/>
  <c r="BP14" i="38"/>
  <c r="BO14" i="38"/>
  <c r="BN14" i="38"/>
  <c r="BM14" i="38"/>
  <c r="BL14" i="38"/>
  <c r="BK14" i="38"/>
  <c r="BJ14" i="38"/>
  <c r="BI14" i="38"/>
  <c r="BW14" i="38" s="1"/>
  <c r="AS14" i="38" s="1"/>
  <c r="BG14" i="38"/>
  <c r="BF14" i="38"/>
  <c r="BE14" i="38"/>
  <c r="BD14" i="38"/>
  <c r="BC14" i="38"/>
  <c r="BB14" i="38"/>
  <c r="BA14" i="38"/>
  <c r="AZ14" i="38"/>
  <c r="BW13" i="38"/>
  <c r="AS13" i="38" s="1"/>
  <c r="BV13" i="38"/>
  <c r="BU13" i="38"/>
  <c r="BT13" i="38"/>
  <c r="BS13" i="38"/>
  <c r="BR13" i="38"/>
  <c r="BQ13" i="38"/>
  <c r="BP13" i="38"/>
  <c r="BO13" i="38"/>
  <c r="BN13" i="38"/>
  <c r="BM13" i="38"/>
  <c r="BL13" i="38"/>
  <c r="BK13" i="38"/>
  <c r="BJ13" i="38"/>
  <c r="BI13" i="38"/>
  <c r="BG13" i="38"/>
  <c r="BF13" i="38"/>
  <c r="BE13" i="38"/>
  <c r="BD13" i="38"/>
  <c r="BC13" i="38"/>
  <c r="BB13" i="38"/>
  <c r="BA13" i="38"/>
  <c r="AZ13" i="38"/>
  <c r="BV12" i="38"/>
  <c r="BU12" i="38"/>
  <c r="BT12" i="38"/>
  <c r="BS12" i="38"/>
  <c r="BR12" i="38"/>
  <c r="BQ12" i="38"/>
  <c r="BP12" i="38"/>
  <c r="BO12" i="38"/>
  <c r="BN12" i="38"/>
  <c r="BM12" i="38"/>
  <c r="BL12" i="38"/>
  <c r="BK12" i="38"/>
  <c r="BJ12" i="38"/>
  <c r="BI12" i="38"/>
  <c r="BW12" i="38" s="1"/>
  <c r="AS12" i="38" s="1"/>
  <c r="BG12" i="38"/>
  <c r="BF12" i="38"/>
  <c r="BE12" i="38"/>
  <c r="BD12" i="38"/>
  <c r="BC12" i="38"/>
  <c r="BB12" i="38"/>
  <c r="BA12" i="38"/>
  <c r="AZ12" i="38"/>
  <c r="BV11" i="38"/>
  <c r="BU11" i="38"/>
  <c r="BT11" i="38"/>
  <c r="BS11" i="38"/>
  <c r="BR11" i="38"/>
  <c r="BQ11" i="38"/>
  <c r="BP11" i="38"/>
  <c r="BO11" i="38"/>
  <c r="BN11" i="38"/>
  <c r="BM11" i="38"/>
  <c r="BL11" i="38"/>
  <c r="BK11" i="38"/>
  <c r="BJ11" i="38"/>
  <c r="BI11" i="38"/>
  <c r="BW11" i="38" s="1"/>
  <c r="AS11" i="38" s="1"/>
  <c r="BG11" i="38"/>
  <c r="BF11" i="38"/>
  <c r="BE11" i="38"/>
  <c r="BD11" i="38"/>
  <c r="BC11" i="38"/>
  <c r="BB11" i="38"/>
  <c r="BA11" i="38"/>
  <c r="AZ11" i="38"/>
  <c r="BV10" i="38"/>
  <c r="BU10" i="38"/>
  <c r="BT10" i="38"/>
  <c r="BS10" i="38"/>
  <c r="BR10" i="38"/>
  <c r="BQ10" i="38"/>
  <c r="BP10" i="38"/>
  <c r="BO10" i="38"/>
  <c r="BN10" i="38"/>
  <c r="BM10" i="38"/>
  <c r="BL10" i="38"/>
  <c r="BK10" i="38"/>
  <c r="BJ10" i="38"/>
  <c r="BI10" i="38"/>
  <c r="BW10" i="38" s="1"/>
  <c r="AS10" i="38" s="1"/>
  <c r="BG10" i="38"/>
  <c r="BF10" i="38"/>
  <c r="BE10" i="38"/>
  <c r="BD10" i="38"/>
  <c r="BC10" i="38"/>
  <c r="BB10" i="38"/>
  <c r="BA10" i="38"/>
  <c r="AZ10" i="38"/>
  <c r="BV9" i="38"/>
  <c r="BU9" i="38"/>
  <c r="BT9" i="38"/>
  <c r="BS9" i="38"/>
  <c r="BR9" i="38"/>
  <c r="BQ9" i="38"/>
  <c r="BP9" i="38"/>
  <c r="BO9" i="38"/>
  <c r="BN9" i="38"/>
  <c r="BM9" i="38"/>
  <c r="BL9" i="38"/>
  <c r="BK9" i="38"/>
  <c r="BJ9" i="38"/>
  <c r="BI9" i="38"/>
  <c r="BW9" i="38" s="1"/>
  <c r="AS9" i="38" s="1"/>
  <c r="BG9" i="38"/>
  <c r="BF9" i="38"/>
  <c r="BE9" i="38"/>
  <c r="BD9" i="38"/>
  <c r="BC9" i="38"/>
  <c r="BB9" i="38"/>
  <c r="BA9" i="38"/>
  <c r="AZ9" i="38"/>
  <c r="BV8" i="38"/>
  <c r="BU8" i="38"/>
  <c r="BT8" i="38"/>
  <c r="BS8" i="38"/>
  <c r="BR8" i="38"/>
  <c r="BQ8" i="38"/>
  <c r="BP8" i="38"/>
  <c r="BO8" i="38"/>
  <c r="BN8" i="38"/>
  <c r="BM8" i="38"/>
  <c r="BL8" i="38"/>
  <c r="BK8" i="38"/>
  <c r="BJ8" i="38"/>
  <c r="BI8" i="38"/>
  <c r="BW8" i="38" s="1"/>
  <c r="AS8" i="38" s="1"/>
  <c r="BG8" i="38"/>
  <c r="BF8" i="38"/>
  <c r="BE8" i="38"/>
  <c r="BD8" i="38"/>
  <c r="BC8" i="38"/>
  <c r="BB8" i="38"/>
  <c r="BA8" i="38"/>
  <c r="AZ8" i="38"/>
  <c r="BV7" i="38"/>
  <c r="BU7" i="38"/>
  <c r="BT7" i="38"/>
  <c r="BS7" i="38"/>
  <c r="BR7" i="38"/>
  <c r="BQ7" i="38"/>
  <c r="BP7" i="38"/>
  <c r="BO7" i="38"/>
  <c r="BN7" i="38"/>
  <c r="BM7" i="38"/>
  <c r="BL7" i="38"/>
  <c r="BK7" i="38"/>
  <c r="BJ7" i="38"/>
  <c r="BI7" i="38"/>
  <c r="BW7" i="38" s="1"/>
  <c r="AS7" i="38" s="1"/>
  <c r="BG7" i="38"/>
  <c r="BF7" i="38"/>
  <c r="BE7" i="38"/>
  <c r="BD7" i="38"/>
  <c r="BC7" i="38"/>
  <c r="BB7" i="38"/>
  <c r="BA7" i="38"/>
  <c r="AZ7" i="38"/>
  <c r="BV6" i="38"/>
  <c r="BU6" i="38"/>
  <c r="BT6" i="38"/>
  <c r="BS6" i="38"/>
  <c r="BR6" i="38"/>
  <c r="BQ6" i="38"/>
  <c r="BP6" i="38"/>
  <c r="BO6" i="38"/>
  <c r="BN6" i="38"/>
  <c r="BM6" i="38"/>
  <c r="BL6" i="38"/>
  <c r="BK6" i="38"/>
  <c r="BJ6" i="38"/>
  <c r="BI6" i="38"/>
  <c r="BW6" i="38" s="1"/>
  <c r="AS6" i="38" s="1"/>
  <c r="BG6" i="38"/>
  <c r="BF6" i="38"/>
  <c r="BE6" i="38"/>
  <c r="BD6" i="38"/>
  <c r="BC6" i="38"/>
  <c r="BB6" i="38"/>
  <c r="BA6" i="38"/>
  <c r="AZ6" i="38"/>
  <c r="BV5" i="38"/>
  <c r="BU5" i="38"/>
  <c r="BT5" i="38"/>
  <c r="BS5" i="38"/>
  <c r="BR5" i="38"/>
  <c r="BQ5" i="38"/>
  <c r="BP5" i="38"/>
  <c r="BO5" i="38"/>
  <c r="BN5" i="38"/>
  <c r="BM5" i="38"/>
  <c r="BL5" i="38"/>
  <c r="BK5" i="38"/>
  <c r="BJ5" i="38"/>
  <c r="BI5" i="38"/>
  <c r="BW5" i="38" s="1"/>
  <c r="AS5" i="38" s="1"/>
  <c r="BG5" i="38"/>
  <c r="BF5" i="38"/>
  <c r="BE5" i="38"/>
  <c r="BD5" i="38"/>
  <c r="BC5" i="38"/>
  <c r="BB5" i="38"/>
  <c r="BA5" i="38"/>
  <c r="AZ5" i="38"/>
  <c r="BV4" i="38"/>
  <c r="BU4" i="38"/>
  <c r="BT4" i="38"/>
  <c r="BS4" i="38"/>
  <c r="BR4" i="38"/>
  <c r="BQ4" i="38"/>
  <c r="BP4" i="38"/>
  <c r="BO4" i="38"/>
  <c r="BN4" i="38"/>
  <c r="BM4" i="38"/>
  <c r="BL4" i="38"/>
  <c r="BK4" i="38"/>
  <c r="BJ4" i="38"/>
  <c r="BI4" i="38"/>
  <c r="BW4" i="38" s="1"/>
  <c r="AS4" i="38" s="1"/>
  <c r="BG4" i="38"/>
  <c r="BF4" i="38"/>
  <c r="BE4" i="38"/>
  <c r="BD4" i="38"/>
  <c r="BC4" i="38"/>
  <c r="BB4" i="38"/>
  <c r="BA4" i="38"/>
  <c r="AZ4" i="38"/>
  <c r="BS192" i="6"/>
  <c r="BR192" i="6"/>
  <c r="BQ192" i="6"/>
  <c r="BP192" i="6"/>
  <c r="BO192" i="6"/>
  <c r="BN192" i="6"/>
  <c r="BM192" i="6"/>
  <c r="BL192" i="6"/>
  <c r="BK192" i="6"/>
  <c r="BJ192" i="6"/>
  <c r="BI192" i="6"/>
  <c r="BH192" i="6"/>
  <c r="BG192" i="6"/>
  <c r="BF192" i="6"/>
  <c r="BT192" i="6" s="1"/>
  <c r="BD192" i="6"/>
  <c r="BC192" i="6"/>
  <c r="BB192" i="6"/>
  <c r="BA192" i="6"/>
  <c r="AZ192" i="6"/>
  <c r="AY192" i="6"/>
  <c r="AX192" i="6"/>
  <c r="AW192" i="6"/>
  <c r="BS191" i="6"/>
  <c r="BR191" i="6"/>
  <c r="BQ191" i="6"/>
  <c r="BP191" i="6"/>
  <c r="BO191" i="6"/>
  <c r="BN191" i="6"/>
  <c r="BM191" i="6"/>
  <c r="BL191" i="6"/>
  <c r="BK191" i="6"/>
  <c r="BJ191" i="6"/>
  <c r="BI191" i="6"/>
  <c r="BH191" i="6"/>
  <c r="BG191" i="6"/>
  <c r="BF191" i="6"/>
  <c r="BT191" i="6" s="1"/>
  <c r="BD191" i="6"/>
  <c r="BC191" i="6"/>
  <c r="BB191" i="6"/>
  <c r="BA191" i="6"/>
  <c r="AZ191" i="6"/>
  <c r="AY191" i="6"/>
  <c r="AX191" i="6"/>
  <c r="AW191" i="6"/>
  <c r="BS190" i="6"/>
  <c r="BR190" i="6"/>
  <c r="BQ190" i="6"/>
  <c r="BP190" i="6"/>
  <c r="BO190" i="6"/>
  <c r="BN190" i="6"/>
  <c r="BM190" i="6"/>
  <c r="BL190" i="6"/>
  <c r="BK190" i="6"/>
  <c r="BJ190" i="6"/>
  <c r="BI190" i="6"/>
  <c r="BH190" i="6"/>
  <c r="BG190" i="6"/>
  <c r="BF190" i="6"/>
  <c r="BT190" i="6" s="1"/>
  <c r="BD190" i="6"/>
  <c r="BC190" i="6"/>
  <c r="BB190" i="6"/>
  <c r="BA190" i="6"/>
  <c r="AZ190" i="6"/>
  <c r="AY190" i="6"/>
  <c r="AX190" i="6"/>
  <c r="AW190" i="6"/>
  <c r="BS189" i="6"/>
  <c r="BR189" i="6"/>
  <c r="BQ189" i="6"/>
  <c r="BP189" i="6"/>
  <c r="BO189" i="6"/>
  <c r="BN189" i="6"/>
  <c r="BM189" i="6"/>
  <c r="BL189" i="6"/>
  <c r="BK189" i="6"/>
  <c r="BJ189" i="6"/>
  <c r="BI189" i="6"/>
  <c r="BH189" i="6"/>
  <c r="BG189" i="6"/>
  <c r="BF189" i="6"/>
  <c r="BT189" i="6" s="1"/>
  <c r="AP189" i="6" s="1"/>
  <c r="BD189" i="6"/>
  <c r="BC189" i="6"/>
  <c r="BB189" i="6"/>
  <c r="BA189" i="6"/>
  <c r="AZ189" i="6"/>
  <c r="AY189" i="6"/>
  <c r="AX189" i="6"/>
  <c r="AW189" i="6"/>
  <c r="BS188" i="6"/>
  <c r="BR188" i="6"/>
  <c r="BQ188" i="6"/>
  <c r="BP188" i="6"/>
  <c r="BO188" i="6"/>
  <c r="BN188" i="6"/>
  <c r="BM188" i="6"/>
  <c r="BL188" i="6"/>
  <c r="BK188" i="6"/>
  <c r="BJ188" i="6"/>
  <c r="BI188" i="6"/>
  <c r="BH188" i="6"/>
  <c r="BG188" i="6"/>
  <c r="BF188" i="6"/>
  <c r="BT188" i="6" s="1"/>
  <c r="AP188" i="6" s="1"/>
  <c r="BD188" i="6"/>
  <c r="BC188" i="6"/>
  <c r="BB188" i="6"/>
  <c r="BA188" i="6"/>
  <c r="AZ188" i="6"/>
  <c r="AY188" i="6"/>
  <c r="AX188" i="6"/>
  <c r="AW188" i="6"/>
  <c r="BS187" i="6"/>
  <c r="BR187" i="6"/>
  <c r="BQ187" i="6"/>
  <c r="BP187" i="6"/>
  <c r="BO187" i="6"/>
  <c r="BN187" i="6"/>
  <c r="BM187" i="6"/>
  <c r="BL187" i="6"/>
  <c r="BK187" i="6"/>
  <c r="BJ187" i="6"/>
  <c r="BI187" i="6"/>
  <c r="BH187" i="6"/>
  <c r="BG187" i="6"/>
  <c r="BF187" i="6"/>
  <c r="BT187" i="6" s="1"/>
  <c r="AP187" i="6" s="1"/>
  <c r="BD187" i="6"/>
  <c r="BC187" i="6"/>
  <c r="BB187" i="6"/>
  <c r="BA187" i="6"/>
  <c r="AZ187" i="6"/>
  <c r="AY187" i="6"/>
  <c r="AX187" i="6"/>
  <c r="AW187" i="6"/>
  <c r="BS186" i="6"/>
  <c r="BR186" i="6"/>
  <c r="BQ186" i="6"/>
  <c r="BP186" i="6"/>
  <c r="BO186" i="6"/>
  <c r="BN186" i="6"/>
  <c r="BM186" i="6"/>
  <c r="BL186" i="6"/>
  <c r="BK186" i="6"/>
  <c r="BJ186" i="6"/>
  <c r="BI186" i="6"/>
  <c r="BH186" i="6"/>
  <c r="BG186" i="6"/>
  <c r="BF186" i="6"/>
  <c r="BT186" i="6" s="1"/>
  <c r="AP186" i="6" s="1"/>
  <c r="BD186" i="6"/>
  <c r="BC186" i="6"/>
  <c r="BB186" i="6"/>
  <c r="BA186" i="6"/>
  <c r="AZ186" i="6"/>
  <c r="AY186" i="6"/>
  <c r="AX186" i="6"/>
  <c r="AW186" i="6"/>
  <c r="BS185" i="6"/>
  <c r="BR185" i="6"/>
  <c r="BQ185" i="6"/>
  <c r="BP185" i="6"/>
  <c r="BO185" i="6"/>
  <c r="BN185" i="6"/>
  <c r="BM185" i="6"/>
  <c r="BL185" i="6"/>
  <c r="BK185" i="6"/>
  <c r="BJ185" i="6"/>
  <c r="BI185" i="6"/>
  <c r="BH185" i="6"/>
  <c r="BG185" i="6"/>
  <c r="BF185" i="6"/>
  <c r="BT185" i="6" s="1"/>
  <c r="AP185" i="6" s="1"/>
  <c r="BD185" i="6"/>
  <c r="BC185" i="6"/>
  <c r="BB185" i="6"/>
  <c r="BA185" i="6"/>
  <c r="AZ185" i="6"/>
  <c r="AY185" i="6"/>
  <c r="AX185" i="6"/>
  <c r="AW185" i="6"/>
  <c r="BS184" i="6"/>
  <c r="BR184" i="6"/>
  <c r="BQ184" i="6"/>
  <c r="BP184" i="6"/>
  <c r="BO184" i="6"/>
  <c r="BN184" i="6"/>
  <c r="BM184" i="6"/>
  <c r="BL184" i="6"/>
  <c r="BK184" i="6"/>
  <c r="BJ184" i="6"/>
  <c r="BI184" i="6"/>
  <c r="BH184" i="6"/>
  <c r="BG184" i="6"/>
  <c r="BF184" i="6"/>
  <c r="BT184" i="6" s="1"/>
  <c r="AP184" i="6" s="1"/>
  <c r="BD184" i="6"/>
  <c r="BC184" i="6"/>
  <c r="BB184" i="6"/>
  <c r="BA184" i="6"/>
  <c r="AZ184" i="6"/>
  <c r="AY184" i="6"/>
  <c r="AX184" i="6"/>
  <c r="AW184" i="6"/>
  <c r="BS183" i="6"/>
  <c r="BR183" i="6"/>
  <c r="BQ183" i="6"/>
  <c r="BP183" i="6"/>
  <c r="BO183" i="6"/>
  <c r="BN183" i="6"/>
  <c r="BM183" i="6"/>
  <c r="BL183" i="6"/>
  <c r="BK183" i="6"/>
  <c r="BJ183" i="6"/>
  <c r="BI183" i="6"/>
  <c r="BH183" i="6"/>
  <c r="BG183" i="6"/>
  <c r="BF183" i="6"/>
  <c r="BT183" i="6" s="1"/>
  <c r="AP183" i="6" s="1"/>
  <c r="BD183" i="6"/>
  <c r="BC183" i="6"/>
  <c r="BB183" i="6"/>
  <c r="BA183" i="6"/>
  <c r="AZ183" i="6"/>
  <c r="AY183" i="6"/>
  <c r="AX183" i="6"/>
  <c r="AW183" i="6"/>
  <c r="BS182" i="6"/>
  <c r="BR182" i="6"/>
  <c r="BQ182" i="6"/>
  <c r="BP182" i="6"/>
  <c r="BO182" i="6"/>
  <c r="BN182" i="6"/>
  <c r="BM182" i="6"/>
  <c r="BL182" i="6"/>
  <c r="BK182" i="6"/>
  <c r="BJ182" i="6"/>
  <c r="BI182" i="6"/>
  <c r="BH182" i="6"/>
  <c r="BG182" i="6"/>
  <c r="BF182" i="6"/>
  <c r="BT182" i="6" s="1"/>
  <c r="AP182" i="6" s="1"/>
  <c r="BD182" i="6"/>
  <c r="BC182" i="6"/>
  <c r="BB182" i="6"/>
  <c r="BA182" i="6"/>
  <c r="AZ182" i="6"/>
  <c r="AY182" i="6"/>
  <c r="AX182" i="6"/>
  <c r="AW182" i="6"/>
  <c r="BS181" i="6"/>
  <c r="BR181" i="6"/>
  <c r="BQ181" i="6"/>
  <c r="BP181" i="6"/>
  <c r="BO181" i="6"/>
  <c r="BN181" i="6"/>
  <c r="BM181" i="6"/>
  <c r="BL181" i="6"/>
  <c r="BK181" i="6"/>
  <c r="BJ181" i="6"/>
  <c r="BI181" i="6"/>
  <c r="BH181" i="6"/>
  <c r="BG181" i="6"/>
  <c r="BF181" i="6"/>
  <c r="BT181" i="6" s="1"/>
  <c r="AP181" i="6" s="1"/>
  <c r="BD181" i="6"/>
  <c r="BC181" i="6"/>
  <c r="BB181" i="6"/>
  <c r="BA181" i="6"/>
  <c r="AZ181" i="6"/>
  <c r="AY181" i="6"/>
  <c r="AX181" i="6"/>
  <c r="AW181" i="6"/>
  <c r="BS180" i="6"/>
  <c r="BR180" i="6"/>
  <c r="BQ180" i="6"/>
  <c r="BP180" i="6"/>
  <c r="BO180" i="6"/>
  <c r="BN180" i="6"/>
  <c r="BM180" i="6"/>
  <c r="BL180" i="6"/>
  <c r="BK180" i="6"/>
  <c r="BJ180" i="6"/>
  <c r="BI180" i="6"/>
  <c r="BH180" i="6"/>
  <c r="BG180" i="6"/>
  <c r="BF180" i="6"/>
  <c r="BT180" i="6" s="1"/>
  <c r="AP180" i="6" s="1"/>
  <c r="BD180" i="6"/>
  <c r="BC180" i="6"/>
  <c r="BB180" i="6"/>
  <c r="BA180" i="6"/>
  <c r="AZ180" i="6"/>
  <c r="AY180" i="6"/>
  <c r="AX180" i="6"/>
  <c r="AW180" i="6"/>
  <c r="BS179" i="6"/>
  <c r="BR179" i="6"/>
  <c r="BQ179" i="6"/>
  <c r="BP179" i="6"/>
  <c r="BO179" i="6"/>
  <c r="BN179" i="6"/>
  <c r="BM179" i="6"/>
  <c r="BL179" i="6"/>
  <c r="BK179" i="6"/>
  <c r="BJ179" i="6"/>
  <c r="BI179" i="6"/>
  <c r="BH179" i="6"/>
  <c r="BG179" i="6"/>
  <c r="BF179" i="6"/>
  <c r="BT179" i="6" s="1"/>
  <c r="AP179" i="6" s="1"/>
  <c r="BD179" i="6"/>
  <c r="BC179" i="6"/>
  <c r="BB179" i="6"/>
  <c r="BA179" i="6"/>
  <c r="AZ179" i="6"/>
  <c r="AY179" i="6"/>
  <c r="AX179" i="6"/>
  <c r="AW179" i="6"/>
  <c r="BS178" i="6"/>
  <c r="BR178" i="6"/>
  <c r="BQ178" i="6"/>
  <c r="BP178" i="6"/>
  <c r="BO178" i="6"/>
  <c r="BN178" i="6"/>
  <c r="BM178" i="6"/>
  <c r="BL178" i="6"/>
  <c r="BK178" i="6"/>
  <c r="BJ178" i="6"/>
  <c r="BI178" i="6"/>
  <c r="BH178" i="6"/>
  <c r="BG178" i="6"/>
  <c r="BF178" i="6"/>
  <c r="BT178" i="6" s="1"/>
  <c r="AP178" i="6" s="1"/>
  <c r="BD178" i="6"/>
  <c r="BC178" i="6"/>
  <c r="BB178" i="6"/>
  <c r="BA178" i="6"/>
  <c r="AZ178" i="6"/>
  <c r="AY178" i="6"/>
  <c r="AX178" i="6"/>
  <c r="AW178" i="6"/>
  <c r="BS177" i="6"/>
  <c r="BR177" i="6"/>
  <c r="BQ177" i="6"/>
  <c r="BP177" i="6"/>
  <c r="BO177" i="6"/>
  <c r="BN177" i="6"/>
  <c r="BM177" i="6"/>
  <c r="BL177" i="6"/>
  <c r="BK177" i="6"/>
  <c r="BJ177" i="6"/>
  <c r="BI177" i="6"/>
  <c r="BH177" i="6"/>
  <c r="BG177" i="6"/>
  <c r="BF177" i="6"/>
  <c r="BT177" i="6" s="1"/>
  <c r="AP177" i="6" s="1"/>
  <c r="BD177" i="6"/>
  <c r="BC177" i="6"/>
  <c r="BB177" i="6"/>
  <c r="BA177" i="6"/>
  <c r="AZ177" i="6"/>
  <c r="AY177" i="6"/>
  <c r="AX177" i="6"/>
  <c r="AW177" i="6"/>
  <c r="BS176" i="6"/>
  <c r="BR176" i="6"/>
  <c r="BQ176" i="6"/>
  <c r="BP176" i="6"/>
  <c r="BO176" i="6"/>
  <c r="BN176" i="6"/>
  <c r="BM176" i="6"/>
  <c r="BL176" i="6"/>
  <c r="BK176" i="6"/>
  <c r="BJ176" i="6"/>
  <c r="BI176" i="6"/>
  <c r="BH176" i="6"/>
  <c r="BG176" i="6"/>
  <c r="BF176" i="6"/>
  <c r="BT176" i="6" s="1"/>
  <c r="AP176" i="6" s="1"/>
  <c r="BD176" i="6"/>
  <c r="BC176" i="6"/>
  <c r="BB176" i="6"/>
  <c r="BA176" i="6"/>
  <c r="AZ176" i="6"/>
  <c r="AY176" i="6"/>
  <c r="AX176" i="6"/>
  <c r="AW176" i="6"/>
  <c r="BS175" i="6"/>
  <c r="BR175" i="6"/>
  <c r="BQ175" i="6"/>
  <c r="BP175" i="6"/>
  <c r="BO175" i="6"/>
  <c r="BN175" i="6"/>
  <c r="BM175" i="6"/>
  <c r="BL175" i="6"/>
  <c r="BK175" i="6"/>
  <c r="BJ175" i="6"/>
  <c r="BI175" i="6"/>
  <c r="BH175" i="6"/>
  <c r="BG175" i="6"/>
  <c r="BF175" i="6"/>
  <c r="BT175" i="6" s="1"/>
  <c r="AP175" i="6" s="1"/>
  <c r="BD175" i="6"/>
  <c r="BC175" i="6"/>
  <c r="BB175" i="6"/>
  <c r="BA175" i="6"/>
  <c r="AZ175" i="6"/>
  <c r="AY175" i="6"/>
  <c r="AX175" i="6"/>
  <c r="AW175" i="6"/>
  <c r="BS174" i="6"/>
  <c r="BR174" i="6"/>
  <c r="BQ174" i="6"/>
  <c r="BP174" i="6"/>
  <c r="BO174" i="6"/>
  <c r="BN174" i="6"/>
  <c r="BM174" i="6"/>
  <c r="BL174" i="6"/>
  <c r="BK174" i="6"/>
  <c r="BJ174" i="6"/>
  <c r="BI174" i="6"/>
  <c r="BH174" i="6"/>
  <c r="BG174" i="6"/>
  <c r="BF174" i="6"/>
  <c r="BT174" i="6" s="1"/>
  <c r="AP174" i="6" s="1"/>
  <c r="BD174" i="6"/>
  <c r="BC174" i="6"/>
  <c r="BB174" i="6"/>
  <c r="BA174" i="6"/>
  <c r="AZ174" i="6"/>
  <c r="AY174" i="6"/>
  <c r="AX174" i="6"/>
  <c r="AW174" i="6"/>
  <c r="BS173" i="6"/>
  <c r="BR173" i="6"/>
  <c r="BQ173" i="6"/>
  <c r="BP173" i="6"/>
  <c r="BO173" i="6"/>
  <c r="BN173" i="6"/>
  <c r="BM173" i="6"/>
  <c r="BL173" i="6"/>
  <c r="BK173" i="6"/>
  <c r="BJ173" i="6"/>
  <c r="BI173" i="6"/>
  <c r="BH173" i="6"/>
  <c r="BG173" i="6"/>
  <c r="BF173" i="6"/>
  <c r="BT173" i="6" s="1"/>
  <c r="AP173" i="6" s="1"/>
  <c r="BD173" i="6"/>
  <c r="BC173" i="6"/>
  <c r="BB173" i="6"/>
  <c r="BA173" i="6"/>
  <c r="AZ173" i="6"/>
  <c r="AY173" i="6"/>
  <c r="AX173" i="6"/>
  <c r="AW173" i="6"/>
  <c r="BS172" i="6"/>
  <c r="BR172" i="6"/>
  <c r="BQ172" i="6"/>
  <c r="BP172" i="6"/>
  <c r="BO172" i="6"/>
  <c r="BN172" i="6"/>
  <c r="BM172" i="6"/>
  <c r="BL172" i="6"/>
  <c r="BK172" i="6"/>
  <c r="BJ172" i="6"/>
  <c r="BI172" i="6"/>
  <c r="BH172" i="6"/>
  <c r="BG172" i="6"/>
  <c r="BF172" i="6"/>
  <c r="BT172" i="6" s="1"/>
  <c r="AP172" i="6" s="1"/>
  <c r="BD172" i="6"/>
  <c r="BC172" i="6"/>
  <c r="BB172" i="6"/>
  <c r="BA172" i="6"/>
  <c r="AZ172" i="6"/>
  <c r="AY172" i="6"/>
  <c r="AX172" i="6"/>
  <c r="AW172" i="6"/>
  <c r="BS171" i="6"/>
  <c r="BR171" i="6"/>
  <c r="BQ171" i="6"/>
  <c r="BP171" i="6"/>
  <c r="BO171" i="6"/>
  <c r="BN171" i="6"/>
  <c r="BM171" i="6"/>
  <c r="BL171" i="6"/>
  <c r="BK171" i="6"/>
  <c r="BJ171" i="6"/>
  <c r="BI171" i="6"/>
  <c r="BH171" i="6"/>
  <c r="BG171" i="6"/>
  <c r="BF171" i="6"/>
  <c r="BT171" i="6" s="1"/>
  <c r="AP171" i="6" s="1"/>
  <c r="BD171" i="6"/>
  <c r="BC171" i="6"/>
  <c r="BB171" i="6"/>
  <c r="BA171" i="6"/>
  <c r="AZ171" i="6"/>
  <c r="AY171" i="6"/>
  <c r="AX171" i="6"/>
  <c r="AW171" i="6"/>
  <c r="BS170" i="6"/>
  <c r="BR170" i="6"/>
  <c r="BQ170" i="6"/>
  <c r="BP170" i="6"/>
  <c r="BO170" i="6"/>
  <c r="BN170" i="6"/>
  <c r="BM170" i="6"/>
  <c r="BL170" i="6"/>
  <c r="BK170" i="6"/>
  <c r="BJ170" i="6"/>
  <c r="BI170" i="6"/>
  <c r="BH170" i="6"/>
  <c r="BG170" i="6"/>
  <c r="BF170" i="6"/>
  <c r="BT170" i="6" s="1"/>
  <c r="AP170" i="6" s="1"/>
  <c r="BD170" i="6"/>
  <c r="BC170" i="6"/>
  <c r="BB170" i="6"/>
  <c r="BA170" i="6"/>
  <c r="AZ170" i="6"/>
  <c r="AY170" i="6"/>
  <c r="AX170" i="6"/>
  <c r="AW170" i="6"/>
  <c r="BS169" i="6"/>
  <c r="BR169" i="6"/>
  <c r="BQ169" i="6"/>
  <c r="BP169" i="6"/>
  <c r="BO169" i="6"/>
  <c r="BN169" i="6"/>
  <c r="BM169" i="6"/>
  <c r="BL169" i="6"/>
  <c r="BK169" i="6"/>
  <c r="BJ169" i="6"/>
  <c r="BI169" i="6"/>
  <c r="BH169" i="6"/>
  <c r="BG169" i="6"/>
  <c r="BF169" i="6"/>
  <c r="BT169" i="6" s="1"/>
  <c r="AP169" i="6" s="1"/>
  <c r="BD169" i="6"/>
  <c r="BC169" i="6"/>
  <c r="BB169" i="6"/>
  <c r="BA169" i="6"/>
  <c r="AZ169" i="6"/>
  <c r="AY169" i="6"/>
  <c r="AX169" i="6"/>
  <c r="AW169" i="6"/>
  <c r="BS168" i="6"/>
  <c r="BR168" i="6"/>
  <c r="BQ168" i="6"/>
  <c r="BP168" i="6"/>
  <c r="BO168" i="6"/>
  <c r="BN168" i="6"/>
  <c r="BM168" i="6"/>
  <c r="BL168" i="6"/>
  <c r="BK168" i="6"/>
  <c r="BJ168" i="6"/>
  <c r="BI168" i="6"/>
  <c r="BH168" i="6"/>
  <c r="BG168" i="6"/>
  <c r="BF168" i="6"/>
  <c r="BT168" i="6" s="1"/>
  <c r="AP168" i="6" s="1"/>
  <c r="BD168" i="6"/>
  <c r="BC168" i="6"/>
  <c r="BB168" i="6"/>
  <c r="BA168" i="6"/>
  <c r="AZ168" i="6"/>
  <c r="AY168" i="6"/>
  <c r="AX168" i="6"/>
  <c r="AW168" i="6"/>
  <c r="BS167" i="6"/>
  <c r="BR167" i="6"/>
  <c r="BQ167" i="6"/>
  <c r="BP167" i="6"/>
  <c r="BO167" i="6"/>
  <c r="BN167" i="6"/>
  <c r="BM167" i="6"/>
  <c r="BL167" i="6"/>
  <c r="BK167" i="6"/>
  <c r="BJ167" i="6"/>
  <c r="BI167" i="6"/>
  <c r="BH167" i="6"/>
  <c r="BG167" i="6"/>
  <c r="BF167" i="6"/>
  <c r="BT167" i="6" s="1"/>
  <c r="AP167" i="6" s="1"/>
  <c r="BD167" i="6"/>
  <c r="BC167" i="6"/>
  <c r="BB167" i="6"/>
  <c r="BA167" i="6"/>
  <c r="AZ167" i="6"/>
  <c r="AY167" i="6"/>
  <c r="AX167" i="6"/>
  <c r="AW167" i="6"/>
  <c r="BS166" i="6"/>
  <c r="BR166" i="6"/>
  <c r="BQ166" i="6"/>
  <c r="BP166" i="6"/>
  <c r="BO166" i="6"/>
  <c r="BN166" i="6"/>
  <c r="BM166" i="6"/>
  <c r="BL166" i="6"/>
  <c r="BK166" i="6"/>
  <c r="BJ166" i="6"/>
  <c r="BI166" i="6"/>
  <c r="BH166" i="6"/>
  <c r="BG166" i="6"/>
  <c r="BF166" i="6"/>
  <c r="BT166" i="6" s="1"/>
  <c r="AP166" i="6" s="1"/>
  <c r="BD166" i="6"/>
  <c r="BC166" i="6"/>
  <c r="BB166" i="6"/>
  <c r="BA166" i="6"/>
  <c r="AZ166" i="6"/>
  <c r="AY166" i="6"/>
  <c r="AX166" i="6"/>
  <c r="AW166" i="6"/>
  <c r="BS165" i="6"/>
  <c r="BR165" i="6"/>
  <c r="BQ165" i="6"/>
  <c r="BP165" i="6"/>
  <c r="BO165" i="6"/>
  <c r="BN165" i="6"/>
  <c r="BM165" i="6"/>
  <c r="BL165" i="6"/>
  <c r="BK165" i="6"/>
  <c r="BJ165" i="6"/>
  <c r="BI165" i="6"/>
  <c r="BH165" i="6"/>
  <c r="BG165" i="6"/>
  <c r="BF165" i="6"/>
  <c r="BT165" i="6" s="1"/>
  <c r="AP165" i="6" s="1"/>
  <c r="BD165" i="6"/>
  <c r="BC165" i="6"/>
  <c r="BB165" i="6"/>
  <c r="BA165" i="6"/>
  <c r="AZ165" i="6"/>
  <c r="AY165" i="6"/>
  <c r="AX165" i="6"/>
  <c r="AW165" i="6"/>
  <c r="BS164" i="6"/>
  <c r="BR164" i="6"/>
  <c r="BQ164" i="6"/>
  <c r="BP164" i="6"/>
  <c r="BO164" i="6"/>
  <c r="BN164" i="6"/>
  <c r="BM164" i="6"/>
  <c r="BL164" i="6"/>
  <c r="BK164" i="6"/>
  <c r="BJ164" i="6"/>
  <c r="BI164" i="6"/>
  <c r="BH164" i="6"/>
  <c r="BG164" i="6"/>
  <c r="BF164" i="6"/>
  <c r="BT164" i="6" s="1"/>
  <c r="AP164" i="6" s="1"/>
  <c r="BD164" i="6"/>
  <c r="BC164" i="6"/>
  <c r="BB164" i="6"/>
  <c r="BA164" i="6"/>
  <c r="AZ164" i="6"/>
  <c r="AY164" i="6"/>
  <c r="AX164" i="6"/>
  <c r="AW164" i="6"/>
  <c r="BS163" i="6"/>
  <c r="BR163" i="6"/>
  <c r="BQ163" i="6"/>
  <c r="BP163" i="6"/>
  <c r="BO163" i="6"/>
  <c r="BN163" i="6"/>
  <c r="BM163" i="6"/>
  <c r="BL163" i="6"/>
  <c r="BK163" i="6"/>
  <c r="BJ163" i="6"/>
  <c r="BI163" i="6"/>
  <c r="BH163" i="6"/>
  <c r="BG163" i="6"/>
  <c r="BF163" i="6"/>
  <c r="BT163" i="6" s="1"/>
  <c r="AP163" i="6" s="1"/>
  <c r="BD163" i="6"/>
  <c r="BC163" i="6"/>
  <c r="BB163" i="6"/>
  <c r="BA163" i="6"/>
  <c r="AZ163" i="6"/>
  <c r="AY163" i="6"/>
  <c r="AX163" i="6"/>
  <c r="AW163" i="6"/>
  <c r="BS162" i="6"/>
  <c r="BR162" i="6"/>
  <c r="BQ162" i="6"/>
  <c r="BP162" i="6"/>
  <c r="BO162" i="6"/>
  <c r="BN162" i="6"/>
  <c r="BM162" i="6"/>
  <c r="BL162" i="6"/>
  <c r="BK162" i="6"/>
  <c r="BJ162" i="6"/>
  <c r="BI162" i="6"/>
  <c r="BH162" i="6"/>
  <c r="BG162" i="6"/>
  <c r="BF162" i="6"/>
  <c r="BT162" i="6" s="1"/>
  <c r="AP162" i="6" s="1"/>
  <c r="BD162" i="6"/>
  <c r="BC162" i="6"/>
  <c r="BB162" i="6"/>
  <c r="BA162" i="6"/>
  <c r="AZ162" i="6"/>
  <c r="AY162" i="6"/>
  <c r="AX162" i="6"/>
  <c r="AW162" i="6"/>
  <c r="BS161" i="6"/>
  <c r="BR161" i="6"/>
  <c r="BQ161" i="6"/>
  <c r="BP161" i="6"/>
  <c r="BO161" i="6"/>
  <c r="BN161" i="6"/>
  <c r="BM161" i="6"/>
  <c r="BL161" i="6"/>
  <c r="BK161" i="6"/>
  <c r="BJ161" i="6"/>
  <c r="BI161" i="6"/>
  <c r="BH161" i="6"/>
  <c r="BG161" i="6"/>
  <c r="BF161" i="6"/>
  <c r="BT161" i="6" s="1"/>
  <c r="AP161" i="6" s="1"/>
  <c r="BD161" i="6"/>
  <c r="BC161" i="6"/>
  <c r="BB161" i="6"/>
  <c r="BA161" i="6"/>
  <c r="AZ161" i="6"/>
  <c r="AY161" i="6"/>
  <c r="AX161" i="6"/>
  <c r="AW161" i="6"/>
  <c r="BS160" i="6"/>
  <c r="BR160" i="6"/>
  <c r="BQ160" i="6"/>
  <c r="BP160" i="6"/>
  <c r="BO160" i="6"/>
  <c r="BN160" i="6"/>
  <c r="BM160" i="6"/>
  <c r="BL160" i="6"/>
  <c r="BK160" i="6"/>
  <c r="BJ160" i="6"/>
  <c r="BI160" i="6"/>
  <c r="BH160" i="6"/>
  <c r="BG160" i="6"/>
  <c r="BF160" i="6"/>
  <c r="BT160" i="6" s="1"/>
  <c r="AP160" i="6" s="1"/>
  <c r="BD160" i="6"/>
  <c r="BC160" i="6"/>
  <c r="BB160" i="6"/>
  <c r="BA160" i="6"/>
  <c r="AZ160" i="6"/>
  <c r="AY160" i="6"/>
  <c r="AX160" i="6"/>
  <c r="AW160" i="6"/>
  <c r="BS159" i="6"/>
  <c r="BR159" i="6"/>
  <c r="BQ159" i="6"/>
  <c r="BP159" i="6"/>
  <c r="BO159" i="6"/>
  <c r="BN159" i="6"/>
  <c r="BM159" i="6"/>
  <c r="BL159" i="6"/>
  <c r="BK159" i="6"/>
  <c r="BJ159" i="6"/>
  <c r="BI159" i="6"/>
  <c r="BH159" i="6"/>
  <c r="BG159" i="6"/>
  <c r="BF159" i="6"/>
  <c r="BT159" i="6" s="1"/>
  <c r="AP159" i="6" s="1"/>
  <c r="BD159" i="6"/>
  <c r="BC159" i="6"/>
  <c r="BB159" i="6"/>
  <c r="BA159" i="6"/>
  <c r="AZ159" i="6"/>
  <c r="AY159" i="6"/>
  <c r="AX159" i="6"/>
  <c r="AW159" i="6"/>
  <c r="BS158" i="6"/>
  <c r="BR158" i="6"/>
  <c r="BQ158" i="6"/>
  <c r="BP158" i="6"/>
  <c r="BO158" i="6"/>
  <c r="BN158" i="6"/>
  <c r="BM158" i="6"/>
  <c r="BL158" i="6"/>
  <c r="BK158" i="6"/>
  <c r="BJ158" i="6"/>
  <c r="BI158" i="6"/>
  <c r="BH158" i="6"/>
  <c r="BG158" i="6"/>
  <c r="BF158" i="6"/>
  <c r="BT158" i="6" s="1"/>
  <c r="AP158" i="6" s="1"/>
  <c r="BD158" i="6"/>
  <c r="BC158" i="6"/>
  <c r="BB158" i="6"/>
  <c r="BA158" i="6"/>
  <c r="AZ158" i="6"/>
  <c r="AY158" i="6"/>
  <c r="AX158" i="6"/>
  <c r="AW158" i="6"/>
  <c r="BS157" i="6"/>
  <c r="BR157" i="6"/>
  <c r="BQ157" i="6"/>
  <c r="BP157" i="6"/>
  <c r="BO157" i="6"/>
  <c r="BN157" i="6"/>
  <c r="BM157" i="6"/>
  <c r="BL157" i="6"/>
  <c r="BK157" i="6"/>
  <c r="BJ157" i="6"/>
  <c r="BI157" i="6"/>
  <c r="BH157" i="6"/>
  <c r="BG157" i="6"/>
  <c r="BF157" i="6"/>
  <c r="BT157" i="6" s="1"/>
  <c r="AP157" i="6" s="1"/>
  <c r="BD157" i="6"/>
  <c r="BC157" i="6"/>
  <c r="BB157" i="6"/>
  <c r="BA157" i="6"/>
  <c r="AZ157" i="6"/>
  <c r="AY157" i="6"/>
  <c r="AX157" i="6"/>
  <c r="AW157" i="6"/>
  <c r="BS156" i="6"/>
  <c r="BR156" i="6"/>
  <c r="BQ156" i="6"/>
  <c r="BP156" i="6"/>
  <c r="BO156" i="6"/>
  <c r="BN156" i="6"/>
  <c r="BM156" i="6"/>
  <c r="BL156" i="6"/>
  <c r="BK156" i="6"/>
  <c r="BJ156" i="6"/>
  <c r="BI156" i="6"/>
  <c r="BH156" i="6"/>
  <c r="BG156" i="6"/>
  <c r="BF156" i="6"/>
  <c r="BT156" i="6" s="1"/>
  <c r="AP156" i="6" s="1"/>
  <c r="BD156" i="6"/>
  <c r="BC156" i="6"/>
  <c r="BB156" i="6"/>
  <c r="BA156" i="6"/>
  <c r="AZ156" i="6"/>
  <c r="AY156" i="6"/>
  <c r="AX156" i="6"/>
  <c r="AW156" i="6"/>
  <c r="BS155" i="6"/>
  <c r="BR155" i="6"/>
  <c r="BQ155" i="6"/>
  <c r="BP155" i="6"/>
  <c r="BO155" i="6"/>
  <c r="BN155" i="6"/>
  <c r="BM155" i="6"/>
  <c r="BL155" i="6"/>
  <c r="BK155" i="6"/>
  <c r="BJ155" i="6"/>
  <c r="BI155" i="6"/>
  <c r="BH155" i="6"/>
  <c r="BG155" i="6"/>
  <c r="BF155" i="6"/>
  <c r="BT155" i="6" s="1"/>
  <c r="AP155" i="6" s="1"/>
  <c r="BD155" i="6"/>
  <c r="BC155" i="6"/>
  <c r="BB155" i="6"/>
  <c r="BA155" i="6"/>
  <c r="AZ155" i="6"/>
  <c r="AY155" i="6"/>
  <c r="AX155" i="6"/>
  <c r="AW155" i="6"/>
  <c r="BS154" i="6"/>
  <c r="BR154" i="6"/>
  <c r="BQ154" i="6"/>
  <c r="BP154" i="6"/>
  <c r="BO154" i="6"/>
  <c r="BN154" i="6"/>
  <c r="BM154" i="6"/>
  <c r="BL154" i="6"/>
  <c r="BK154" i="6"/>
  <c r="BJ154" i="6"/>
  <c r="BI154" i="6"/>
  <c r="BH154" i="6"/>
  <c r="BG154" i="6"/>
  <c r="BF154" i="6"/>
  <c r="BT154" i="6" s="1"/>
  <c r="AP154" i="6" s="1"/>
  <c r="BD154" i="6"/>
  <c r="BC154" i="6"/>
  <c r="BB154" i="6"/>
  <c r="BA154" i="6"/>
  <c r="AZ154" i="6"/>
  <c r="AY154" i="6"/>
  <c r="AX154" i="6"/>
  <c r="AW154" i="6"/>
  <c r="BS153" i="6"/>
  <c r="BR153" i="6"/>
  <c r="BQ153" i="6"/>
  <c r="BP153" i="6"/>
  <c r="BO153" i="6"/>
  <c r="BN153" i="6"/>
  <c r="BM153" i="6"/>
  <c r="BL153" i="6"/>
  <c r="BK153" i="6"/>
  <c r="BJ153" i="6"/>
  <c r="BI153" i="6"/>
  <c r="BH153" i="6"/>
  <c r="BG153" i="6"/>
  <c r="BF153" i="6"/>
  <c r="BT153" i="6" s="1"/>
  <c r="AP153" i="6" s="1"/>
  <c r="BD153" i="6"/>
  <c r="BC153" i="6"/>
  <c r="BB153" i="6"/>
  <c r="BA153" i="6"/>
  <c r="AZ153" i="6"/>
  <c r="AY153" i="6"/>
  <c r="AX153" i="6"/>
  <c r="AW153" i="6"/>
  <c r="BS152" i="6"/>
  <c r="BR152" i="6"/>
  <c r="BQ152" i="6"/>
  <c r="BP152" i="6"/>
  <c r="BO152" i="6"/>
  <c r="BN152" i="6"/>
  <c r="BM152" i="6"/>
  <c r="BL152" i="6"/>
  <c r="BK152" i="6"/>
  <c r="BJ152" i="6"/>
  <c r="BI152" i="6"/>
  <c r="BH152" i="6"/>
  <c r="BG152" i="6"/>
  <c r="BF152" i="6"/>
  <c r="BT152" i="6" s="1"/>
  <c r="AP152" i="6" s="1"/>
  <c r="BD152" i="6"/>
  <c r="BC152" i="6"/>
  <c r="BB152" i="6"/>
  <c r="BA152" i="6"/>
  <c r="AZ152" i="6"/>
  <c r="AY152" i="6"/>
  <c r="AX152" i="6"/>
  <c r="AW152" i="6"/>
  <c r="BS151" i="6"/>
  <c r="BR151" i="6"/>
  <c r="BQ151" i="6"/>
  <c r="BP151" i="6"/>
  <c r="BO151" i="6"/>
  <c r="BN151" i="6"/>
  <c r="BM151" i="6"/>
  <c r="BL151" i="6"/>
  <c r="BK151" i="6"/>
  <c r="BJ151" i="6"/>
  <c r="BI151" i="6"/>
  <c r="BH151" i="6"/>
  <c r="BG151" i="6"/>
  <c r="BF151" i="6"/>
  <c r="BT151" i="6" s="1"/>
  <c r="AP151" i="6" s="1"/>
  <c r="BD151" i="6"/>
  <c r="BC151" i="6"/>
  <c r="BB151" i="6"/>
  <c r="BA151" i="6"/>
  <c r="AZ151" i="6"/>
  <c r="AY151" i="6"/>
  <c r="AX151" i="6"/>
  <c r="AW151" i="6"/>
  <c r="BS150" i="6"/>
  <c r="BR150" i="6"/>
  <c r="BQ150" i="6"/>
  <c r="BP150" i="6"/>
  <c r="BO150" i="6"/>
  <c r="BN150" i="6"/>
  <c r="BM150" i="6"/>
  <c r="BL150" i="6"/>
  <c r="BK150" i="6"/>
  <c r="BJ150" i="6"/>
  <c r="BI150" i="6"/>
  <c r="BH150" i="6"/>
  <c r="BG150" i="6"/>
  <c r="BF150" i="6"/>
  <c r="BT150" i="6" s="1"/>
  <c r="AP150" i="6" s="1"/>
  <c r="BD150" i="6"/>
  <c r="BC150" i="6"/>
  <c r="BB150" i="6"/>
  <c r="BA150" i="6"/>
  <c r="AZ150" i="6"/>
  <c r="AY150" i="6"/>
  <c r="AX150" i="6"/>
  <c r="AW150" i="6"/>
  <c r="BS149" i="6"/>
  <c r="BR149" i="6"/>
  <c r="BQ149" i="6"/>
  <c r="BP149" i="6"/>
  <c r="BO149" i="6"/>
  <c r="BN149" i="6"/>
  <c r="BM149" i="6"/>
  <c r="BL149" i="6"/>
  <c r="BK149" i="6"/>
  <c r="BJ149" i="6"/>
  <c r="BI149" i="6"/>
  <c r="BH149" i="6"/>
  <c r="BG149" i="6"/>
  <c r="BF149" i="6"/>
  <c r="BT149" i="6" s="1"/>
  <c r="AP149" i="6" s="1"/>
  <c r="BD149" i="6"/>
  <c r="BC149" i="6"/>
  <c r="BB149" i="6"/>
  <c r="BA149" i="6"/>
  <c r="AZ149" i="6"/>
  <c r="AY149" i="6"/>
  <c r="AX149" i="6"/>
  <c r="AW149" i="6"/>
  <c r="BS148" i="6"/>
  <c r="BR148" i="6"/>
  <c r="BQ148" i="6"/>
  <c r="BP148" i="6"/>
  <c r="BO148" i="6"/>
  <c r="BN148" i="6"/>
  <c r="BM148" i="6"/>
  <c r="BL148" i="6"/>
  <c r="BK148" i="6"/>
  <c r="BJ148" i="6"/>
  <c r="BI148" i="6"/>
  <c r="BH148" i="6"/>
  <c r="BG148" i="6"/>
  <c r="BF148" i="6"/>
  <c r="BT148" i="6" s="1"/>
  <c r="AP148" i="6" s="1"/>
  <c r="BD148" i="6"/>
  <c r="BC148" i="6"/>
  <c r="BB148" i="6"/>
  <c r="BA148" i="6"/>
  <c r="AZ148" i="6"/>
  <c r="AY148" i="6"/>
  <c r="AX148" i="6"/>
  <c r="AW148" i="6"/>
  <c r="BS147" i="6"/>
  <c r="BR147" i="6"/>
  <c r="BQ147" i="6"/>
  <c r="BP147" i="6"/>
  <c r="BO147" i="6"/>
  <c r="BN147" i="6"/>
  <c r="BM147" i="6"/>
  <c r="BL147" i="6"/>
  <c r="BK147" i="6"/>
  <c r="BJ147" i="6"/>
  <c r="BI147" i="6"/>
  <c r="BH147" i="6"/>
  <c r="BG147" i="6"/>
  <c r="BF147" i="6"/>
  <c r="BT147" i="6" s="1"/>
  <c r="AP147" i="6" s="1"/>
  <c r="BD147" i="6"/>
  <c r="BC147" i="6"/>
  <c r="BB147" i="6"/>
  <c r="BA147" i="6"/>
  <c r="AZ147" i="6"/>
  <c r="AY147" i="6"/>
  <c r="AX147" i="6"/>
  <c r="AW147" i="6"/>
  <c r="BS146" i="6"/>
  <c r="BR146" i="6"/>
  <c r="BQ146" i="6"/>
  <c r="BP146" i="6"/>
  <c r="BO146" i="6"/>
  <c r="BN146" i="6"/>
  <c r="BM146" i="6"/>
  <c r="BL146" i="6"/>
  <c r="BK146" i="6"/>
  <c r="BJ146" i="6"/>
  <c r="BI146" i="6"/>
  <c r="BH146" i="6"/>
  <c r="BG146" i="6"/>
  <c r="BF146" i="6"/>
  <c r="BT146" i="6" s="1"/>
  <c r="AP146" i="6" s="1"/>
  <c r="BD146" i="6"/>
  <c r="BC146" i="6"/>
  <c r="BB146" i="6"/>
  <c r="BA146" i="6"/>
  <c r="AZ146" i="6"/>
  <c r="AY146" i="6"/>
  <c r="AX146" i="6"/>
  <c r="AW146" i="6"/>
  <c r="BS145" i="6"/>
  <c r="BR145" i="6"/>
  <c r="BQ145" i="6"/>
  <c r="BP145" i="6"/>
  <c r="BO145" i="6"/>
  <c r="BN145" i="6"/>
  <c r="BM145" i="6"/>
  <c r="BL145" i="6"/>
  <c r="BK145" i="6"/>
  <c r="BJ145" i="6"/>
  <c r="BI145" i="6"/>
  <c r="BH145" i="6"/>
  <c r="BG145" i="6"/>
  <c r="BF145" i="6"/>
  <c r="BT145" i="6" s="1"/>
  <c r="AP145" i="6" s="1"/>
  <c r="BD145" i="6"/>
  <c r="BC145" i="6"/>
  <c r="BB145" i="6"/>
  <c r="BA145" i="6"/>
  <c r="AZ145" i="6"/>
  <c r="AY145" i="6"/>
  <c r="AX145" i="6"/>
  <c r="AW145" i="6"/>
  <c r="BS144" i="6"/>
  <c r="BR144" i="6"/>
  <c r="BQ144" i="6"/>
  <c r="BP144" i="6"/>
  <c r="BO144" i="6"/>
  <c r="BN144" i="6"/>
  <c r="BM144" i="6"/>
  <c r="BL144" i="6"/>
  <c r="BK144" i="6"/>
  <c r="BJ144" i="6"/>
  <c r="BI144" i="6"/>
  <c r="BH144" i="6"/>
  <c r="BG144" i="6"/>
  <c r="BF144" i="6"/>
  <c r="BT144" i="6" s="1"/>
  <c r="AP144" i="6" s="1"/>
  <c r="BD144" i="6"/>
  <c r="BC144" i="6"/>
  <c r="BB144" i="6"/>
  <c r="BA144" i="6"/>
  <c r="AZ144" i="6"/>
  <c r="AY144" i="6"/>
  <c r="AX144" i="6"/>
  <c r="AW144" i="6"/>
  <c r="BS143" i="6"/>
  <c r="BR143" i="6"/>
  <c r="BQ143" i="6"/>
  <c r="BP143" i="6"/>
  <c r="BO143" i="6"/>
  <c r="BN143" i="6"/>
  <c r="BM143" i="6"/>
  <c r="BL143" i="6"/>
  <c r="BK143" i="6"/>
  <c r="BJ143" i="6"/>
  <c r="BI143" i="6"/>
  <c r="BH143" i="6"/>
  <c r="BG143" i="6"/>
  <c r="BF143" i="6"/>
  <c r="BT143" i="6" s="1"/>
  <c r="AP143" i="6" s="1"/>
  <c r="BD143" i="6"/>
  <c r="BC143" i="6"/>
  <c r="BB143" i="6"/>
  <c r="BA143" i="6"/>
  <c r="AZ143" i="6"/>
  <c r="AY143" i="6"/>
  <c r="AX143" i="6"/>
  <c r="AW143" i="6"/>
  <c r="BS142" i="6"/>
  <c r="BR142" i="6"/>
  <c r="BQ142" i="6"/>
  <c r="BP142" i="6"/>
  <c r="BO142" i="6"/>
  <c r="BN142" i="6"/>
  <c r="BM142" i="6"/>
  <c r="BL142" i="6"/>
  <c r="BK142" i="6"/>
  <c r="BJ142" i="6"/>
  <c r="BI142" i="6"/>
  <c r="BH142" i="6"/>
  <c r="BG142" i="6"/>
  <c r="BF142" i="6"/>
  <c r="BT142" i="6" s="1"/>
  <c r="AP142" i="6" s="1"/>
  <c r="BD142" i="6"/>
  <c r="BC142" i="6"/>
  <c r="BB142" i="6"/>
  <c r="BA142" i="6"/>
  <c r="AZ142" i="6"/>
  <c r="AY142" i="6"/>
  <c r="AX142" i="6"/>
  <c r="AW142" i="6"/>
  <c r="BS141" i="6"/>
  <c r="BR141" i="6"/>
  <c r="BQ141" i="6"/>
  <c r="BP141" i="6"/>
  <c r="BO141" i="6"/>
  <c r="BN141" i="6"/>
  <c r="BM141" i="6"/>
  <c r="BL141" i="6"/>
  <c r="BK141" i="6"/>
  <c r="BJ141" i="6"/>
  <c r="BI141" i="6"/>
  <c r="BH141" i="6"/>
  <c r="BG141" i="6"/>
  <c r="BF141" i="6"/>
  <c r="BT141" i="6" s="1"/>
  <c r="AP141" i="6" s="1"/>
  <c r="BD141" i="6"/>
  <c r="BC141" i="6"/>
  <c r="BB141" i="6"/>
  <c r="BA141" i="6"/>
  <c r="AZ141" i="6"/>
  <c r="AY141" i="6"/>
  <c r="AX141" i="6"/>
  <c r="AW141" i="6"/>
  <c r="BS140" i="6"/>
  <c r="BR140" i="6"/>
  <c r="BQ140" i="6"/>
  <c r="BP140" i="6"/>
  <c r="BO140" i="6"/>
  <c r="BN140" i="6"/>
  <c r="BM140" i="6"/>
  <c r="BL140" i="6"/>
  <c r="BK140" i="6"/>
  <c r="BJ140" i="6"/>
  <c r="BI140" i="6"/>
  <c r="BH140" i="6"/>
  <c r="BG140" i="6"/>
  <c r="BF140" i="6"/>
  <c r="BT140" i="6" s="1"/>
  <c r="AP140" i="6" s="1"/>
  <c r="BD140" i="6"/>
  <c r="BC140" i="6"/>
  <c r="BB140" i="6"/>
  <c r="BA140" i="6"/>
  <c r="AZ140" i="6"/>
  <c r="AY140" i="6"/>
  <c r="AX140" i="6"/>
  <c r="AW140" i="6"/>
  <c r="BS139" i="6"/>
  <c r="BR139" i="6"/>
  <c r="BQ139" i="6"/>
  <c r="BP139" i="6"/>
  <c r="BO139" i="6"/>
  <c r="BN139" i="6"/>
  <c r="BM139" i="6"/>
  <c r="BL139" i="6"/>
  <c r="BK139" i="6"/>
  <c r="BJ139" i="6"/>
  <c r="BI139" i="6"/>
  <c r="BH139" i="6"/>
  <c r="BG139" i="6"/>
  <c r="BF139" i="6"/>
  <c r="BT139" i="6" s="1"/>
  <c r="AP139" i="6" s="1"/>
  <c r="BD139" i="6"/>
  <c r="BC139" i="6"/>
  <c r="BB139" i="6"/>
  <c r="BA139" i="6"/>
  <c r="AZ139" i="6"/>
  <c r="AY139" i="6"/>
  <c r="AX139" i="6"/>
  <c r="AW139" i="6"/>
  <c r="BS138" i="6"/>
  <c r="BR138" i="6"/>
  <c r="BQ138" i="6"/>
  <c r="BP138" i="6"/>
  <c r="BO138" i="6"/>
  <c r="BN138" i="6"/>
  <c r="BM138" i="6"/>
  <c r="BL138" i="6"/>
  <c r="BK138" i="6"/>
  <c r="BJ138" i="6"/>
  <c r="BI138" i="6"/>
  <c r="BH138" i="6"/>
  <c r="BG138" i="6"/>
  <c r="BF138" i="6"/>
  <c r="BT138" i="6" s="1"/>
  <c r="AP138" i="6" s="1"/>
  <c r="BD138" i="6"/>
  <c r="BC138" i="6"/>
  <c r="BB138" i="6"/>
  <c r="BA138" i="6"/>
  <c r="AZ138" i="6"/>
  <c r="AY138" i="6"/>
  <c r="AX138" i="6"/>
  <c r="AW138" i="6"/>
  <c r="BS137" i="6"/>
  <c r="BR137" i="6"/>
  <c r="BQ137" i="6"/>
  <c r="BP137" i="6"/>
  <c r="BO137" i="6"/>
  <c r="BN137" i="6"/>
  <c r="BM137" i="6"/>
  <c r="BL137" i="6"/>
  <c r="BK137" i="6"/>
  <c r="BJ137" i="6"/>
  <c r="BI137" i="6"/>
  <c r="BH137" i="6"/>
  <c r="BG137" i="6"/>
  <c r="BF137" i="6"/>
  <c r="BT137" i="6" s="1"/>
  <c r="AP137" i="6" s="1"/>
  <c r="BD137" i="6"/>
  <c r="BC137" i="6"/>
  <c r="BB137" i="6"/>
  <c r="BA137" i="6"/>
  <c r="AZ137" i="6"/>
  <c r="AY137" i="6"/>
  <c r="AX137" i="6"/>
  <c r="AW137" i="6"/>
  <c r="BS136" i="6"/>
  <c r="BR136" i="6"/>
  <c r="BQ136" i="6"/>
  <c r="BP136" i="6"/>
  <c r="BO136" i="6"/>
  <c r="BN136" i="6"/>
  <c r="BM136" i="6"/>
  <c r="BL136" i="6"/>
  <c r="BK136" i="6"/>
  <c r="BJ136" i="6"/>
  <c r="BI136" i="6"/>
  <c r="BH136" i="6"/>
  <c r="BG136" i="6"/>
  <c r="BF136" i="6"/>
  <c r="BT136" i="6" s="1"/>
  <c r="AP136" i="6" s="1"/>
  <c r="BD136" i="6"/>
  <c r="BC136" i="6"/>
  <c r="BB136" i="6"/>
  <c r="BA136" i="6"/>
  <c r="AZ136" i="6"/>
  <c r="AY136" i="6"/>
  <c r="AX136" i="6"/>
  <c r="AW136" i="6"/>
  <c r="BS135" i="6"/>
  <c r="BR135" i="6"/>
  <c r="BQ135" i="6"/>
  <c r="BP135" i="6"/>
  <c r="BO135" i="6"/>
  <c r="BN135" i="6"/>
  <c r="BM135" i="6"/>
  <c r="BL135" i="6"/>
  <c r="BK135" i="6"/>
  <c r="BJ135" i="6"/>
  <c r="BI135" i="6"/>
  <c r="BH135" i="6"/>
  <c r="BG135" i="6"/>
  <c r="BF135" i="6"/>
  <c r="BT135" i="6" s="1"/>
  <c r="AP135" i="6" s="1"/>
  <c r="BD135" i="6"/>
  <c r="BC135" i="6"/>
  <c r="BB135" i="6"/>
  <c r="BA135" i="6"/>
  <c r="AZ135" i="6"/>
  <c r="AY135" i="6"/>
  <c r="AX135" i="6"/>
  <c r="AW135" i="6"/>
  <c r="BS134" i="6"/>
  <c r="BR134" i="6"/>
  <c r="BQ134" i="6"/>
  <c r="BP134" i="6"/>
  <c r="BO134" i="6"/>
  <c r="BN134" i="6"/>
  <c r="BM134" i="6"/>
  <c r="BL134" i="6"/>
  <c r="BK134" i="6"/>
  <c r="BJ134" i="6"/>
  <c r="BI134" i="6"/>
  <c r="BH134" i="6"/>
  <c r="BG134" i="6"/>
  <c r="BF134" i="6"/>
  <c r="BT134" i="6" s="1"/>
  <c r="AP134" i="6" s="1"/>
  <c r="BD134" i="6"/>
  <c r="BC134" i="6"/>
  <c r="BB134" i="6"/>
  <c r="BA134" i="6"/>
  <c r="AZ134" i="6"/>
  <c r="AY134" i="6"/>
  <c r="AX134" i="6"/>
  <c r="AW134" i="6"/>
  <c r="BS133" i="6"/>
  <c r="BR133" i="6"/>
  <c r="BQ133" i="6"/>
  <c r="BP133" i="6"/>
  <c r="BO133" i="6"/>
  <c r="BN133" i="6"/>
  <c r="BM133" i="6"/>
  <c r="BL133" i="6"/>
  <c r="BK133" i="6"/>
  <c r="BJ133" i="6"/>
  <c r="BI133" i="6"/>
  <c r="BH133" i="6"/>
  <c r="BG133" i="6"/>
  <c r="BF133" i="6"/>
  <c r="BT133" i="6" s="1"/>
  <c r="AP133" i="6" s="1"/>
  <c r="BD133" i="6"/>
  <c r="BC133" i="6"/>
  <c r="BB133" i="6"/>
  <c r="BA133" i="6"/>
  <c r="AZ133" i="6"/>
  <c r="AY133" i="6"/>
  <c r="AX133" i="6"/>
  <c r="AW133" i="6"/>
  <c r="BS132" i="6"/>
  <c r="BR132" i="6"/>
  <c r="BQ132" i="6"/>
  <c r="BP132" i="6"/>
  <c r="BO132" i="6"/>
  <c r="BN132" i="6"/>
  <c r="BM132" i="6"/>
  <c r="BL132" i="6"/>
  <c r="BK132" i="6"/>
  <c r="BJ132" i="6"/>
  <c r="BI132" i="6"/>
  <c r="BH132" i="6"/>
  <c r="BG132" i="6"/>
  <c r="BF132" i="6"/>
  <c r="BT132" i="6" s="1"/>
  <c r="AP132" i="6" s="1"/>
  <c r="BD132" i="6"/>
  <c r="BC132" i="6"/>
  <c r="BB132" i="6"/>
  <c r="BA132" i="6"/>
  <c r="AZ132" i="6"/>
  <c r="AY132" i="6"/>
  <c r="AX132" i="6"/>
  <c r="AW132" i="6"/>
  <c r="BS131" i="6"/>
  <c r="BR131" i="6"/>
  <c r="BQ131" i="6"/>
  <c r="BP131" i="6"/>
  <c r="BO131" i="6"/>
  <c r="BN131" i="6"/>
  <c r="BM131" i="6"/>
  <c r="BL131" i="6"/>
  <c r="BK131" i="6"/>
  <c r="BJ131" i="6"/>
  <c r="BI131" i="6"/>
  <c r="BH131" i="6"/>
  <c r="BG131" i="6"/>
  <c r="BF131" i="6"/>
  <c r="BT131" i="6" s="1"/>
  <c r="AP131" i="6" s="1"/>
  <c r="BD131" i="6"/>
  <c r="BC131" i="6"/>
  <c r="BB131" i="6"/>
  <c r="BA131" i="6"/>
  <c r="AZ131" i="6"/>
  <c r="AY131" i="6"/>
  <c r="AX131" i="6"/>
  <c r="AW131" i="6"/>
  <c r="BS130" i="6"/>
  <c r="BR130" i="6"/>
  <c r="BQ130" i="6"/>
  <c r="BP130" i="6"/>
  <c r="BO130" i="6"/>
  <c r="BN130" i="6"/>
  <c r="BM130" i="6"/>
  <c r="BL130" i="6"/>
  <c r="BK130" i="6"/>
  <c r="BJ130" i="6"/>
  <c r="BI130" i="6"/>
  <c r="BH130" i="6"/>
  <c r="BG130" i="6"/>
  <c r="BF130" i="6"/>
  <c r="BT130" i="6" s="1"/>
  <c r="AP130" i="6" s="1"/>
  <c r="BD130" i="6"/>
  <c r="BC130" i="6"/>
  <c r="BB130" i="6"/>
  <c r="BA130" i="6"/>
  <c r="AZ130" i="6"/>
  <c r="AY130" i="6"/>
  <c r="AX130" i="6"/>
  <c r="AW130" i="6"/>
  <c r="BS129" i="6"/>
  <c r="BR129" i="6"/>
  <c r="BQ129" i="6"/>
  <c r="BP129" i="6"/>
  <c r="BO129" i="6"/>
  <c r="BN129" i="6"/>
  <c r="BM129" i="6"/>
  <c r="BL129" i="6"/>
  <c r="BK129" i="6"/>
  <c r="BJ129" i="6"/>
  <c r="BI129" i="6"/>
  <c r="BH129" i="6"/>
  <c r="BG129" i="6"/>
  <c r="BF129" i="6"/>
  <c r="BT129" i="6" s="1"/>
  <c r="AP129" i="6" s="1"/>
  <c r="BD129" i="6"/>
  <c r="BC129" i="6"/>
  <c r="BB129" i="6"/>
  <c r="BA129" i="6"/>
  <c r="AZ129" i="6"/>
  <c r="AY129" i="6"/>
  <c r="AX129" i="6"/>
  <c r="AW129" i="6"/>
  <c r="BS128" i="6"/>
  <c r="BR128" i="6"/>
  <c r="BQ128" i="6"/>
  <c r="BP128" i="6"/>
  <c r="BO128" i="6"/>
  <c r="BN128" i="6"/>
  <c r="BM128" i="6"/>
  <c r="BL128" i="6"/>
  <c r="BK128" i="6"/>
  <c r="BJ128" i="6"/>
  <c r="BI128" i="6"/>
  <c r="BH128" i="6"/>
  <c r="BG128" i="6"/>
  <c r="BF128" i="6"/>
  <c r="BT128" i="6" s="1"/>
  <c r="AP128" i="6" s="1"/>
  <c r="BD128" i="6"/>
  <c r="BC128" i="6"/>
  <c r="BB128" i="6"/>
  <c r="BA128" i="6"/>
  <c r="AZ128" i="6"/>
  <c r="AY128" i="6"/>
  <c r="AX128" i="6"/>
  <c r="AW128" i="6"/>
  <c r="BS127" i="6"/>
  <c r="BR127" i="6"/>
  <c r="BQ127" i="6"/>
  <c r="BP127" i="6"/>
  <c r="BO127" i="6"/>
  <c r="BN127" i="6"/>
  <c r="BM127" i="6"/>
  <c r="BL127" i="6"/>
  <c r="BK127" i="6"/>
  <c r="BJ127" i="6"/>
  <c r="BI127" i="6"/>
  <c r="BH127" i="6"/>
  <c r="BG127" i="6"/>
  <c r="BF127" i="6"/>
  <c r="BT127" i="6" s="1"/>
  <c r="AP127" i="6" s="1"/>
  <c r="BD127" i="6"/>
  <c r="BC127" i="6"/>
  <c r="BB127" i="6"/>
  <c r="BA127" i="6"/>
  <c r="AZ127" i="6"/>
  <c r="AY127" i="6"/>
  <c r="AX127" i="6"/>
  <c r="AW127" i="6"/>
  <c r="BS126" i="6"/>
  <c r="BR126" i="6"/>
  <c r="BQ126" i="6"/>
  <c r="BP126" i="6"/>
  <c r="BO126" i="6"/>
  <c r="BN126" i="6"/>
  <c r="BM126" i="6"/>
  <c r="BL126" i="6"/>
  <c r="BK126" i="6"/>
  <c r="BJ126" i="6"/>
  <c r="BI126" i="6"/>
  <c r="BH126" i="6"/>
  <c r="BG126" i="6"/>
  <c r="BF126" i="6"/>
  <c r="BT126" i="6" s="1"/>
  <c r="AP126" i="6" s="1"/>
  <c r="BD126" i="6"/>
  <c r="BC126" i="6"/>
  <c r="BB126" i="6"/>
  <c r="BA126" i="6"/>
  <c r="AZ126" i="6"/>
  <c r="AY126" i="6"/>
  <c r="AX126" i="6"/>
  <c r="AW126" i="6"/>
  <c r="BS125" i="6"/>
  <c r="BR125" i="6"/>
  <c r="BQ125" i="6"/>
  <c r="BP125" i="6"/>
  <c r="BO125" i="6"/>
  <c r="BN125" i="6"/>
  <c r="BM125" i="6"/>
  <c r="BL125" i="6"/>
  <c r="BK125" i="6"/>
  <c r="BJ125" i="6"/>
  <c r="BI125" i="6"/>
  <c r="BH125" i="6"/>
  <c r="BG125" i="6"/>
  <c r="BF125" i="6"/>
  <c r="BT125" i="6" s="1"/>
  <c r="AP125" i="6" s="1"/>
  <c r="BD125" i="6"/>
  <c r="BC125" i="6"/>
  <c r="BB125" i="6"/>
  <c r="BA125" i="6"/>
  <c r="AZ125" i="6"/>
  <c r="AY125" i="6"/>
  <c r="AX125" i="6"/>
  <c r="AW125" i="6"/>
  <c r="BS124" i="6"/>
  <c r="BR124" i="6"/>
  <c r="BQ124" i="6"/>
  <c r="BP124" i="6"/>
  <c r="BO124" i="6"/>
  <c r="BN124" i="6"/>
  <c r="BM124" i="6"/>
  <c r="BL124" i="6"/>
  <c r="BK124" i="6"/>
  <c r="BJ124" i="6"/>
  <c r="BI124" i="6"/>
  <c r="BH124" i="6"/>
  <c r="BG124" i="6"/>
  <c r="BF124" i="6"/>
  <c r="BT124" i="6" s="1"/>
  <c r="AP124" i="6" s="1"/>
  <c r="BD124" i="6"/>
  <c r="BC124" i="6"/>
  <c r="BB124" i="6"/>
  <c r="BA124" i="6"/>
  <c r="AZ124" i="6"/>
  <c r="AY124" i="6"/>
  <c r="AX124" i="6"/>
  <c r="AW124" i="6"/>
  <c r="BS123" i="6"/>
  <c r="BR123" i="6"/>
  <c r="BQ123" i="6"/>
  <c r="BP123" i="6"/>
  <c r="BO123" i="6"/>
  <c r="BN123" i="6"/>
  <c r="BM123" i="6"/>
  <c r="BL123" i="6"/>
  <c r="BK123" i="6"/>
  <c r="BJ123" i="6"/>
  <c r="BI123" i="6"/>
  <c r="BH123" i="6"/>
  <c r="BG123" i="6"/>
  <c r="BF123" i="6"/>
  <c r="BT123" i="6" s="1"/>
  <c r="AP123" i="6" s="1"/>
  <c r="BD123" i="6"/>
  <c r="BC123" i="6"/>
  <c r="BB123" i="6"/>
  <c r="BA123" i="6"/>
  <c r="AZ123" i="6"/>
  <c r="AY123" i="6"/>
  <c r="AX123" i="6"/>
  <c r="AW123" i="6"/>
  <c r="BS122" i="6"/>
  <c r="BR122" i="6"/>
  <c r="BQ122" i="6"/>
  <c r="BP122" i="6"/>
  <c r="BO122" i="6"/>
  <c r="BN122" i="6"/>
  <c r="BM122" i="6"/>
  <c r="BL122" i="6"/>
  <c r="BK122" i="6"/>
  <c r="BJ122" i="6"/>
  <c r="BI122" i="6"/>
  <c r="BH122" i="6"/>
  <c r="BG122" i="6"/>
  <c r="BF122" i="6"/>
  <c r="BT122" i="6" s="1"/>
  <c r="AP122" i="6" s="1"/>
  <c r="BD122" i="6"/>
  <c r="BC122" i="6"/>
  <c r="BB122" i="6"/>
  <c r="BA122" i="6"/>
  <c r="AZ122" i="6"/>
  <c r="AY122" i="6"/>
  <c r="AX122" i="6"/>
  <c r="AW122" i="6"/>
  <c r="BS121" i="6"/>
  <c r="BR121" i="6"/>
  <c r="BQ121" i="6"/>
  <c r="BP121" i="6"/>
  <c r="BO121" i="6"/>
  <c r="BN121" i="6"/>
  <c r="BM121" i="6"/>
  <c r="BL121" i="6"/>
  <c r="BK121" i="6"/>
  <c r="BJ121" i="6"/>
  <c r="BI121" i="6"/>
  <c r="BH121" i="6"/>
  <c r="BG121" i="6"/>
  <c r="BF121" i="6"/>
  <c r="BT121" i="6" s="1"/>
  <c r="AP121" i="6" s="1"/>
  <c r="BD121" i="6"/>
  <c r="BC121" i="6"/>
  <c r="BB121" i="6"/>
  <c r="BA121" i="6"/>
  <c r="AZ121" i="6"/>
  <c r="AY121" i="6"/>
  <c r="AX121" i="6"/>
  <c r="AW121" i="6"/>
  <c r="BS120" i="6"/>
  <c r="BR120" i="6"/>
  <c r="BQ120" i="6"/>
  <c r="BP120" i="6"/>
  <c r="BO120" i="6"/>
  <c r="BN120" i="6"/>
  <c r="BM120" i="6"/>
  <c r="BL120" i="6"/>
  <c r="BK120" i="6"/>
  <c r="BJ120" i="6"/>
  <c r="BI120" i="6"/>
  <c r="BH120" i="6"/>
  <c r="BG120" i="6"/>
  <c r="BF120" i="6"/>
  <c r="BT120" i="6" s="1"/>
  <c r="AP120" i="6" s="1"/>
  <c r="BD120" i="6"/>
  <c r="BC120" i="6"/>
  <c r="BB120" i="6"/>
  <c r="BA120" i="6"/>
  <c r="AZ120" i="6"/>
  <c r="AY120" i="6"/>
  <c r="AX120" i="6"/>
  <c r="AW120" i="6"/>
  <c r="BS119" i="6"/>
  <c r="BR119" i="6"/>
  <c r="BQ119" i="6"/>
  <c r="BP119" i="6"/>
  <c r="BO119" i="6"/>
  <c r="BN119" i="6"/>
  <c r="BM119" i="6"/>
  <c r="BL119" i="6"/>
  <c r="BK119" i="6"/>
  <c r="BJ119" i="6"/>
  <c r="BI119" i="6"/>
  <c r="BH119" i="6"/>
  <c r="BG119" i="6"/>
  <c r="BF119" i="6"/>
  <c r="BT119" i="6" s="1"/>
  <c r="AP119" i="6" s="1"/>
  <c r="BD119" i="6"/>
  <c r="BC119" i="6"/>
  <c r="BB119" i="6"/>
  <c r="BA119" i="6"/>
  <c r="AZ119" i="6"/>
  <c r="AY119" i="6"/>
  <c r="AX119" i="6"/>
  <c r="AW119" i="6"/>
  <c r="BS118" i="6"/>
  <c r="BR118" i="6"/>
  <c r="BQ118" i="6"/>
  <c r="BP118" i="6"/>
  <c r="BO118" i="6"/>
  <c r="BN118" i="6"/>
  <c r="BM118" i="6"/>
  <c r="BL118" i="6"/>
  <c r="BK118" i="6"/>
  <c r="BJ118" i="6"/>
  <c r="BI118" i="6"/>
  <c r="BH118" i="6"/>
  <c r="BG118" i="6"/>
  <c r="BF118" i="6"/>
  <c r="BT118" i="6" s="1"/>
  <c r="AP118" i="6" s="1"/>
  <c r="BD118" i="6"/>
  <c r="BC118" i="6"/>
  <c r="BB118" i="6"/>
  <c r="BA118" i="6"/>
  <c r="AZ118" i="6"/>
  <c r="AY118" i="6"/>
  <c r="AX118" i="6"/>
  <c r="AW118" i="6"/>
  <c r="BS117" i="6"/>
  <c r="BR117" i="6"/>
  <c r="BQ117" i="6"/>
  <c r="BP117" i="6"/>
  <c r="BO117" i="6"/>
  <c r="BN117" i="6"/>
  <c r="BM117" i="6"/>
  <c r="BL117" i="6"/>
  <c r="BK117" i="6"/>
  <c r="BJ117" i="6"/>
  <c r="BI117" i="6"/>
  <c r="BH117" i="6"/>
  <c r="BG117" i="6"/>
  <c r="BF117" i="6"/>
  <c r="BT117" i="6" s="1"/>
  <c r="AP117" i="6" s="1"/>
  <c r="BD117" i="6"/>
  <c r="BC117" i="6"/>
  <c r="BB117" i="6"/>
  <c r="BA117" i="6"/>
  <c r="AZ117" i="6"/>
  <c r="AY117" i="6"/>
  <c r="AX117" i="6"/>
  <c r="AW117" i="6"/>
  <c r="BS116" i="6"/>
  <c r="BR116" i="6"/>
  <c r="BQ116" i="6"/>
  <c r="BP116" i="6"/>
  <c r="BO116" i="6"/>
  <c r="BN116" i="6"/>
  <c r="BM116" i="6"/>
  <c r="BL116" i="6"/>
  <c r="BK116" i="6"/>
  <c r="BJ116" i="6"/>
  <c r="BI116" i="6"/>
  <c r="BH116" i="6"/>
  <c r="BG116" i="6"/>
  <c r="BF116" i="6"/>
  <c r="BT116" i="6" s="1"/>
  <c r="AP116" i="6" s="1"/>
  <c r="BD116" i="6"/>
  <c r="BC116" i="6"/>
  <c r="BB116" i="6"/>
  <c r="BA116" i="6"/>
  <c r="AZ116" i="6"/>
  <c r="AY116" i="6"/>
  <c r="AX116" i="6"/>
  <c r="AW116" i="6"/>
  <c r="BS115" i="6"/>
  <c r="BR115" i="6"/>
  <c r="BQ115" i="6"/>
  <c r="BP115" i="6"/>
  <c r="BO115" i="6"/>
  <c r="BN115" i="6"/>
  <c r="BM115" i="6"/>
  <c r="BL115" i="6"/>
  <c r="BK115" i="6"/>
  <c r="BJ115" i="6"/>
  <c r="BI115" i="6"/>
  <c r="BH115" i="6"/>
  <c r="BG115" i="6"/>
  <c r="BF115" i="6"/>
  <c r="BT115" i="6" s="1"/>
  <c r="AP115" i="6" s="1"/>
  <c r="BD115" i="6"/>
  <c r="BC115" i="6"/>
  <c r="BB115" i="6"/>
  <c r="BA115" i="6"/>
  <c r="AZ115" i="6"/>
  <c r="AY115" i="6"/>
  <c r="AX115" i="6"/>
  <c r="AW115" i="6"/>
  <c r="BS114" i="6"/>
  <c r="BR114" i="6"/>
  <c r="BQ114" i="6"/>
  <c r="BP114" i="6"/>
  <c r="BO114" i="6"/>
  <c r="BN114" i="6"/>
  <c r="BM114" i="6"/>
  <c r="BL114" i="6"/>
  <c r="BK114" i="6"/>
  <c r="BJ114" i="6"/>
  <c r="BI114" i="6"/>
  <c r="BH114" i="6"/>
  <c r="BG114" i="6"/>
  <c r="BF114" i="6"/>
  <c r="BT114" i="6" s="1"/>
  <c r="AP114" i="6" s="1"/>
  <c r="BD114" i="6"/>
  <c r="BC114" i="6"/>
  <c r="BB114" i="6"/>
  <c r="BA114" i="6"/>
  <c r="AZ114" i="6"/>
  <c r="AY114" i="6"/>
  <c r="AX114" i="6"/>
  <c r="AW114" i="6"/>
  <c r="BS113" i="6"/>
  <c r="BR113" i="6"/>
  <c r="BQ113" i="6"/>
  <c r="BP113" i="6"/>
  <c r="BO113" i="6"/>
  <c r="BN113" i="6"/>
  <c r="BM113" i="6"/>
  <c r="BL113" i="6"/>
  <c r="BK113" i="6"/>
  <c r="BJ113" i="6"/>
  <c r="BI113" i="6"/>
  <c r="BH113" i="6"/>
  <c r="BG113" i="6"/>
  <c r="BF113" i="6"/>
  <c r="BT113" i="6" s="1"/>
  <c r="AP113" i="6" s="1"/>
  <c r="BD113" i="6"/>
  <c r="BC113" i="6"/>
  <c r="BB113" i="6"/>
  <c r="BA113" i="6"/>
  <c r="AZ113" i="6"/>
  <c r="AY113" i="6"/>
  <c r="AX113" i="6"/>
  <c r="AW113" i="6"/>
  <c r="BS112" i="6"/>
  <c r="BR112" i="6"/>
  <c r="BQ112" i="6"/>
  <c r="BP112" i="6"/>
  <c r="BO112" i="6"/>
  <c r="BN112" i="6"/>
  <c r="BM112" i="6"/>
  <c r="BL112" i="6"/>
  <c r="BK112" i="6"/>
  <c r="BJ112" i="6"/>
  <c r="BI112" i="6"/>
  <c r="BH112" i="6"/>
  <c r="BG112" i="6"/>
  <c r="BF112" i="6"/>
  <c r="BT112" i="6" s="1"/>
  <c r="AP112" i="6" s="1"/>
  <c r="BD112" i="6"/>
  <c r="BC112" i="6"/>
  <c r="BB112" i="6"/>
  <c r="BA112" i="6"/>
  <c r="AZ112" i="6"/>
  <c r="AY112" i="6"/>
  <c r="AX112" i="6"/>
  <c r="AW112" i="6"/>
  <c r="BS111" i="6"/>
  <c r="BR111" i="6"/>
  <c r="BQ111" i="6"/>
  <c r="BP111" i="6"/>
  <c r="BO111" i="6"/>
  <c r="BN111" i="6"/>
  <c r="BM111" i="6"/>
  <c r="BL111" i="6"/>
  <c r="BK111" i="6"/>
  <c r="BJ111" i="6"/>
  <c r="BI111" i="6"/>
  <c r="BH111" i="6"/>
  <c r="BG111" i="6"/>
  <c r="BF111" i="6"/>
  <c r="BT111" i="6" s="1"/>
  <c r="AP111" i="6" s="1"/>
  <c r="BD111" i="6"/>
  <c r="BC111" i="6"/>
  <c r="BB111" i="6"/>
  <c r="BA111" i="6"/>
  <c r="AZ111" i="6"/>
  <c r="AY111" i="6"/>
  <c r="AX111" i="6"/>
  <c r="AW111" i="6"/>
  <c r="BS110" i="6"/>
  <c r="BR110" i="6"/>
  <c r="BQ110" i="6"/>
  <c r="BP110" i="6"/>
  <c r="BO110" i="6"/>
  <c r="BN110" i="6"/>
  <c r="BM110" i="6"/>
  <c r="BL110" i="6"/>
  <c r="BK110" i="6"/>
  <c r="BJ110" i="6"/>
  <c r="BI110" i="6"/>
  <c r="BH110" i="6"/>
  <c r="BG110" i="6"/>
  <c r="BF110" i="6"/>
  <c r="BT110" i="6" s="1"/>
  <c r="AP110" i="6" s="1"/>
  <c r="BD110" i="6"/>
  <c r="BC110" i="6"/>
  <c r="BB110" i="6"/>
  <c r="BA110" i="6"/>
  <c r="AZ110" i="6"/>
  <c r="AY110" i="6"/>
  <c r="AX110" i="6"/>
  <c r="AW110" i="6"/>
  <c r="BS109" i="6"/>
  <c r="BR109" i="6"/>
  <c r="BQ109" i="6"/>
  <c r="BP109" i="6"/>
  <c r="BO109" i="6"/>
  <c r="BN109" i="6"/>
  <c r="BM109" i="6"/>
  <c r="BL109" i="6"/>
  <c r="BK109" i="6"/>
  <c r="BJ109" i="6"/>
  <c r="BI109" i="6"/>
  <c r="BH109" i="6"/>
  <c r="BG109" i="6"/>
  <c r="BF109" i="6"/>
  <c r="BT109" i="6" s="1"/>
  <c r="AP109" i="6" s="1"/>
  <c r="BD109" i="6"/>
  <c r="BC109" i="6"/>
  <c r="BB109" i="6"/>
  <c r="BA109" i="6"/>
  <c r="AZ109" i="6"/>
  <c r="AY109" i="6"/>
  <c r="AX109" i="6"/>
  <c r="AW109" i="6"/>
  <c r="BS108" i="6"/>
  <c r="BR108" i="6"/>
  <c r="BQ108" i="6"/>
  <c r="BP108" i="6"/>
  <c r="BO108" i="6"/>
  <c r="BN108" i="6"/>
  <c r="BM108" i="6"/>
  <c r="BL108" i="6"/>
  <c r="BK108" i="6"/>
  <c r="BJ108" i="6"/>
  <c r="BI108" i="6"/>
  <c r="BH108" i="6"/>
  <c r="BG108" i="6"/>
  <c r="BF108" i="6"/>
  <c r="BT108" i="6" s="1"/>
  <c r="AP108" i="6" s="1"/>
  <c r="BD108" i="6"/>
  <c r="BC108" i="6"/>
  <c r="BB108" i="6"/>
  <c r="BA108" i="6"/>
  <c r="AZ108" i="6"/>
  <c r="AY108" i="6"/>
  <c r="AX108" i="6"/>
  <c r="AW108" i="6"/>
  <c r="BS107" i="6"/>
  <c r="BR107" i="6"/>
  <c r="BQ107" i="6"/>
  <c r="BP107" i="6"/>
  <c r="BO107" i="6"/>
  <c r="BN107" i="6"/>
  <c r="BM107" i="6"/>
  <c r="BL107" i="6"/>
  <c r="BK107" i="6"/>
  <c r="BJ107" i="6"/>
  <c r="BI107" i="6"/>
  <c r="BH107" i="6"/>
  <c r="BG107" i="6"/>
  <c r="BF107" i="6"/>
  <c r="BT107" i="6" s="1"/>
  <c r="AP107" i="6" s="1"/>
  <c r="BD107" i="6"/>
  <c r="BC107" i="6"/>
  <c r="BB107" i="6"/>
  <c r="BA107" i="6"/>
  <c r="AZ107" i="6"/>
  <c r="AY107" i="6"/>
  <c r="AX107" i="6"/>
  <c r="AW107" i="6"/>
  <c r="BS106" i="6"/>
  <c r="BR106" i="6"/>
  <c r="BQ106" i="6"/>
  <c r="BP106" i="6"/>
  <c r="BO106" i="6"/>
  <c r="BN106" i="6"/>
  <c r="BM106" i="6"/>
  <c r="BL106" i="6"/>
  <c r="BK106" i="6"/>
  <c r="BJ106" i="6"/>
  <c r="BI106" i="6"/>
  <c r="BH106" i="6"/>
  <c r="BG106" i="6"/>
  <c r="BF106" i="6"/>
  <c r="BT106" i="6" s="1"/>
  <c r="AP106" i="6" s="1"/>
  <c r="BD106" i="6"/>
  <c r="BC106" i="6"/>
  <c r="BB106" i="6"/>
  <c r="BA106" i="6"/>
  <c r="AZ106" i="6"/>
  <c r="AY106" i="6"/>
  <c r="AX106" i="6"/>
  <c r="AW106" i="6"/>
  <c r="BS105" i="6"/>
  <c r="BR105" i="6"/>
  <c r="BQ105" i="6"/>
  <c r="BP105" i="6"/>
  <c r="BO105" i="6"/>
  <c r="BN105" i="6"/>
  <c r="BM105" i="6"/>
  <c r="BL105" i="6"/>
  <c r="BK105" i="6"/>
  <c r="BJ105" i="6"/>
  <c r="BI105" i="6"/>
  <c r="BH105" i="6"/>
  <c r="BG105" i="6"/>
  <c r="BF105" i="6"/>
  <c r="BT105" i="6" s="1"/>
  <c r="AP105" i="6" s="1"/>
  <c r="BD105" i="6"/>
  <c r="BC105" i="6"/>
  <c r="BB105" i="6"/>
  <c r="BA105" i="6"/>
  <c r="AZ105" i="6"/>
  <c r="AY105" i="6"/>
  <c r="AX105" i="6"/>
  <c r="AW105" i="6"/>
  <c r="BS104" i="6"/>
  <c r="BR104" i="6"/>
  <c r="BQ104" i="6"/>
  <c r="BP104" i="6"/>
  <c r="BO104" i="6"/>
  <c r="BN104" i="6"/>
  <c r="BM104" i="6"/>
  <c r="BL104" i="6"/>
  <c r="BK104" i="6"/>
  <c r="BJ104" i="6"/>
  <c r="BI104" i="6"/>
  <c r="BH104" i="6"/>
  <c r="BG104" i="6"/>
  <c r="BF104" i="6"/>
  <c r="BT104" i="6" s="1"/>
  <c r="AP104" i="6" s="1"/>
  <c r="BD104" i="6"/>
  <c r="BC104" i="6"/>
  <c r="BB104" i="6"/>
  <c r="BA104" i="6"/>
  <c r="AZ104" i="6"/>
  <c r="AY104" i="6"/>
  <c r="AX104" i="6"/>
  <c r="AW104" i="6"/>
  <c r="BS103" i="6"/>
  <c r="BR103" i="6"/>
  <c r="BQ103" i="6"/>
  <c r="BP103" i="6"/>
  <c r="BO103" i="6"/>
  <c r="BN103" i="6"/>
  <c r="BM103" i="6"/>
  <c r="BL103" i="6"/>
  <c r="BK103" i="6"/>
  <c r="BJ103" i="6"/>
  <c r="BI103" i="6"/>
  <c r="BH103" i="6"/>
  <c r="BG103" i="6"/>
  <c r="BF103" i="6"/>
  <c r="BT103" i="6" s="1"/>
  <c r="AP103" i="6" s="1"/>
  <c r="BD103" i="6"/>
  <c r="BC103" i="6"/>
  <c r="BB103" i="6"/>
  <c r="BA103" i="6"/>
  <c r="AZ103" i="6"/>
  <c r="AY103" i="6"/>
  <c r="AX103" i="6"/>
  <c r="AW103" i="6"/>
  <c r="BS102" i="6"/>
  <c r="BR102" i="6"/>
  <c r="BQ102" i="6"/>
  <c r="BP102" i="6"/>
  <c r="BO102" i="6"/>
  <c r="BN102" i="6"/>
  <c r="BM102" i="6"/>
  <c r="BL102" i="6"/>
  <c r="BK102" i="6"/>
  <c r="BJ102" i="6"/>
  <c r="BI102" i="6"/>
  <c r="BH102" i="6"/>
  <c r="BG102" i="6"/>
  <c r="BF102" i="6"/>
  <c r="BT102" i="6" s="1"/>
  <c r="AP102" i="6" s="1"/>
  <c r="BD102" i="6"/>
  <c r="BC102" i="6"/>
  <c r="BB102" i="6"/>
  <c r="BA102" i="6"/>
  <c r="AZ102" i="6"/>
  <c r="AY102" i="6"/>
  <c r="AX102" i="6"/>
  <c r="AW102" i="6"/>
  <c r="BS101" i="6"/>
  <c r="BR101" i="6"/>
  <c r="BQ101" i="6"/>
  <c r="BP101" i="6"/>
  <c r="BO101" i="6"/>
  <c r="BN101" i="6"/>
  <c r="BM101" i="6"/>
  <c r="BL101" i="6"/>
  <c r="BK101" i="6"/>
  <c r="BJ101" i="6"/>
  <c r="BI101" i="6"/>
  <c r="BH101" i="6"/>
  <c r="BG101" i="6"/>
  <c r="BF101" i="6"/>
  <c r="BT101" i="6" s="1"/>
  <c r="AP101" i="6" s="1"/>
  <c r="BD101" i="6"/>
  <c r="BC101" i="6"/>
  <c r="BB101" i="6"/>
  <c r="BA101" i="6"/>
  <c r="AZ101" i="6"/>
  <c r="AY101" i="6"/>
  <c r="AX101" i="6"/>
  <c r="AW101" i="6"/>
  <c r="BS100" i="6"/>
  <c r="BR100" i="6"/>
  <c r="BQ100" i="6"/>
  <c r="BP100" i="6"/>
  <c r="BO100" i="6"/>
  <c r="BN100" i="6"/>
  <c r="BM100" i="6"/>
  <c r="BL100" i="6"/>
  <c r="BK100" i="6"/>
  <c r="BJ100" i="6"/>
  <c r="BI100" i="6"/>
  <c r="BH100" i="6"/>
  <c r="BG100" i="6"/>
  <c r="BF100" i="6"/>
  <c r="BT100" i="6" s="1"/>
  <c r="AP100" i="6" s="1"/>
  <c r="BD100" i="6"/>
  <c r="BC100" i="6"/>
  <c r="BB100" i="6"/>
  <c r="BA100" i="6"/>
  <c r="AZ100" i="6"/>
  <c r="AY100" i="6"/>
  <c r="AX100" i="6"/>
  <c r="AW100" i="6"/>
  <c r="BS99" i="6"/>
  <c r="BR99" i="6"/>
  <c r="BQ99" i="6"/>
  <c r="BP99" i="6"/>
  <c r="BO99" i="6"/>
  <c r="BN99" i="6"/>
  <c r="BM99" i="6"/>
  <c r="BL99" i="6"/>
  <c r="BK99" i="6"/>
  <c r="BJ99" i="6"/>
  <c r="BI99" i="6"/>
  <c r="BH99" i="6"/>
  <c r="BG99" i="6"/>
  <c r="BF99" i="6"/>
  <c r="BT99" i="6" s="1"/>
  <c r="AP99" i="6" s="1"/>
  <c r="BD99" i="6"/>
  <c r="BC99" i="6"/>
  <c r="BB99" i="6"/>
  <c r="BA99" i="6"/>
  <c r="AZ99" i="6"/>
  <c r="AY99" i="6"/>
  <c r="AX99" i="6"/>
  <c r="AW99" i="6"/>
  <c r="BS98" i="6"/>
  <c r="BR98" i="6"/>
  <c r="BQ98" i="6"/>
  <c r="BP98" i="6"/>
  <c r="BO98" i="6"/>
  <c r="BN98" i="6"/>
  <c r="BM98" i="6"/>
  <c r="BL98" i="6"/>
  <c r="BK98" i="6"/>
  <c r="BJ98" i="6"/>
  <c r="BI98" i="6"/>
  <c r="BH98" i="6"/>
  <c r="BG98" i="6"/>
  <c r="BF98" i="6"/>
  <c r="BT98" i="6" s="1"/>
  <c r="AP98" i="6" s="1"/>
  <c r="BD98" i="6"/>
  <c r="BC98" i="6"/>
  <c r="BB98" i="6"/>
  <c r="BA98" i="6"/>
  <c r="AZ98" i="6"/>
  <c r="AY98" i="6"/>
  <c r="AX98" i="6"/>
  <c r="AW98" i="6"/>
  <c r="BS97" i="6"/>
  <c r="BR97" i="6"/>
  <c r="BQ97" i="6"/>
  <c r="BP97" i="6"/>
  <c r="BO97" i="6"/>
  <c r="BN97" i="6"/>
  <c r="BM97" i="6"/>
  <c r="BL97" i="6"/>
  <c r="BK97" i="6"/>
  <c r="BJ97" i="6"/>
  <c r="BI97" i="6"/>
  <c r="BH97" i="6"/>
  <c r="BG97" i="6"/>
  <c r="BF97" i="6"/>
  <c r="BT97" i="6" s="1"/>
  <c r="AP97" i="6" s="1"/>
  <c r="BD97" i="6"/>
  <c r="BC97" i="6"/>
  <c r="BB97" i="6"/>
  <c r="BA97" i="6"/>
  <c r="AZ97" i="6"/>
  <c r="AY97" i="6"/>
  <c r="AX97" i="6"/>
  <c r="AW97" i="6"/>
  <c r="BS96" i="6"/>
  <c r="BR96" i="6"/>
  <c r="BQ96" i="6"/>
  <c r="BP96" i="6"/>
  <c r="BO96" i="6"/>
  <c r="BN96" i="6"/>
  <c r="BM96" i="6"/>
  <c r="BL96" i="6"/>
  <c r="BK96" i="6"/>
  <c r="BJ96" i="6"/>
  <c r="BI96" i="6"/>
  <c r="BH96" i="6"/>
  <c r="BG96" i="6"/>
  <c r="BF96" i="6"/>
  <c r="BT96" i="6" s="1"/>
  <c r="AP96" i="6" s="1"/>
  <c r="BD96" i="6"/>
  <c r="BC96" i="6"/>
  <c r="BB96" i="6"/>
  <c r="BA96" i="6"/>
  <c r="AZ96" i="6"/>
  <c r="AY96" i="6"/>
  <c r="AX96" i="6"/>
  <c r="AW96" i="6"/>
  <c r="BS95" i="6"/>
  <c r="BR95" i="6"/>
  <c r="BQ95" i="6"/>
  <c r="BP95" i="6"/>
  <c r="BO95" i="6"/>
  <c r="BN95" i="6"/>
  <c r="BM95" i="6"/>
  <c r="BL95" i="6"/>
  <c r="BK95" i="6"/>
  <c r="BJ95" i="6"/>
  <c r="BI95" i="6"/>
  <c r="BH95" i="6"/>
  <c r="BG95" i="6"/>
  <c r="BF95" i="6"/>
  <c r="BT95" i="6" s="1"/>
  <c r="AP95" i="6" s="1"/>
  <c r="BD95" i="6"/>
  <c r="BC95" i="6"/>
  <c r="BB95" i="6"/>
  <c r="BA95" i="6"/>
  <c r="AZ95" i="6"/>
  <c r="AY95" i="6"/>
  <c r="AX95" i="6"/>
  <c r="AW95" i="6"/>
  <c r="BS94" i="6"/>
  <c r="BR94" i="6"/>
  <c r="BQ94" i="6"/>
  <c r="BP94" i="6"/>
  <c r="BO94" i="6"/>
  <c r="BN94" i="6"/>
  <c r="BM94" i="6"/>
  <c r="BL94" i="6"/>
  <c r="BK94" i="6"/>
  <c r="BJ94" i="6"/>
  <c r="BI94" i="6"/>
  <c r="BH94" i="6"/>
  <c r="BG94" i="6"/>
  <c r="BF94" i="6"/>
  <c r="BT94" i="6" s="1"/>
  <c r="AP94" i="6" s="1"/>
  <c r="BD94" i="6"/>
  <c r="BC94" i="6"/>
  <c r="BB94" i="6"/>
  <c r="BA94" i="6"/>
  <c r="AZ94" i="6"/>
  <c r="AY94" i="6"/>
  <c r="AX94" i="6"/>
  <c r="AW94" i="6"/>
  <c r="BS93" i="6"/>
  <c r="BR93" i="6"/>
  <c r="BQ93" i="6"/>
  <c r="BP93" i="6"/>
  <c r="BO93" i="6"/>
  <c r="BN93" i="6"/>
  <c r="BM93" i="6"/>
  <c r="BL93" i="6"/>
  <c r="BK93" i="6"/>
  <c r="BJ93" i="6"/>
  <c r="BI93" i="6"/>
  <c r="BH93" i="6"/>
  <c r="BG93" i="6"/>
  <c r="BF93" i="6"/>
  <c r="BT93" i="6" s="1"/>
  <c r="AP93" i="6" s="1"/>
  <c r="BD93" i="6"/>
  <c r="BC93" i="6"/>
  <c r="BB93" i="6"/>
  <c r="BA93" i="6"/>
  <c r="AZ93" i="6"/>
  <c r="AY93" i="6"/>
  <c r="AX93" i="6"/>
  <c r="AW93" i="6"/>
  <c r="BS92" i="6"/>
  <c r="BR92" i="6"/>
  <c r="BQ92" i="6"/>
  <c r="BP92" i="6"/>
  <c r="BO92" i="6"/>
  <c r="BN92" i="6"/>
  <c r="BM92" i="6"/>
  <c r="BL92" i="6"/>
  <c r="BK92" i="6"/>
  <c r="BJ92" i="6"/>
  <c r="BI92" i="6"/>
  <c r="BH92" i="6"/>
  <c r="BG92" i="6"/>
  <c r="BF92" i="6"/>
  <c r="BT92" i="6" s="1"/>
  <c r="AP92" i="6" s="1"/>
  <c r="BD92" i="6"/>
  <c r="BC92" i="6"/>
  <c r="BB92" i="6"/>
  <c r="BA92" i="6"/>
  <c r="AZ92" i="6"/>
  <c r="AY92" i="6"/>
  <c r="AX92" i="6"/>
  <c r="AW92" i="6"/>
  <c r="BS91" i="6"/>
  <c r="BR91" i="6"/>
  <c r="BQ91" i="6"/>
  <c r="BP91" i="6"/>
  <c r="BO91" i="6"/>
  <c r="BN91" i="6"/>
  <c r="BM91" i="6"/>
  <c r="BL91" i="6"/>
  <c r="BK91" i="6"/>
  <c r="BJ91" i="6"/>
  <c r="BI91" i="6"/>
  <c r="BH91" i="6"/>
  <c r="BG91" i="6"/>
  <c r="BF91" i="6"/>
  <c r="BT91" i="6" s="1"/>
  <c r="AP91" i="6" s="1"/>
  <c r="BD91" i="6"/>
  <c r="BC91" i="6"/>
  <c r="BB91" i="6"/>
  <c r="BA91" i="6"/>
  <c r="AZ91" i="6"/>
  <c r="AY91" i="6"/>
  <c r="AX91" i="6"/>
  <c r="AW91" i="6"/>
  <c r="BS90" i="6"/>
  <c r="BR90" i="6"/>
  <c r="BQ90" i="6"/>
  <c r="BP90" i="6"/>
  <c r="BO90" i="6"/>
  <c r="BN90" i="6"/>
  <c r="BM90" i="6"/>
  <c r="BL90" i="6"/>
  <c r="BK90" i="6"/>
  <c r="BJ90" i="6"/>
  <c r="BI90" i="6"/>
  <c r="BH90" i="6"/>
  <c r="BG90" i="6"/>
  <c r="BF90" i="6"/>
  <c r="BT90" i="6" s="1"/>
  <c r="AP90" i="6" s="1"/>
  <c r="BD90" i="6"/>
  <c r="BC90" i="6"/>
  <c r="BB90" i="6"/>
  <c r="BA90" i="6"/>
  <c r="AZ90" i="6"/>
  <c r="AY90" i="6"/>
  <c r="AX90" i="6"/>
  <c r="AW90" i="6"/>
  <c r="BS89" i="6"/>
  <c r="BR89" i="6"/>
  <c r="BQ89" i="6"/>
  <c r="BP89" i="6"/>
  <c r="BO89" i="6"/>
  <c r="BN89" i="6"/>
  <c r="BM89" i="6"/>
  <c r="BL89" i="6"/>
  <c r="BK89" i="6"/>
  <c r="BJ89" i="6"/>
  <c r="BI89" i="6"/>
  <c r="BH89" i="6"/>
  <c r="BG89" i="6"/>
  <c r="BF89" i="6"/>
  <c r="BT89" i="6" s="1"/>
  <c r="AP89" i="6" s="1"/>
  <c r="BD89" i="6"/>
  <c r="BC89" i="6"/>
  <c r="BB89" i="6"/>
  <c r="BA89" i="6"/>
  <c r="AZ89" i="6"/>
  <c r="AY89" i="6"/>
  <c r="AX89" i="6"/>
  <c r="AW89" i="6"/>
  <c r="BS88" i="6"/>
  <c r="BR88" i="6"/>
  <c r="BQ88" i="6"/>
  <c r="BP88" i="6"/>
  <c r="BO88" i="6"/>
  <c r="BN88" i="6"/>
  <c r="BM88" i="6"/>
  <c r="BL88" i="6"/>
  <c r="BK88" i="6"/>
  <c r="BJ88" i="6"/>
  <c r="BI88" i="6"/>
  <c r="BH88" i="6"/>
  <c r="BG88" i="6"/>
  <c r="BF88" i="6"/>
  <c r="BT88" i="6" s="1"/>
  <c r="AP88" i="6" s="1"/>
  <c r="BD88" i="6"/>
  <c r="BC88" i="6"/>
  <c r="BB88" i="6"/>
  <c r="BA88" i="6"/>
  <c r="AZ88" i="6"/>
  <c r="AY88" i="6"/>
  <c r="AX88" i="6"/>
  <c r="AW88" i="6"/>
  <c r="BS87" i="6"/>
  <c r="BR87" i="6"/>
  <c r="BQ87" i="6"/>
  <c r="BP87" i="6"/>
  <c r="BO87" i="6"/>
  <c r="BN87" i="6"/>
  <c r="BM87" i="6"/>
  <c r="BL87" i="6"/>
  <c r="BK87" i="6"/>
  <c r="BJ87" i="6"/>
  <c r="BI87" i="6"/>
  <c r="BH87" i="6"/>
  <c r="BG87" i="6"/>
  <c r="BF87" i="6"/>
  <c r="BT87" i="6" s="1"/>
  <c r="AP87" i="6" s="1"/>
  <c r="BD87" i="6"/>
  <c r="BC87" i="6"/>
  <c r="BB87" i="6"/>
  <c r="BA87" i="6"/>
  <c r="AZ87" i="6"/>
  <c r="AY87" i="6"/>
  <c r="AX87" i="6"/>
  <c r="AW87" i="6"/>
  <c r="BS86" i="6"/>
  <c r="BR86" i="6"/>
  <c r="BQ86" i="6"/>
  <c r="BP86" i="6"/>
  <c r="BO86" i="6"/>
  <c r="BN86" i="6"/>
  <c r="BM86" i="6"/>
  <c r="BL86" i="6"/>
  <c r="BK86" i="6"/>
  <c r="BJ86" i="6"/>
  <c r="BI86" i="6"/>
  <c r="BH86" i="6"/>
  <c r="BG86" i="6"/>
  <c r="BF86" i="6"/>
  <c r="BT86" i="6" s="1"/>
  <c r="AP86" i="6" s="1"/>
  <c r="BD86" i="6"/>
  <c r="BC86" i="6"/>
  <c r="BB86" i="6"/>
  <c r="BA86" i="6"/>
  <c r="AZ86" i="6"/>
  <c r="AY86" i="6"/>
  <c r="AX86" i="6"/>
  <c r="AW86" i="6"/>
  <c r="BS85" i="6"/>
  <c r="BR85" i="6"/>
  <c r="BQ85" i="6"/>
  <c r="BP85" i="6"/>
  <c r="BO85" i="6"/>
  <c r="BN85" i="6"/>
  <c r="BM85" i="6"/>
  <c r="BL85" i="6"/>
  <c r="BK85" i="6"/>
  <c r="BJ85" i="6"/>
  <c r="BI85" i="6"/>
  <c r="BH85" i="6"/>
  <c r="BG85" i="6"/>
  <c r="BF85" i="6"/>
  <c r="BT85" i="6" s="1"/>
  <c r="AP85" i="6" s="1"/>
  <c r="BD85" i="6"/>
  <c r="BC85" i="6"/>
  <c r="BB85" i="6"/>
  <c r="BA85" i="6"/>
  <c r="AZ85" i="6"/>
  <c r="AY85" i="6"/>
  <c r="AX85" i="6"/>
  <c r="AW85" i="6"/>
  <c r="BS84" i="6"/>
  <c r="BR84" i="6"/>
  <c r="BQ84" i="6"/>
  <c r="BP84" i="6"/>
  <c r="BO84" i="6"/>
  <c r="BN84" i="6"/>
  <c r="BM84" i="6"/>
  <c r="BL84" i="6"/>
  <c r="BK84" i="6"/>
  <c r="BJ84" i="6"/>
  <c r="BI84" i="6"/>
  <c r="BH84" i="6"/>
  <c r="BG84" i="6"/>
  <c r="BF84" i="6"/>
  <c r="BT84" i="6" s="1"/>
  <c r="AP84" i="6" s="1"/>
  <c r="BD84" i="6"/>
  <c r="BC84" i="6"/>
  <c r="BB84" i="6"/>
  <c r="BA84" i="6"/>
  <c r="AZ84" i="6"/>
  <c r="AY84" i="6"/>
  <c r="AX84" i="6"/>
  <c r="AW84" i="6"/>
  <c r="BS83" i="6"/>
  <c r="BR83" i="6"/>
  <c r="BQ83" i="6"/>
  <c r="BP83" i="6"/>
  <c r="BO83" i="6"/>
  <c r="BN83" i="6"/>
  <c r="BM83" i="6"/>
  <c r="BL83" i="6"/>
  <c r="BK83" i="6"/>
  <c r="BJ83" i="6"/>
  <c r="BI83" i="6"/>
  <c r="BH83" i="6"/>
  <c r="BG83" i="6"/>
  <c r="BF83" i="6"/>
  <c r="BT83" i="6" s="1"/>
  <c r="AP83" i="6" s="1"/>
  <c r="BD83" i="6"/>
  <c r="BC83" i="6"/>
  <c r="BB83" i="6"/>
  <c r="BA83" i="6"/>
  <c r="AZ83" i="6"/>
  <c r="AY83" i="6"/>
  <c r="AX83" i="6"/>
  <c r="AW83" i="6"/>
  <c r="BS82" i="6"/>
  <c r="BR82" i="6"/>
  <c r="BQ82" i="6"/>
  <c r="BP82" i="6"/>
  <c r="BO82" i="6"/>
  <c r="BN82" i="6"/>
  <c r="BM82" i="6"/>
  <c r="BL82" i="6"/>
  <c r="BK82" i="6"/>
  <c r="BJ82" i="6"/>
  <c r="BI82" i="6"/>
  <c r="BH82" i="6"/>
  <c r="BG82" i="6"/>
  <c r="BF82" i="6"/>
  <c r="BT82" i="6" s="1"/>
  <c r="AP82" i="6" s="1"/>
  <c r="BD82" i="6"/>
  <c r="BC82" i="6"/>
  <c r="BB82" i="6"/>
  <c r="BA82" i="6"/>
  <c r="AZ82" i="6"/>
  <c r="AY82" i="6"/>
  <c r="AX82" i="6"/>
  <c r="AW82" i="6"/>
  <c r="BS81" i="6"/>
  <c r="BR81" i="6"/>
  <c r="BQ81" i="6"/>
  <c r="BP81" i="6"/>
  <c r="BO81" i="6"/>
  <c r="BN81" i="6"/>
  <c r="BM81" i="6"/>
  <c r="BL81" i="6"/>
  <c r="BK81" i="6"/>
  <c r="BJ81" i="6"/>
  <c r="BI81" i="6"/>
  <c r="BH81" i="6"/>
  <c r="BG81" i="6"/>
  <c r="BF81" i="6"/>
  <c r="BT81" i="6" s="1"/>
  <c r="AP81" i="6" s="1"/>
  <c r="BD81" i="6"/>
  <c r="BC81" i="6"/>
  <c r="BB81" i="6"/>
  <c r="BA81" i="6"/>
  <c r="AZ81" i="6"/>
  <c r="AY81" i="6"/>
  <c r="AX81" i="6"/>
  <c r="AW81" i="6"/>
  <c r="BS80" i="6"/>
  <c r="BR80" i="6"/>
  <c r="BQ80" i="6"/>
  <c r="BP80" i="6"/>
  <c r="BO80" i="6"/>
  <c r="BN80" i="6"/>
  <c r="BM80" i="6"/>
  <c r="BL80" i="6"/>
  <c r="BK80" i="6"/>
  <c r="BJ80" i="6"/>
  <c r="BI80" i="6"/>
  <c r="BH80" i="6"/>
  <c r="BG80" i="6"/>
  <c r="BF80" i="6"/>
  <c r="BT80" i="6" s="1"/>
  <c r="AP80" i="6" s="1"/>
  <c r="BD80" i="6"/>
  <c r="BC80" i="6"/>
  <c r="BB80" i="6"/>
  <c r="BA80" i="6"/>
  <c r="AZ80" i="6"/>
  <c r="AY80" i="6"/>
  <c r="AX80" i="6"/>
  <c r="AW80" i="6"/>
  <c r="BS79" i="6"/>
  <c r="BR79" i="6"/>
  <c r="BQ79" i="6"/>
  <c r="BP79" i="6"/>
  <c r="BO79" i="6"/>
  <c r="BN79" i="6"/>
  <c r="BM79" i="6"/>
  <c r="BL79" i="6"/>
  <c r="BK79" i="6"/>
  <c r="BJ79" i="6"/>
  <c r="BI79" i="6"/>
  <c r="BH79" i="6"/>
  <c r="BG79" i="6"/>
  <c r="BF79" i="6"/>
  <c r="BT79" i="6" s="1"/>
  <c r="AP79" i="6" s="1"/>
  <c r="BD79" i="6"/>
  <c r="BC79" i="6"/>
  <c r="BB79" i="6"/>
  <c r="BA79" i="6"/>
  <c r="AZ79" i="6"/>
  <c r="AY79" i="6"/>
  <c r="AX79" i="6"/>
  <c r="AW79" i="6"/>
  <c r="BS78" i="6"/>
  <c r="BR78" i="6"/>
  <c r="BQ78" i="6"/>
  <c r="BP78" i="6"/>
  <c r="BO78" i="6"/>
  <c r="BN78" i="6"/>
  <c r="BM78" i="6"/>
  <c r="BL78" i="6"/>
  <c r="BK78" i="6"/>
  <c r="BJ78" i="6"/>
  <c r="BI78" i="6"/>
  <c r="BH78" i="6"/>
  <c r="BG78" i="6"/>
  <c r="BF78" i="6"/>
  <c r="BT78" i="6" s="1"/>
  <c r="AP78" i="6" s="1"/>
  <c r="BD78" i="6"/>
  <c r="BC78" i="6"/>
  <c r="BB78" i="6"/>
  <c r="BA78" i="6"/>
  <c r="AZ78" i="6"/>
  <c r="AY78" i="6"/>
  <c r="AX78" i="6"/>
  <c r="AW78" i="6"/>
  <c r="BS77" i="6"/>
  <c r="BR77" i="6"/>
  <c r="BQ77" i="6"/>
  <c r="BP77" i="6"/>
  <c r="BO77" i="6"/>
  <c r="BN77" i="6"/>
  <c r="BM77" i="6"/>
  <c r="BL77" i="6"/>
  <c r="BK77" i="6"/>
  <c r="BJ77" i="6"/>
  <c r="BI77" i="6"/>
  <c r="BH77" i="6"/>
  <c r="BG77" i="6"/>
  <c r="BF77" i="6"/>
  <c r="BT77" i="6" s="1"/>
  <c r="AP77" i="6" s="1"/>
  <c r="BD77" i="6"/>
  <c r="BC77" i="6"/>
  <c r="BB77" i="6"/>
  <c r="BA77" i="6"/>
  <c r="AZ77" i="6"/>
  <c r="AY77" i="6"/>
  <c r="AX77" i="6"/>
  <c r="AW77" i="6"/>
  <c r="BS76" i="6"/>
  <c r="BR76" i="6"/>
  <c r="BQ76" i="6"/>
  <c r="BP76" i="6"/>
  <c r="BO76" i="6"/>
  <c r="BN76" i="6"/>
  <c r="BM76" i="6"/>
  <c r="BL76" i="6"/>
  <c r="BK76" i="6"/>
  <c r="BJ76" i="6"/>
  <c r="BI76" i="6"/>
  <c r="BH76" i="6"/>
  <c r="BG76" i="6"/>
  <c r="BF76" i="6"/>
  <c r="BT76" i="6" s="1"/>
  <c r="AP76" i="6" s="1"/>
  <c r="BD76" i="6"/>
  <c r="BC76" i="6"/>
  <c r="BB76" i="6"/>
  <c r="BA76" i="6"/>
  <c r="AZ76" i="6"/>
  <c r="AY76" i="6"/>
  <c r="AX76" i="6"/>
  <c r="AW76" i="6"/>
  <c r="BS75" i="6"/>
  <c r="BR75" i="6"/>
  <c r="BQ75" i="6"/>
  <c r="BP75" i="6"/>
  <c r="BO75" i="6"/>
  <c r="BN75" i="6"/>
  <c r="BM75" i="6"/>
  <c r="BL75" i="6"/>
  <c r="BK75" i="6"/>
  <c r="BJ75" i="6"/>
  <c r="BI75" i="6"/>
  <c r="BH75" i="6"/>
  <c r="BG75" i="6"/>
  <c r="BF75" i="6"/>
  <c r="BT75" i="6" s="1"/>
  <c r="AP75" i="6" s="1"/>
  <c r="BD75" i="6"/>
  <c r="BC75" i="6"/>
  <c r="BB75" i="6"/>
  <c r="BA75" i="6"/>
  <c r="AZ75" i="6"/>
  <c r="AY75" i="6"/>
  <c r="AX75" i="6"/>
  <c r="AW75" i="6"/>
  <c r="BS74" i="6"/>
  <c r="BR74" i="6"/>
  <c r="BQ74" i="6"/>
  <c r="BP74" i="6"/>
  <c r="BO74" i="6"/>
  <c r="BN74" i="6"/>
  <c r="BM74" i="6"/>
  <c r="BL74" i="6"/>
  <c r="BK74" i="6"/>
  <c r="BJ74" i="6"/>
  <c r="BI74" i="6"/>
  <c r="BH74" i="6"/>
  <c r="BG74" i="6"/>
  <c r="BF74" i="6"/>
  <c r="BT74" i="6" s="1"/>
  <c r="AP74" i="6" s="1"/>
  <c r="BD74" i="6"/>
  <c r="BC74" i="6"/>
  <c r="BB74" i="6"/>
  <c r="BA74" i="6"/>
  <c r="AZ74" i="6"/>
  <c r="AY74" i="6"/>
  <c r="AX74" i="6"/>
  <c r="AW74" i="6"/>
  <c r="BS73" i="6"/>
  <c r="BR73" i="6"/>
  <c r="BQ73" i="6"/>
  <c r="BP73" i="6"/>
  <c r="BO73" i="6"/>
  <c r="BN73" i="6"/>
  <c r="BM73" i="6"/>
  <c r="BL73" i="6"/>
  <c r="BK73" i="6"/>
  <c r="BJ73" i="6"/>
  <c r="BI73" i="6"/>
  <c r="BH73" i="6"/>
  <c r="BG73" i="6"/>
  <c r="BF73" i="6"/>
  <c r="BT73" i="6" s="1"/>
  <c r="AP73" i="6" s="1"/>
  <c r="BD73" i="6"/>
  <c r="BC73" i="6"/>
  <c r="BB73" i="6"/>
  <c r="BA73" i="6"/>
  <c r="AZ73" i="6"/>
  <c r="AY73" i="6"/>
  <c r="AX73" i="6"/>
  <c r="AW73" i="6"/>
  <c r="BS72" i="6"/>
  <c r="BR72" i="6"/>
  <c r="BQ72" i="6"/>
  <c r="BP72" i="6"/>
  <c r="BO72" i="6"/>
  <c r="BN72" i="6"/>
  <c r="BM72" i="6"/>
  <c r="BL72" i="6"/>
  <c r="BK72" i="6"/>
  <c r="BJ72" i="6"/>
  <c r="BI72" i="6"/>
  <c r="BH72" i="6"/>
  <c r="BG72" i="6"/>
  <c r="BF72" i="6"/>
  <c r="BT72" i="6" s="1"/>
  <c r="AP72" i="6" s="1"/>
  <c r="BD72" i="6"/>
  <c r="BC72" i="6"/>
  <c r="BB72" i="6"/>
  <c r="BA72" i="6"/>
  <c r="AZ72" i="6"/>
  <c r="AY72" i="6"/>
  <c r="AX72" i="6"/>
  <c r="AW72" i="6"/>
  <c r="BS71" i="6"/>
  <c r="BR71" i="6"/>
  <c r="BQ71" i="6"/>
  <c r="BP71" i="6"/>
  <c r="BO71" i="6"/>
  <c r="BN71" i="6"/>
  <c r="BM71" i="6"/>
  <c r="BL71" i="6"/>
  <c r="BK71" i="6"/>
  <c r="BJ71" i="6"/>
  <c r="BI71" i="6"/>
  <c r="BH71" i="6"/>
  <c r="BG71" i="6"/>
  <c r="BF71" i="6"/>
  <c r="BT71" i="6" s="1"/>
  <c r="AP71" i="6" s="1"/>
  <c r="BD71" i="6"/>
  <c r="BC71" i="6"/>
  <c r="BB71" i="6"/>
  <c r="BA71" i="6"/>
  <c r="AZ71" i="6"/>
  <c r="AY71" i="6"/>
  <c r="AX71" i="6"/>
  <c r="AW71" i="6"/>
  <c r="BS70" i="6"/>
  <c r="BR70" i="6"/>
  <c r="BQ70" i="6"/>
  <c r="BP70" i="6"/>
  <c r="BO70" i="6"/>
  <c r="BN70" i="6"/>
  <c r="BM70" i="6"/>
  <c r="BL70" i="6"/>
  <c r="BK70" i="6"/>
  <c r="BJ70" i="6"/>
  <c r="BI70" i="6"/>
  <c r="BH70" i="6"/>
  <c r="BG70" i="6"/>
  <c r="BF70" i="6"/>
  <c r="BT70" i="6" s="1"/>
  <c r="AP70" i="6" s="1"/>
  <c r="BD70" i="6"/>
  <c r="BC70" i="6"/>
  <c r="BB70" i="6"/>
  <c r="BA70" i="6"/>
  <c r="AZ70" i="6"/>
  <c r="AY70" i="6"/>
  <c r="AX70" i="6"/>
  <c r="AW70" i="6"/>
  <c r="BS69" i="6"/>
  <c r="BR69" i="6"/>
  <c r="BQ69" i="6"/>
  <c r="BP69" i="6"/>
  <c r="BO69" i="6"/>
  <c r="BN69" i="6"/>
  <c r="BM69" i="6"/>
  <c r="BL69" i="6"/>
  <c r="BK69" i="6"/>
  <c r="BJ69" i="6"/>
  <c r="BI69" i="6"/>
  <c r="BH69" i="6"/>
  <c r="BG69" i="6"/>
  <c r="BF69" i="6"/>
  <c r="BT69" i="6" s="1"/>
  <c r="AP69" i="6" s="1"/>
  <c r="BD69" i="6"/>
  <c r="BC69" i="6"/>
  <c r="BB69" i="6"/>
  <c r="BA69" i="6"/>
  <c r="AZ69" i="6"/>
  <c r="AY69" i="6"/>
  <c r="AX69" i="6"/>
  <c r="AW69" i="6"/>
  <c r="BS68" i="6"/>
  <c r="BR68" i="6"/>
  <c r="BQ68" i="6"/>
  <c r="BP68" i="6"/>
  <c r="BO68" i="6"/>
  <c r="BN68" i="6"/>
  <c r="BM68" i="6"/>
  <c r="BL68" i="6"/>
  <c r="BK68" i="6"/>
  <c r="BJ68" i="6"/>
  <c r="BI68" i="6"/>
  <c r="BH68" i="6"/>
  <c r="BG68" i="6"/>
  <c r="BF68" i="6"/>
  <c r="BT68" i="6" s="1"/>
  <c r="AP68" i="6" s="1"/>
  <c r="BD68" i="6"/>
  <c r="BC68" i="6"/>
  <c r="BB68" i="6"/>
  <c r="BA68" i="6"/>
  <c r="AZ68" i="6"/>
  <c r="AY68" i="6"/>
  <c r="AX68" i="6"/>
  <c r="AW68" i="6"/>
  <c r="BS67" i="6"/>
  <c r="BR67" i="6"/>
  <c r="BQ67" i="6"/>
  <c r="BP67" i="6"/>
  <c r="BO67" i="6"/>
  <c r="BN67" i="6"/>
  <c r="BM67" i="6"/>
  <c r="BL67" i="6"/>
  <c r="BK67" i="6"/>
  <c r="BJ67" i="6"/>
  <c r="BI67" i="6"/>
  <c r="BH67" i="6"/>
  <c r="BG67" i="6"/>
  <c r="BF67" i="6"/>
  <c r="BT67" i="6" s="1"/>
  <c r="AP67" i="6" s="1"/>
  <c r="BD67" i="6"/>
  <c r="BC67" i="6"/>
  <c r="BB67" i="6"/>
  <c r="BA67" i="6"/>
  <c r="AZ67" i="6"/>
  <c r="AY67" i="6"/>
  <c r="AX67" i="6"/>
  <c r="AW67" i="6"/>
  <c r="BS66" i="6"/>
  <c r="BR66" i="6"/>
  <c r="BQ66" i="6"/>
  <c r="BP66" i="6"/>
  <c r="BO66" i="6"/>
  <c r="BN66" i="6"/>
  <c r="BM66" i="6"/>
  <c r="BL66" i="6"/>
  <c r="BK66" i="6"/>
  <c r="BJ66" i="6"/>
  <c r="BI66" i="6"/>
  <c r="BH66" i="6"/>
  <c r="BG66" i="6"/>
  <c r="BF66" i="6"/>
  <c r="BT66" i="6" s="1"/>
  <c r="AP66" i="6" s="1"/>
  <c r="BD66" i="6"/>
  <c r="BC66" i="6"/>
  <c r="BB66" i="6"/>
  <c r="BA66" i="6"/>
  <c r="AZ66" i="6"/>
  <c r="AY66" i="6"/>
  <c r="AX66" i="6"/>
  <c r="AW66" i="6"/>
  <c r="BS65" i="6"/>
  <c r="BR65" i="6"/>
  <c r="BQ65" i="6"/>
  <c r="BP65" i="6"/>
  <c r="BO65" i="6"/>
  <c r="BN65" i="6"/>
  <c r="BM65" i="6"/>
  <c r="BL65" i="6"/>
  <c r="BK65" i="6"/>
  <c r="BJ65" i="6"/>
  <c r="BI65" i="6"/>
  <c r="BH65" i="6"/>
  <c r="BG65" i="6"/>
  <c r="BF65" i="6"/>
  <c r="BT65" i="6" s="1"/>
  <c r="AP65" i="6" s="1"/>
  <c r="BD65" i="6"/>
  <c r="BC65" i="6"/>
  <c r="BB65" i="6"/>
  <c r="BA65" i="6"/>
  <c r="AZ65" i="6"/>
  <c r="AY65" i="6"/>
  <c r="AX65" i="6"/>
  <c r="AW65" i="6"/>
  <c r="BS64" i="6"/>
  <c r="BR64" i="6"/>
  <c r="BQ64" i="6"/>
  <c r="BP64" i="6"/>
  <c r="BO64" i="6"/>
  <c r="BN64" i="6"/>
  <c r="BM64" i="6"/>
  <c r="BL64" i="6"/>
  <c r="BK64" i="6"/>
  <c r="BJ64" i="6"/>
  <c r="BI64" i="6"/>
  <c r="BH64" i="6"/>
  <c r="BG64" i="6"/>
  <c r="BF64" i="6"/>
  <c r="BT64" i="6" s="1"/>
  <c r="AP64" i="6" s="1"/>
  <c r="BD64" i="6"/>
  <c r="BC64" i="6"/>
  <c r="BB64" i="6"/>
  <c r="BA64" i="6"/>
  <c r="AZ64" i="6"/>
  <c r="AY64" i="6"/>
  <c r="AX64" i="6"/>
  <c r="AW64" i="6"/>
  <c r="BS63" i="6"/>
  <c r="BR63" i="6"/>
  <c r="BQ63" i="6"/>
  <c r="BP63" i="6"/>
  <c r="BO63" i="6"/>
  <c r="BN63" i="6"/>
  <c r="BM63" i="6"/>
  <c r="BL63" i="6"/>
  <c r="BK63" i="6"/>
  <c r="BJ63" i="6"/>
  <c r="BI63" i="6"/>
  <c r="BH63" i="6"/>
  <c r="BG63" i="6"/>
  <c r="BF63" i="6"/>
  <c r="BT63" i="6" s="1"/>
  <c r="AP63" i="6" s="1"/>
  <c r="BD63" i="6"/>
  <c r="BC63" i="6"/>
  <c r="BB63" i="6"/>
  <c r="BA63" i="6"/>
  <c r="AZ63" i="6"/>
  <c r="AY63" i="6"/>
  <c r="AX63" i="6"/>
  <c r="AW63" i="6"/>
  <c r="BS62" i="6"/>
  <c r="BR62" i="6"/>
  <c r="BQ62" i="6"/>
  <c r="BP62" i="6"/>
  <c r="BO62" i="6"/>
  <c r="BN62" i="6"/>
  <c r="BM62" i="6"/>
  <c r="BL62" i="6"/>
  <c r="BK62" i="6"/>
  <c r="BJ62" i="6"/>
  <c r="BI62" i="6"/>
  <c r="BH62" i="6"/>
  <c r="BG62" i="6"/>
  <c r="BF62" i="6"/>
  <c r="BT62" i="6" s="1"/>
  <c r="AP62" i="6" s="1"/>
  <c r="BD62" i="6"/>
  <c r="BC62" i="6"/>
  <c r="BB62" i="6"/>
  <c r="BA62" i="6"/>
  <c r="AZ62" i="6"/>
  <c r="AY62" i="6"/>
  <c r="AX62" i="6"/>
  <c r="AW62" i="6"/>
  <c r="BS61" i="6"/>
  <c r="BR61" i="6"/>
  <c r="BQ61" i="6"/>
  <c r="BP61" i="6"/>
  <c r="BO61" i="6"/>
  <c r="BN61" i="6"/>
  <c r="BM61" i="6"/>
  <c r="BL61" i="6"/>
  <c r="BK61" i="6"/>
  <c r="BJ61" i="6"/>
  <c r="BI61" i="6"/>
  <c r="BH61" i="6"/>
  <c r="BG61" i="6"/>
  <c r="BF61" i="6"/>
  <c r="BT61" i="6" s="1"/>
  <c r="AP61" i="6" s="1"/>
  <c r="BD61" i="6"/>
  <c r="BC61" i="6"/>
  <c r="BB61" i="6"/>
  <c r="BA61" i="6"/>
  <c r="AZ61" i="6"/>
  <c r="AY61" i="6"/>
  <c r="AX61" i="6"/>
  <c r="AW61" i="6"/>
  <c r="BS60" i="6"/>
  <c r="BR60" i="6"/>
  <c r="BQ60" i="6"/>
  <c r="BP60" i="6"/>
  <c r="BO60" i="6"/>
  <c r="BN60" i="6"/>
  <c r="BM60" i="6"/>
  <c r="BL60" i="6"/>
  <c r="BK60" i="6"/>
  <c r="BJ60" i="6"/>
  <c r="BI60" i="6"/>
  <c r="BH60" i="6"/>
  <c r="BG60" i="6"/>
  <c r="BF60" i="6"/>
  <c r="BT60" i="6" s="1"/>
  <c r="AP60" i="6" s="1"/>
  <c r="BD60" i="6"/>
  <c r="BC60" i="6"/>
  <c r="BB60" i="6"/>
  <c r="BA60" i="6"/>
  <c r="AZ60" i="6"/>
  <c r="AY60" i="6"/>
  <c r="AX60" i="6"/>
  <c r="AW60" i="6"/>
  <c r="BS59" i="6"/>
  <c r="BR59" i="6"/>
  <c r="BQ59" i="6"/>
  <c r="BP59" i="6"/>
  <c r="BO59" i="6"/>
  <c r="BN59" i="6"/>
  <c r="BM59" i="6"/>
  <c r="BL59" i="6"/>
  <c r="BK59" i="6"/>
  <c r="BJ59" i="6"/>
  <c r="BI59" i="6"/>
  <c r="BH59" i="6"/>
  <c r="BG59" i="6"/>
  <c r="BF59" i="6"/>
  <c r="BT59" i="6" s="1"/>
  <c r="AP59" i="6" s="1"/>
  <c r="BD59" i="6"/>
  <c r="BC59" i="6"/>
  <c r="BB59" i="6"/>
  <c r="BA59" i="6"/>
  <c r="AZ59" i="6"/>
  <c r="AY59" i="6"/>
  <c r="AX59" i="6"/>
  <c r="AW59" i="6"/>
  <c r="BS58" i="6"/>
  <c r="BR58" i="6"/>
  <c r="BQ58" i="6"/>
  <c r="BP58" i="6"/>
  <c r="BO58" i="6"/>
  <c r="BN58" i="6"/>
  <c r="BM58" i="6"/>
  <c r="BL58" i="6"/>
  <c r="BK58" i="6"/>
  <c r="BJ58" i="6"/>
  <c r="BI58" i="6"/>
  <c r="BH58" i="6"/>
  <c r="BG58" i="6"/>
  <c r="BF58" i="6"/>
  <c r="BT58" i="6" s="1"/>
  <c r="AP58" i="6" s="1"/>
  <c r="BD58" i="6"/>
  <c r="BC58" i="6"/>
  <c r="BB58" i="6"/>
  <c r="BA58" i="6"/>
  <c r="AZ58" i="6"/>
  <c r="AY58" i="6"/>
  <c r="AX58" i="6"/>
  <c r="AW58" i="6"/>
  <c r="BS57" i="6"/>
  <c r="BR57" i="6"/>
  <c r="BQ57" i="6"/>
  <c r="BP57" i="6"/>
  <c r="BO57" i="6"/>
  <c r="BN57" i="6"/>
  <c r="BM57" i="6"/>
  <c r="BL57" i="6"/>
  <c r="BK57" i="6"/>
  <c r="BJ57" i="6"/>
  <c r="BI57" i="6"/>
  <c r="BH57" i="6"/>
  <c r="BG57" i="6"/>
  <c r="BF57" i="6"/>
  <c r="BT57" i="6" s="1"/>
  <c r="AP57" i="6" s="1"/>
  <c r="BD57" i="6"/>
  <c r="BC57" i="6"/>
  <c r="BB57" i="6"/>
  <c r="BA57" i="6"/>
  <c r="AZ57" i="6"/>
  <c r="AY57" i="6"/>
  <c r="AX57" i="6"/>
  <c r="AW57" i="6"/>
  <c r="BS56" i="6"/>
  <c r="BR56" i="6"/>
  <c r="BQ56" i="6"/>
  <c r="BP56" i="6"/>
  <c r="BO56" i="6"/>
  <c r="BN56" i="6"/>
  <c r="BM56" i="6"/>
  <c r="BL56" i="6"/>
  <c r="BK56" i="6"/>
  <c r="BJ56" i="6"/>
  <c r="BI56" i="6"/>
  <c r="BH56" i="6"/>
  <c r="BG56" i="6"/>
  <c r="BF56" i="6"/>
  <c r="BT56" i="6" s="1"/>
  <c r="AP56" i="6" s="1"/>
  <c r="BD56" i="6"/>
  <c r="BC56" i="6"/>
  <c r="BB56" i="6"/>
  <c r="BA56" i="6"/>
  <c r="AZ56" i="6"/>
  <c r="AY56" i="6"/>
  <c r="AX56" i="6"/>
  <c r="AW56" i="6"/>
  <c r="BS55" i="6"/>
  <c r="BR55" i="6"/>
  <c r="BQ55" i="6"/>
  <c r="BP55" i="6"/>
  <c r="BO55" i="6"/>
  <c r="BN55" i="6"/>
  <c r="BM55" i="6"/>
  <c r="BL55" i="6"/>
  <c r="BK55" i="6"/>
  <c r="BJ55" i="6"/>
  <c r="BI55" i="6"/>
  <c r="BH55" i="6"/>
  <c r="BG55" i="6"/>
  <c r="BF55" i="6"/>
  <c r="BT55" i="6" s="1"/>
  <c r="AP55" i="6" s="1"/>
  <c r="BD55" i="6"/>
  <c r="BC55" i="6"/>
  <c r="BB55" i="6"/>
  <c r="BA55" i="6"/>
  <c r="AZ55" i="6"/>
  <c r="AY55" i="6"/>
  <c r="AX55" i="6"/>
  <c r="AW55" i="6"/>
  <c r="BS54" i="6"/>
  <c r="BR54" i="6"/>
  <c r="BQ54" i="6"/>
  <c r="BP54" i="6"/>
  <c r="BO54" i="6"/>
  <c r="BN54" i="6"/>
  <c r="BM54" i="6"/>
  <c r="BL54" i="6"/>
  <c r="BK54" i="6"/>
  <c r="BJ54" i="6"/>
  <c r="BI54" i="6"/>
  <c r="BH54" i="6"/>
  <c r="BG54" i="6"/>
  <c r="BF54" i="6"/>
  <c r="BT54" i="6" s="1"/>
  <c r="AP54" i="6" s="1"/>
  <c r="BD54" i="6"/>
  <c r="BC54" i="6"/>
  <c r="BB54" i="6"/>
  <c r="BA54" i="6"/>
  <c r="AZ54" i="6"/>
  <c r="AY54" i="6"/>
  <c r="AX54" i="6"/>
  <c r="AW54" i="6"/>
  <c r="BS53" i="6"/>
  <c r="BR53" i="6"/>
  <c r="BQ53" i="6"/>
  <c r="BP53" i="6"/>
  <c r="BO53" i="6"/>
  <c r="BN53" i="6"/>
  <c r="BM53" i="6"/>
  <c r="BL53" i="6"/>
  <c r="BK53" i="6"/>
  <c r="BJ53" i="6"/>
  <c r="BI53" i="6"/>
  <c r="BH53" i="6"/>
  <c r="BG53" i="6"/>
  <c r="BF53" i="6"/>
  <c r="BT53" i="6" s="1"/>
  <c r="AP53" i="6" s="1"/>
  <c r="BD53" i="6"/>
  <c r="BC53" i="6"/>
  <c r="BB53" i="6"/>
  <c r="BA53" i="6"/>
  <c r="AZ53" i="6"/>
  <c r="AY53" i="6"/>
  <c r="AX53" i="6"/>
  <c r="AW53" i="6"/>
  <c r="BS52" i="6"/>
  <c r="BR52" i="6"/>
  <c r="BQ52" i="6"/>
  <c r="BP52" i="6"/>
  <c r="BO52" i="6"/>
  <c r="BN52" i="6"/>
  <c r="BM52" i="6"/>
  <c r="BL52" i="6"/>
  <c r="BK52" i="6"/>
  <c r="BJ52" i="6"/>
  <c r="BI52" i="6"/>
  <c r="BH52" i="6"/>
  <c r="BG52" i="6"/>
  <c r="BF52" i="6"/>
  <c r="BT52" i="6" s="1"/>
  <c r="AP52" i="6" s="1"/>
  <c r="BD52" i="6"/>
  <c r="BC52" i="6"/>
  <c r="BB52" i="6"/>
  <c r="BA52" i="6"/>
  <c r="AZ52" i="6"/>
  <c r="AY52" i="6"/>
  <c r="AX52" i="6"/>
  <c r="AW52" i="6"/>
  <c r="BS51" i="6"/>
  <c r="BR51" i="6"/>
  <c r="BQ51" i="6"/>
  <c r="BP51" i="6"/>
  <c r="BO51" i="6"/>
  <c r="BN51" i="6"/>
  <c r="BM51" i="6"/>
  <c r="BL51" i="6"/>
  <c r="BK51" i="6"/>
  <c r="BJ51" i="6"/>
  <c r="BI51" i="6"/>
  <c r="BH51" i="6"/>
  <c r="BG51" i="6"/>
  <c r="BF51" i="6"/>
  <c r="BT51" i="6" s="1"/>
  <c r="AP51" i="6" s="1"/>
  <c r="BD51" i="6"/>
  <c r="BC51" i="6"/>
  <c r="BB51" i="6"/>
  <c r="BA51" i="6"/>
  <c r="AZ51" i="6"/>
  <c r="AY51" i="6"/>
  <c r="AX51" i="6"/>
  <c r="AW51" i="6"/>
  <c r="BS50" i="6"/>
  <c r="BR50" i="6"/>
  <c r="BQ50" i="6"/>
  <c r="BP50" i="6"/>
  <c r="BO50" i="6"/>
  <c r="BN50" i="6"/>
  <c r="BM50" i="6"/>
  <c r="BL50" i="6"/>
  <c r="BK50" i="6"/>
  <c r="BJ50" i="6"/>
  <c r="BI50" i="6"/>
  <c r="BH50" i="6"/>
  <c r="BG50" i="6"/>
  <c r="BF50" i="6"/>
  <c r="BT50" i="6" s="1"/>
  <c r="AP50" i="6" s="1"/>
  <c r="BD50" i="6"/>
  <c r="BC50" i="6"/>
  <c r="BB50" i="6"/>
  <c r="BA50" i="6"/>
  <c r="AZ50" i="6"/>
  <c r="AY50" i="6"/>
  <c r="AX50" i="6"/>
  <c r="AW50" i="6"/>
  <c r="BS49" i="6"/>
  <c r="BR49" i="6"/>
  <c r="BQ49" i="6"/>
  <c r="BP49" i="6"/>
  <c r="BO49" i="6"/>
  <c r="BN49" i="6"/>
  <c r="BM49" i="6"/>
  <c r="BL49" i="6"/>
  <c r="BK49" i="6"/>
  <c r="BJ49" i="6"/>
  <c r="BI49" i="6"/>
  <c r="BH49" i="6"/>
  <c r="BG49" i="6"/>
  <c r="BF49" i="6"/>
  <c r="BT49" i="6" s="1"/>
  <c r="AP49" i="6" s="1"/>
  <c r="BD49" i="6"/>
  <c r="BC49" i="6"/>
  <c r="BB49" i="6"/>
  <c r="BA49" i="6"/>
  <c r="AZ49" i="6"/>
  <c r="AY49" i="6"/>
  <c r="AX49" i="6"/>
  <c r="AW49" i="6"/>
  <c r="BS48" i="6"/>
  <c r="BR48" i="6"/>
  <c r="BQ48" i="6"/>
  <c r="BP48" i="6"/>
  <c r="BO48" i="6"/>
  <c r="BN48" i="6"/>
  <c r="BM48" i="6"/>
  <c r="BL48" i="6"/>
  <c r="BK48" i="6"/>
  <c r="BJ48" i="6"/>
  <c r="BI48" i="6"/>
  <c r="BH48" i="6"/>
  <c r="BG48" i="6"/>
  <c r="BF48" i="6"/>
  <c r="BT48" i="6" s="1"/>
  <c r="AP48" i="6" s="1"/>
  <c r="BD48" i="6"/>
  <c r="BC48" i="6"/>
  <c r="BB48" i="6"/>
  <c r="BA48" i="6"/>
  <c r="AZ48" i="6"/>
  <c r="AY48" i="6"/>
  <c r="AX48" i="6"/>
  <c r="AW48" i="6"/>
  <c r="BS47" i="6"/>
  <c r="BR47" i="6"/>
  <c r="BQ47" i="6"/>
  <c r="BP47" i="6"/>
  <c r="BO47" i="6"/>
  <c r="BN47" i="6"/>
  <c r="BM47" i="6"/>
  <c r="BL47" i="6"/>
  <c r="BK47" i="6"/>
  <c r="BJ47" i="6"/>
  <c r="BI47" i="6"/>
  <c r="BH47" i="6"/>
  <c r="BG47" i="6"/>
  <c r="BF47" i="6"/>
  <c r="BT47" i="6" s="1"/>
  <c r="AP47" i="6" s="1"/>
  <c r="BD47" i="6"/>
  <c r="BC47" i="6"/>
  <c r="BB47" i="6"/>
  <c r="BA47" i="6"/>
  <c r="AZ47" i="6"/>
  <c r="AY47" i="6"/>
  <c r="AX47" i="6"/>
  <c r="AW47" i="6"/>
  <c r="BS46" i="6"/>
  <c r="BR46" i="6"/>
  <c r="BQ46" i="6"/>
  <c r="BP46" i="6"/>
  <c r="BO46" i="6"/>
  <c r="BN46" i="6"/>
  <c r="BM46" i="6"/>
  <c r="BL46" i="6"/>
  <c r="BK46" i="6"/>
  <c r="BJ46" i="6"/>
  <c r="BI46" i="6"/>
  <c r="BH46" i="6"/>
  <c r="BG46" i="6"/>
  <c r="BF46" i="6"/>
  <c r="BT46" i="6" s="1"/>
  <c r="AP46" i="6" s="1"/>
  <c r="BD46" i="6"/>
  <c r="BC46" i="6"/>
  <c r="BB46" i="6"/>
  <c r="BA46" i="6"/>
  <c r="AZ46" i="6"/>
  <c r="AY46" i="6"/>
  <c r="AX46" i="6"/>
  <c r="AW46" i="6"/>
  <c r="BS45" i="6"/>
  <c r="BR45" i="6"/>
  <c r="BQ45" i="6"/>
  <c r="BP45" i="6"/>
  <c r="BO45" i="6"/>
  <c r="BN45" i="6"/>
  <c r="BM45" i="6"/>
  <c r="BL45" i="6"/>
  <c r="BK45" i="6"/>
  <c r="BJ45" i="6"/>
  <c r="BI45" i="6"/>
  <c r="BH45" i="6"/>
  <c r="BG45" i="6"/>
  <c r="BF45" i="6"/>
  <c r="BT45" i="6" s="1"/>
  <c r="AP45" i="6" s="1"/>
  <c r="BD45" i="6"/>
  <c r="BC45" i="6"/>
  <c r="BB45" i="6"/>
  <c r="BA45" i="6"/>
  <c r="AZ45" i="6"/>
  <c r="AY45" i="6"/>
  <c r="AX45" i="6"/>
  <c r="AW45" i="6"/>
  <c r="BS44" i="6"/>
  <c r="BR44" i="6"/>
  <c r="BQ44" i="6"/>
  <c r="BP44" i="6"/>
  <c r="BO44" i="6"/>
  <c r="BN44" i="6"/>
  <c r="BM44" i="6"/>
  <c r="BL44" i="6"/>
  <c r="BK44" i="6"/>
  <c r="BJ44" i="6"/>
  <c r="BI44" i="6"/>
  <c r="BH44" i="6"/>
  <c r="BG44" i="6"/>
  <c r="BF44" i="6"/>
  <c r="BT44" i="6" s="1"/>
  <c r="AP44" i="6" s="1"/>
  <c r="BD44" i="6"/>
  <c r="BC44" i="6"/>
  <c r="BB44" i="6"/>
  <c r="BA44" i="6"/>
  <c r="AZ44" i="6"/>
  <c r="AY44" i="6"/>
  <c r="AX44" i="6"/>
  <c r="AW44" i="6"/>
  <c r="BS43" i="6"/>
  <c r="BR43" i="6"/>
  <c r="BQ43" i="6"/>
  <c r="BP43" i="6"/>
  <c r="BO43" i="6"/>
  <c r="BN43" i="6"/>
  <c r="BM43" i="6"/>
  <c r="BL43" i="6"/>
  <c r="BK43" i="6"/>
  <c r="BJ43" i="6"/>
  <c r="BI43" i="6"/>
  <c r="BH43" i="6"/>
  <c r="BG43" i="6"/>
  <c r="BF43" i="6"/>
  <c r="BT43" i="6" s="1"/>
  <c r="AP43" i="6" s="1"/>
  <c r="BD43" i="6"/>
  <c r="BC43" i="6"/>
  <c r="BB43" i="6"/>
  <c r="BA43" i="6"/>
  <c r="AZ43" i="6"/>
  <c r="AY43" i="6"/>
  <c r="AX43" i="6"/>
  <c r="AW43" i="6"/>
  <c r="BS42" i="6"/>
  <c r="BR42" i="6"/>
  <c r="BQ42" i="6"/>
  <c r="BP42" i="6"/>
  <c r="BO42" i="6"/>
  <c r="BN42" i="6"/>
  <c r="BM42" i="6"/>
  <c r="BL42" i="6"/>
  <c r="BK42" i="6"/>
  <c r="BJ42" i="6"/>
  <c r="BI42" i="6"/>
  <c r="BH42" i="6"/>
  <c r="BG42" i="6"/>
  <c r="BF42" i="6"/>
  <c r="BT42" i="6" s="1"/>
  <c r="AP42" i="6" s="1"/>
  <c r="BD42" i="6"/>
  <c r="BC42" i="6"/>
  <c r="BB42" i="6"/>
  <c r="BA42" i="6"/>
  <c r="AZ42" i="6"/>
  <c r="AY42" i="6"/>
  <c r="AX42" i="6"/>
  <c r="AW42" i="6"/>
  <c r="BS41" i="6"/>
  <c r="BR41" i="6"/>
  <c r="BQ41" i="6"/>
  <c r="BP41" i="6"/>
  <c r="BO41" i="6"/>
  <c r="BN41" i="6"/>
  <c r="BM41" i="6"/>
  <c r="BL41" i="6"/>
  <c r="BK41" i="6"/>
  <c r="BJ41" i="6"/>
  <c r="BI41" i="6"/>
  <c r="BH41" i="6"/>
  <c r="BG41" i="6"/>
  <c r="BF41" i="6"/>
  <c r="BT41" i="6" s="1"/>
  <c r="AP41" i="6" s="1"/>
  <c r="BD41" i="6"/>
  <c r="BC41" i="6"/>
  <c r="BB41" i="6"/>
  <c r="BA41" i="6"/>
  <c r="AZ41" i="6"/>
  <c r="AY41" i="6"/>
  <c r="AX41" i="6"/>
  <c r="AW41" i="6"/>
  <c r="BS40" i="6"/>
  <c r="BR40" i="6"/>
  <c r="BQ40" i="6"/>
  <c r="BP40" i="6"/>
  <c r="BO40" i="6"/>
  <c r="BN40" i="6"/>
  <c r="BM40" i="6"/>
  <c r="BL40" i="6"/>
  <c r="BK40" i="6"/>
  <c r="BJ40" i="6"/>
  <c r="BI40" i="6"/>
  <c r="BH40" i="6"/>
  <c r="BG40" i="6"/>
  <c r="BF40" i="6"/>
  <c r="BT40" i="6" s="1"/>
  <c r="AP40" i="6" s="1"/>
  <c r="BD40" i="6"/>
  <c r="BC40" i="6"/>
  <c r="BB40" i="6"/>
  <c r="BA40" i="6"/>
  <c r="AZ40" i="6"/>
  <c r="AY40" i="6"/>
  <c r="AX40" i="6"/>
  <c r="AW40" i="6"/>
  <c r="BS39" i="6"/>
  <c r="BR39" i="6"/>
  <c r="BQ39" i="6"/>
  <c r="BP39" i="6"/>
  <c r="BO39" i="6"/>
  <c r="BN39" i="6"/>
  <c r="BM39" i="6"/>
  <c r="BL39" i="6"/>
  <c r="BK39" i="6"/>
  <c r="BJ39" i="6"/>
  <c r="BI39" i="6"/>
  <c r="BH39" i="6"/>
  <c r="BG39" i="6"/>
  <c r="BF39" i="6"/>
  <c r="BT39" i="6" s="1"/>
  <c r="AP39" i="6" s="1"/>
  <c r="BD39" i="6"/>
  <c r="BC39" i="6"/>
  <c r="BB39" i="6"/>
  <c r="BA39" i="6"/>
  <c r="AZ39" i="6"/>
  <c r="AY39" i="6"/>
  <c r="AX39" i="6"/>
  <c r="AW39" i="6"/>
  <c r="BS38" i="6"/>
  <c r="BR38" i="6"/>
  <c r="BQ38" i="6"/>
  <c r="BP38" i="6"/>
  <c r="BO38" i="6"/>
  <c r="BN38" i="6"/>
  <c r="BM38" i="6"/>
  <c r="BL38" i="6"/>
  <c r="BK38" i="6"/>
  <c r="BJ38" i="6"/>
  <c r="BI38" i="6"/>
  <c r="BH38" i="6"/>
  <c r="BG38" i="6"/>
  <c r="BF38" i="6"/>
  <c r="BT38" i="6" s="1"/>
  <c r="AP38" i="6" s="1"/>
  <c r="BD38" i="6"/>
  <c r="BC38" i="6"/>
  <c r="BB38" i="6"/>
  <c r="BA38" i="6"/>
  <c r="AZ38" i="6"/>
  <c r="AY38" i="6"/>
  <c r="AX38" i="6"/>
  <c r="AW38" i="6"/>
  <c r="BS37" i="6"/>
  <c r="BR37" i="6"/>
  <c r="BQ37" i="6"/>
  <c r="BP37" i="6"/>
  <c r="BO37" i="6"/>
  <c r="BN37" i="6"/>
  <c r="BM37" i="6"/>
  <c r="BL37" i="6"/>
  <c r="BK37" i="6"/>
  <c r="BJ37" i="6"/>
  <c r="BI37" i="6"/>
  <c r="BH37" i="6"/>
  <c r="BG37" i="6"/>
  <c r="BF37" i="6"/>
  <c r="BT37" i="6" s="1"/>
  <c r="AP37" i="6" s="1"/>
  <c r="BD37" i="6"/>
  <c r="BC37" i="6"/>
  <c r="BB37" i="6"/>
  <c r="BA37" i="6"/>
  <c r="AZ37" i="6"/>
  <c r="AY37" i="6"/>
  <c r="AX37" i="6"/>
  <c r="AW37" i="6"/>
  <c r="BS36" i="6"/>
  <c r="BR36" i="6"/>
  <c r="BQ36" i="6"/>
  <c r="BP36" i="6"/>
  <c r="BO36" i="6"/>
  <c r="BN36" i="6"/>
  <c r="BM36" i="6"/>
  <c r="BL36" i="6"/>
  <c r="BK36" i="6"/>
  <c r="BJ36" i="6"/>
  <c r="BI36" i="6"/>
  <c r="BH36" i="6"/>
  <c r="BG36" i="6"/>
  <c r="BF36" i="6"/>
  <c r="BT36" i="6" s="1"/>
  <c r="AP36" i="6" s="1"/>
  <c r="BD36" i="6"/>
  <c r="BC36" i="6"/>
  <c r="BB36" i="6"/>
  <c r="BA36" i="6"/>
  <c r="AZ36" i="6"/>
  <c r="AY36" i="6"/>
  <c r="AX36" i="6"/>
  <c r="AW36" i="6"/>
  <c r="BS35" i="6"/>
  <c r="BR35" i="6"/>
  <c r="BQ35" i="6"/>
  <c r="BP35" i="6"/>
  <c r="BO35" i="6"/>
  <c r="BN35" i="6"/>
  <c r="BM35" i="6"/>
  <c r="BL35" i="6"/>
  <c r="BK35" i="6"/>
  <c r="BJ35" i="6"/>
  <c r="BI35" i="6"/>
  <c r="BH35" i="6"/>
  <c r="BG35" i="6"/>
  <c r="BF35" i="6"/>
  <c r="BT35" i="6" s="1"/>
  <c r="AP35" i="6" s="1"/>
  <c r="BD35" i="6"/>
  <c r="BC35" i="6"/>
  <c r="BB35" i="6"/>
  <c r="BA35" i="6"/>
  <c r="AZ35" i="6"/>
  <c r="AY35" i="6"/>
  <c r="AX35" i="6"/>
  <c r="AW35" i="6"/>
  <c r="BS34" i="6"/>
  <c r="BR34" i="6"/>
  <c r="BQ34" i="6"/>
  <c r="BP34" i="6"/>
  <c r="BO34" i="6"/>
  <c r="BN34" i="6"/>
  <c r="BM34" i="6"/>
  <c r="BL34" i="6"/>
  <c r="BK34" i="6"/>
  <c r="BJ34" i="6"/>
  <c r="BI34" i="6"/>
  <c r="BH34" i="6"/>
  <c r="BG34" i="6"/>
  <c r="BF34" i="6"/>
  <c r="BT34" i="6" s="1"/>
  <c r="AP34" i="6" s="1"/>
  <c r="BD34" i="6"/>
  <c r="BC34" i="6"/>
  <c r="BB34" i="6"/>
  <c r="BA34" i="6"/>
  <c r="AZ34" i="6"/>
  <c r="AY34" i="6"/>
  <c r="AX34" i="6"/>
  <c r="AW34" i="6"/>
  <c r="BS33" i="6"/>
  <c r="BR33" i="6"/>
  <c r="BQ33" i="6"/>
  <c r="BP33" i="6"/>
  <c r="BO33" i="6"/>
  <c r="BN33" i="6"/>
  <c r="BM33" i="6"/>
  <c r="BL33" i="6"/>
  <c r="BK33" i="6"/>
  <c r="BJ33" i="6"/>
  <c r="BI33" i="6"/>
  <c r="BH33" i="6"/>
  <c r="BG33" i="6"/>
  <c r="BF33" i="6"/>
  <c r="BT33" i="6" s="1"/>
  <c r="AP33" i="6" s="1"/>
  <c r="BD33" i="6"/>
  <c r="BC33" i="6"/>
  <c r="BB33" i="6"/>
  <c r="BA33" i="6"/>
  <c r="AZ33" i="6"/>
  <c r="AY33" i="6"/>
  <c r="AX33" i="6"/>
  <c r="AW33" i="6"/>
  <c r="BS32" i="6"/>
  <c r="BR32" i="6"/>
  <c r="BQ32" i="6"/>
  <c r="BP32" i="6"/>
  <c r="BO32" i="6"/>
  <c r="BN32" i="6"/>
  <c r="BM32" i="6"/>
  <c r="BL32" i="6"/>
  <c r="BK32" i="6"/>
  <c r="BJ32" i="6"/>
  <c r="BI32" i="6"/>
  <c r="BH32" i="6"/>
  <c r="BG32" i="6"/>
  <c r="BF32" i="6"/>
  <c r="BT32" i="6" s="1"/>
  <c r="AP32" i="6" s="1"/>
  <c r="BD32" i="6"/>
  <c r="BC32" i="6"/>
  <c r="BB32" i="6"/>
  <c r="BA32" i="6"/>
  <c r="AZ32" i="6"/>
  <c r="AY32" i="6"/>
  <c r="AX32" i="6"/>
  <c r="AW32" i="6"/>
  <c r="BS31" i="6"/>
  <c r="BR31" i="6"/>
  <c r="BQ31" i="6"/>
  <c r="BP31" i="6"/>
  <c r="BO31" i="6"/>
  <c r="BN31" i="6"/>
  <c r="BM31" i="6"/>
  <c r="BL31" i="6"/>
  <c r="BK31" i="6"/>
  <c r="BJ31" i="6"/>
  <c r="BI31" i="6"/>
  <c r="BH31" i="6"/>
  <c r="BG31" i="6"/>
  <c r="BF31" i="6"/>
  <c r="BT31" i="6" s="1"/>
  <c r="AP31" i="6" s="1"/>
  <c r="BD31" i="6"/>
  <c r="BC31" i="6"/>
  <c r="BB31" i="6"/>
  <c r="BA31" i="6"/>
  <c r="AZ31" i="6"/>
  <c r="AY31" i="6"/>
  <c r="AX31" i="6"/>
  <c r="AW31" i="6"/>
  <c r="BS30" i="6"/>
  <c r="BR30" i="6"/>
  <c r="BQ30" i="6"/>
  <c r="BP30" i="6"/>
  <c r="BO30" i="6"/>
  <c r="BN30" i="6"/>
  <c r="BM30" i="6"/>
  <c r="BL30" i="6"/>
  <c r="BK30" i="6"/>
  <c r="BJ30" i="6"/>
  <c r="BI30" i="6"/>
  <c r="BH30" i="6"/>
  <c r="BG30" i="6"/>
  <c r="BF30" i="6"/>
  <c r="BT30" i="6" s="1"/>
  <c r="AP30" i="6" s="1"/>
  <c r="BD30" i="6"/>
  <c r="BC30" i="6"/>
  <c r="BB30" i="6"/>
  <c r="BA30" i="6"/>
  <c r="AZ30" i="6"/>
  <c r="AY30" i="6"/>
  <c r="AX30" i="6"/>
  <c r="AW30" i="6"/>
  <c r="BS29" i="6"/>
  <c r="BR29" i="6"/>
  <c r="BQ29" i="6"/>
  <c r="BP29" i="6"/>
  <c r="BO29" i="6"/>
  <c r="BN29" i="6"/>
  <c r="BM29" i="6"/>
  <c r="BL29" i="6"/>
  <c r="BK29" i="6"/>
  <c r="BJ29" i="6"/>
  <c r="BI29" i="6"/>
  <c r="BH29" i="6"/>
  <c r="BG29" i="6"/>
  <c r="BF29" i="6"/>
  <c r="BT29" i="6" s="1"/>
  <c r="AP29" i="6" s="1"/>
  <c r="BD29" i="6"/>
  <c r="BC29" i="6"/>
  <c r="BB29" i="6"/>
  <c r="BA29" i="6"/>
  <c r="AZ29" i="6"/>
  <c r="AY29" i="6"/>
  <c r="AX29" i="6"/>
  <c r="AW29" i="6"/>
  <c r="BS28" i="6"/>
  <c r="BR28" i="6"/>
  <c r="BQ28" i="6"/>
  <c r="BP28" i="6"/>
  <c r="BO28" i="6"/>
  <c r="BN28" i="6"/>
  <c r="BM28" i="6"/>
  <c r="BL28" i="6"/>
  <c r="BK28" i="6"/>
  <c r="BJ28" i="6"/>
  <c r="BI28" i="6"/>
  <c r="BH28" i="6"/>
  <c r="BG28" i="6"/>
  <c r="BF28" i="6"/>
  <c r="BT28" i="6" s="1"/>
  <c r="AP28" i="6" s="1"/>
  <c r="BD28" i="6"/>
  <c r="BC28" i="6"/>
  <c r="BB28" i="6"/>
  <c r="BA28" i="6"/>
  <c r="AZ28" i="6"/>
  <c r="AY28" i="6"/>
  <c r="AX28" i="6"/>
  <c r="AW28" i="6"/>
  <c r="BS27" i="6"/>
  <c r="BR27" i="6"/>
  <c r="BQ27" i="6"/>
  <c r="BP27" i="6"/>
  <c r="BO27" i="6"/>
  <c r="BN27" i="6"/>
  <c r="BM27" i="6"/>
  <c r="BL27" i="6"/>
  <c r="BK27" i="6"/>
  <c r="BJ27" i="6"/>
  <c r="BI27" i="6"/>
  <c r="BH27" i="6"/>
  <c r="BG27" i="6"/>
  <c r="BF27" i="6"/>
  <c r="BT27" i="6" s="1"/>
  <c r="AP27" i="6" s="1"/>
  <c r="BD27" i="6"/>
  <c r="BC27" i="6"/>
  <c r="BB27" i="6"/>
  <c r="BA27" i="6"/>
  <c r="AZ27" i="6"/>
  <c r="AY27" i="6"/>
  <c r="AX27" i="6"/>
  <c r="AW27" i="6"/>
  <c r="BS26" i="6"/>
  <c r="BR26" i="6"/>
  <c r="BQ26" i="6"/>
  <c r="BP26" i="6"/>
  <c r="BO26" i="6"/>
  <c r="BN26" i="6"/>
  <c r="BM26" i="6"/>
  <c r="BL26" i="6"/>
  <c r="BK26" i="6"/>
  <c r="BJ26" i="6"/>
  <c r="BI26" i="6"/>
  <c r="BH26" i="6"/>
  <c r="BG26" i="6"/>
  <c r="BF26" i="6"/>
  <c r="BT26" i="6" s="1"/>
  <c r="AP26" i="6" s="1"/>
  <c r="BD26" i="6"/>
  <c r="BC26" i="6"/>
  <c r="BB26" i="6"/>
  <c r="BA26" i="6"/>
  <c r="AZ26" i="6"/>
  <c r="AY26" i="6"/>
  <c r="AX26" i="6"/>
  <c r="AW26" i="6"/>
  <c r="BS25" i="6"/>
  <c r="BR25" i="6"/>
  <c r="BQ25" i="6"/>
  <c r="BP25" i="6"/>
  <c r="BO25" i="6"/>
  <c r="BN25" i="6"/>
  <c r="BM25" i="6"/>
  <c r="BL25" i="6"/>
  <c r="BK25" i="6"/>
  <c r="BJ25" i="6"/>
  <c r="BI25" i="6"/>
  <c r="BH25" i="6"/>
  <c r="BG25" i="6"/>
  <c r="BF25" i="6"/>
  <c r="BT25" i="6" s="1"/>
  <c r="AP25" i="6" s="1"/>
  <c r="BD25" i="6"/>
  <c r="BC25" i="6"/>
  <c r="BB25" i="6"/>
  <c r="BA25" i="6"/>
  <c r="AZ25" i="6"/>
  <c r="AY25" i="6"/>
  <c r="AX25" i="6"/>
  <c r="AW25" i="6"/>
  <c r="BS24" i="6"/>
  <c r="BR24" i="6"/>
  <c r="BQ24" i="6"/>
  <c r="BP24" i="6"/>
  <c r="BO24" i="6"/>
  <c r="BN24" i="6"/>
  <c r="BM24" i="6"/>
  <c r="BL24" i="6"/>
  <c r="BK24" i="6"/>
  <c r="BJ24" i="6"/>
  <c r="BI24" i="6"/>
  <c r="BH24" i="6"/>
  <c r="BG24" i="6"/>
  <c r="BF24" i="6"/>
  <c r="BT24" i="6" s="1"/>
  <c r="AP24" i="6" s="1"/>
  <c r="BD24" i="6"/>
  <c r="BC24" i="6"/>
  <c r="BB24" i="6"/>
  <c r="BA24" i="6"/>
  <c r="AZ24" i="6"/>
  <c r="AY24" i="6"/>
  <c r="AX24" i="6"/>
  <c r="AW24" i="6"/>
  <c r="BS23" i="6"/>
  <c r="BR23" i="6"/>
  <c r="BQ23" i="6"/>
  <c r="BP23" i="6"/>
  <c r="BO23" i="6"/>
  <c r="BN23" i="6"/>
  <c r="BM23" i="6"/>
  <c r="BL23" i="6"/>
  <c r="BK23" i="6"/>
  <c r="BJ23" i="6"/>
  <c r="BI23" i="6"/>
  <c r="BH23" i="6"/>
  <c r="BG23" i="6"/>
  <c r="BF23" i="6"/>
  <c r="BT23" i="6" s="1"/>
  <c r="AP23" i="6" s="1"/>
  <c r="BD23" i="6"/>
  <c r="BC23" i="6"/>
  <c r="BB23" i="6"/>
  <c r="BA23" i="6"/>
  <c r="AZ23" i="6"/>
  <c r="AY23" i="6"/>
  <c r="AX23" i="6"/>
  <c r="AW23" i="6"/>
  <c r="BS22" i="6"/>
  <c r="BR22" i="6"/>
  <c r="BQ22" i="6"/>
  <c r="BP22" i="6"/>
  <c r="BO22" i="6"/>
  <c r="BN22" i="6"/>
  <c r="BM22" i="6"/>
  <c r="BL22" i="6"/>
  <c r="BK22" i="6"/>
  <c r="BJ22" i="6"/>
  <c r="BI22" i="6"/>
  <c r="BH22" i="6"/>
  <c r="BG22" i="6"/>
  <c r="BF22" i="6"/>
  <c r="BT22" i="6" s="1"/>
  <c r="AP22" i="6" s="1"/>
  <c r="BD22" i="6"/>
  <c r="BC22" i="6"/>
  <c r="BB22" i="6"/>
  <c r="BA22" i="6"/>
  <c r="AZ22" i="6"/>
  <c r="AY22" i="6"/>
  <c r="AX22" i="6"/>
  <c r="AW22" i="6"/>
  <c r="BS21" i="6"/>
  <c r="BR21" i="6"/>
  <c r="BQ21" i="6"/>
  <c r="BP21" i="6"/>
  <c r="BO21" i="6"/>
  <c r="BN21" i="6"/>
  <c r="BM21" i="6"/>
  <c r="BL21" i="6"/>
  <c r="BK21" i="6"/>
  <c r="BJ21" i="6"/>
  <c r="BI21" i="6"/>
  <c r="BH21" i="6"/>
  <c r="BG21" i="6"/>
  <c r="BF21" i="6"/>
  <c r="BT21" i="6" s="1"/>
  <c r="AP21" i="6" s="1"/>
  <c r="BD21" i="6"/>
  <c r="BC21" i="6"/>
  <c r="BB21" i="6"/>
  <c r="BA21" i="6"/>
  <c r="AZ21" i="6"/>
  <c r="AY21" i="6"/>
  <c r="AX21" i="6"/>
  <c r="AW21" i="6"/>
  <c r="BS20" i="6"/>
  <c r="BR20" i="6"/>
  <c r="BQ20" i="6"/>
  <c r="BP20" i="6"/>
  <c r="BO20" i="6"/>
  <c r="BN20" i="6"/>
  <c r="BM20" i="6"/>
  <c r="BL20" i="6"/>
  <c r="BK20" i="6"/>
  <c r="BJ20" i="6"/>
  <c r="BI20" i="6"/>
  <c r="BH20" i="6"/>
  <c r="BG20" i="6"/>
  <c r="BF20" i="6"/>
  <c r="BT20" i="6" s="1"/>
  <c r="AP20" i="6" s="1"/>
  <c r="BD20" i="6"/>
  <c r="BC20" i="6"/>
  <c r="BB20" i="6"/>
  <c r="BA20" i="6"/>
  <c r="AZ20" i="6"/>
  <c r="AY20" i="6"/>
  <c r="AX20" i="6"/>
  <c r="AW20" i="6"/>
  <c r="BS19" i="6"/>
  <c r="BR19" i="6"/>
  <c r="BQ19" i="6"/>
  <c r="BP19" i="6"/>
  <c r="BO19" i="6"/>
  <c r="BN19" i="6"/>
  <c r="BM19" i="6"/>
  <c r="BL19" i="6"/>
  <c r="BK19" i="6"/>
  <c r="BJ19" i="6"/>
  <c r="BI19" i="6"/>
  <c r="BH19" i="6"/>
  <c r="BG19" i="6"/>
  <c r="BF19" i="6"/>
  <c r="BT19" i="6" s="1"/>
  <c r="AP19" i="6" s="1"/>
  <c r="BD19" i="6"/>
  <c r="BC19" i="6"/>
  <c r="BB19" i="6"/>
  <c r="BA19" i="6"/>
  <c r="AZ19" i="6"/>
  <c r="AY19" i="6"/>
  <c r="AX19" i="6"/>
  <c r="AW19" i="6"/>
  <c r="BS18" i="6"/>
  <c r="BR18" i="6"/>
  <c r="BQ18" i="6"/>
  <c r="BP18" i="6"/>
  <c r="BO18" i="6"/>
  <c r="BN18" i="6"/>
  <c r="BM18" i="6"/>
  <c r="BL18" i="6"/>
  <c r="BK18" i="6"/>
  <c r="BJ18" i="6"/>
  <c r="BI18" i="6"/>
  <c r="BH18" i="6"/>
  <c r="BG18" i="6"/>
  <c r="BF18" i="6"/>
  <c r="BT18" i="6" s="1"/>
  <c r="AP18" i="6" s="1"/>
  <c r="BD18" i="6"/>
  <c r="BC18" i="6"/>
  <c r="BB18" i="6"/>
  <c r="BA18" i="6"/>
  <c r="AZ18" i="6"/>
  <c r="AY18" i="6"/>
  <c r="AX18" i="6"/>
  <c r="AW18" i="6"/>
  <c r="BS17" i="6"/>
  <c r="BR17" i="6"/>
  <c r="BQ17" i="6"/>
  <c r="BP17" i="6"/>
  <c r="BO17" i="6"/>
  <c r="BN17" i="6"/>
  <c r="BM17" i="6"/>
  <c r="BL17" i="6"/>
  <c r="BK17" i="6"/>
  <c r="BJ17" i="6"/>
  <c r="BI17" i="6"/>
  <c r="BH17" i="6"/>
  <c r="BG17" i="6"/>
  <c r="BF17" i="6"/>
  <c r="BT17" i="6" s="1"/>
  <c r="AP17" i="6" s="1"/>
  <c r="BD17" i="6"/>
  <c r="BC17" i="6"/>
  <c r="BB17" i="6"/>
  <c r="BA17" i="6"/>
  <c r="AZ17" i="6"/>
  <c r="AY17" i="6"/>
  <c r="AX17" i="6"/>
  <c r="AW17" i="6"/>
  <c r="BS16" i="6"/>
  <c r="BR16" i="6"/>
  <c r="BQ16" i="6"/>
  <c r="BP16" i="6"/>
  <c r="BO16" i="6"/>
  <c r="BN16" i="6"/>
  <c r="BM16" i="6"/>
  <c r="BL16" i="6"/>
  <c r="BK16" i="6"/>
  <c r="BJ16" i="6"/>
  <c r="BI16" i="6"/>
  <c r="BH16" i="6"/>
  <c r="BG16" i="6"/>
  <c r="BF16" i="6"/>
  <c r="BT16" i="6" s="1"/>
  <c r="AP16" i="6" s="1"/>
  <c r="BD16" i="6"/>
  <c r="BC16" i="6"/>
  <c r="BB16" i="6"/>
  <c r="BA16" i="6"/>
  <c r="AZ16" i="6"/>
  <c r="AY16" i="6"/>
  <c r="AX16" i="6"/>
  <c r="AW16" i="6"/>
  <c r="BS15" i="6"/>
  <c r="BR15" i="6"/>
  <c r="BQ15" i="6"/>
  <c r="BP15" i="6"/>
  <c r="BO15" i="6"/>
  <c r="BN15" i="6"/>
  <c r="BM15" i="6"/>
  <c r="BL15" i="6"/>
  <c r="BK15" i="6"/>
  <c r="BJ15" i="6"/>
  <c r="BI15" i="6"/>
  <c r="BH15" i="6"/>
  <c r="BG15" i="6"/>
  <c r="BF15" i="6"/>
  <c r="BT15" i="6" s="1"/>
  <c r="AP15" i="6" s="1"/>
  <c r="BD15" i="6"/>
  <c r="BC15" i="6"/>
  <c r="BB15" i="6"/>
  <c r="BA15" i="6"/>
  <c r="AZ15" i="6"/>
  <c r="AY15" i="6"/>
  <c r="AX15" i="6"/>
  <c r="AW15" i="6"/>
  <c r="BS14" i="6"/>
  <c r="BR14" i="6"/>
  <c r="BQ14" i="6"/>
  <c r="BP14" i="6"/>
  <c r="BO14" i="6"/>
  <c r="BN14" i="6"/>
  <c r="BM14" i="6"/>
  <c r="BL14" i="6"/>
  <c r="BK14" i="6"/>
  <c r="BJ14" i="6"/>
  <c r="BI14" i="6"/>
  <c r="BH14" i="6"/>
  <c r="BG14" i="6"/>
  <c r="BF14" i="6"/>
  <c r="BT14" i="6" s="1"/>
  <c r="AP14" i="6" s="1"/>
  <c r="BD14" i="6"/>
  <c r="BC14" i="6"/>
  <c r="BB14" i="6"/>
  <c r="BA14" i="6"/>
  <c r="AZ14" i="6"/>
  <c r="AY14" i="6"/>
  <c r="AX14" i="6"/>
  <c r="AW14" i="6"/>
  <c r="BS13" i="6"/>
  <c r="BR13" i="6"/>
  <c r="BQ13" i="6"/>
  <c r="BP13" i="6"/>
  <c r="BO13" i="6"/>
  <c r="BN13" i="6"/>
  <c r="BM13" i="6"/>
  <c r="BL13" i="6"/>
  <c r="BK13" i="6"/>
  <c r="BJ13" i="6"/>
  <c r="BI13" i="6"/>
  <c r="BH13" i="6"/>
  <c r="BG13" i="6"/>
  <c r="BF13" i="6"/>
  <c r="BT13" i="6" s="1"/>
  <c r="AP13" i="6" s="1"/>
  <c r="BD13" i="6"/>
  <c r="BC13" i="6"/>
  <c r="BB13" i="6"/>
  <c r="BA13" i="6"/>
  <c r="AZ13" i="6"/>
  <c r="AY13" i="6"/>
  <c r="AX13" i="6"/>
  <c r="AW13" i="6"/>
  <c r="BS12" i="6"/>
  <c r="BR12" i="6"/>
  <c r="BQ12" i="6"/>
  <c r="BP12" i="6"/>
  <c r="BO12" i="6"/>
  <c r="BN12" i="6"/>
  <c r="BM12" i="6"/>
  <c r="BL12" i="6"/>
  <c r="BK12" i="6"/>
  <c r="BJ12" i="6"/>
  <c r="BI12" i="6"/>
  <c r="BH12" i="6"/>
  <c r="BG12" i="6"/>
  <c r="BF12" i="6"/>
  <c r="BT12" i="6" s="1"/>
  <c r="AP12" i="6" s="1"/>
  <c r="BD12" i="6"/>
  <c r="BC12" i="6"/>
  <c r="BB12" i="6"/>
  <c r="BA12" i="6"/>
  <c r="AZ12" i="6"/>
  <c r="AY12" i="6"/>
  <c r="AX12" i="6"/>
  <c r="AW12" i="6"/>
  <c r="BS11" i="6"/>
  <c r="BR11" i="6"/>
  <c r="BQ11" i="6"/>
  <c r="BP11" i="6"/>
  <c r="BO11" i="6"/>
  <c r="BN11" i="6"/>
  <c r="BM11" i="6"/>
  <c r="BL11" i="6"/>
  <c r="BK11" i="6"/>
  <c r="BJ11" i="6"/>
  <c r="BI11" i="6"/>
  <c r="BH11" i="6"/>
  <c r="BG11" i="6"/>
  <c r="BF11" i="6"/>
  <c r="BT11" i="6" s="1"/>
  <c r="AP11" i="6" s="1"/>
  <c r="BD11" i="6"/>
  <c r="BC11" i="6"/>
  <c r="BB11" i="6"/>
  <c r="BA11" i="6"/>
  <c r="AZ11" i="6"/>
  <c r="AY11" i="6"/>
  <c r="AX11" i="6"/>
  <c r="AW11" i="6"/>
  <c r="BS10" i="6"/>
  <c r="BR10" i="6"/>
  <c r="BQ10" i="6"/>
  <c r="BP10" i="6"/>
  <c r="BO10" i="6"/>
  <c r="BN10" i="6"/>
  <c r="BM10" i="6"/>
  <c r="BL10" i="6"/>
  <c r="BK10" i="6"/>
  <c r="BJ10" i="6"/>
  <c r="BI10" i="6"/>
  <c r="BH10" i="6"/>
  <c r="BG10" i="6"/>
  <c r="BF10" i="6"/>
  <c r="BT10" i="6" s="1"/>
  <c r="AP10" i="6" s="1"/>
  <c r="BD10" i="6"/>
  <c r="BC10" i="6"/>
  <c r="BB10" i="6"/>
  <c r="BA10" i="6"/>
  <c r="AZ10" i="6"/>
  <c r="AY10" i="6"/>
  <c r="AX10" i="6"/>
  <c r="AW10" i="6"/>
  <c r="BS9" i="6"/>
  <c r="BR9" i="6"/>
  <c r="BQ9" i="6"/>
  <c r="BP9" i="6"/>
  <c r="BO9" i="6"/>
  <c r="BN9" i="6"/>
  <c r="BM9" i="6"/>
  <c r="BL9" i="6"/>
  <c r="BK9" i="6"/>
  <c r="BJ9" i="6"/>
  <c r="BI9" i="6"/>
  <c r="BH9" i="6"/>
  <c r="BG9" i="6"/>
  <c r="BF9" i="6"/>
  <c r="BT9" i="6" s="1"/>
  <c r="AP9" i="6" s="1"/>
  <c r="BD9" i="6"/>
  <c r="BC9" i="6"/>
  <c r="BB9" i="6"/>
  <c r="BA9" i="6"/>
  <c r="AZ9" i="6"/>
  <c r="AY9" i="6"/>
  <c r="AX9" i="6"/>
  <c r="AW9" i="6"/>
  <c r="BS8" i="6"/>
  <c r="BR8" i="6"/>
  <c r="BQ8" i="6"/>
  <c r="BP8" i="6"/>
  <c r="BO8" i="6"/>
  <c r="BN8" i="6"/>
  <c r="BM8" i="6"/>
  <c r="BL8" i="6"/>
  <c r="BK8" i="6"/>
  <c r="BJ8" i="6"/>
  <c r="BI8" i="6"/>
  <c r="BH8" i="6"/>
  <c r="BG8" i="6"/>
  <c r="BF8" i="6"/>
  <c r="BT8" i="6" s="1"/>
  <c r="AP8" i="6" s="1"/>
  <c r="BD8" i="6"/>
  <c r="BC8" i="6"/>
  <c r="BB8" i="6"/>
  <c r="BA8" i="6"/>
  <c r="AZ8" i="6"/>
  <c r="AY8" i="6"/>
  <c r="AX8" i="6"/>
  <c r="AW8" i="6"/>
  <c r="BS7" i="6"/>
  <c r="BR7" i="6"/>
  <c r="BQ7" i="6"/>
  <c r="BP7" i="6"/>
  <c r="BO7" i="6"/>
  <c r="BN7" i="6"/>
  <c r="BM7" i="6"/>
  <c r="BL7" i="6"/>
  <c r="BK7" i="6"/>
  <c r="BJ7" i="6"/>
  <c r="BI7" i="6"/>
  <c r="BH7" i="6"/>
  <c r="BG7" i="6"/>
  <c r="BF7" i="6"/>
  <c r="BT7" i="6" s="1"/>
  <c r="AP7" i="6" s="1"/>
  <c r="BD7" i="6"/>
  <c r="BC7" i="6"/>
  <c r="BB7" i="6"/>
  <c r="BA7" i="6"/>
  <c r="AZ7" i="6"/>
  <c r="AY7" i="6"/>
  <c r="AX7" i="6"/>
  <c r="AW7" i="6"/>
  <c r="BS6" i="6"/>
  <c r="BR6" i="6"/>
  <c r="BQ6" i="6"/>
  <c r="BP6" i="6"/>
  <c r="BO6" i="6"/>
  <c r="BN6" i="6"/>
  <c r="BM6" i="6"/>
  <c r="BL6" i="6"/>
  <c r="BK6" i="6"/>
  <c r="BJ6" i="6"/>
  <c r="BI6" i="6"/>
  <c r="BH6" i="6"/>
  <c r="BG6" i="6"/>
  <c r="BF6" i="6"/>
  <c r="BT6" i="6" s="1"/>
  <c r="AP6" i="6" s="1"/>
  <c r="BD6" i="6"/>
  <c r="BC6" i="6"/>
  <c r="BB6" i="6"/>
  <c r="BA6" i="6"/>
  <c r="AZ6" i="6"/>
  <c r="AY6" i="6"/>
  <c r="AX6" i="6"/>
  <c r="AW6" i="6"/>
  <c r="BS5" i="6"/>
  <c r="BR5" i="6"/>
  <c r="BQ5" i="6"/>
  <c r="BP5" i="6"/>
  <c r="BO5" i="6"/>
  <c r="BN5" i="6"/>
  <c r="BM5" i="6"/>
  <c r="BL5" i="6"/>
  <c r="BK5" i="6"/>
  <c r="BJ5" i="6"/>
  <c r="BI5" i="6"/>
  <c r="BH5" i="6"/>
  <c r="BG5" i="6"/>
  <c r="BF5" i="6"/>
  <c r="BT5" i="6" s="1"/>
  <c r="AP5" i="6" s="1"/>
  <c r="BD5" i="6"/>
  <c r="BC5" i="6"/>
  <c r="BB5" i="6"/>
  <c r="BA5" i="6"/>
  <c r="AZ5" i="6"/>
  <c r="AY5" i="6"/>
  <c r="AX5" i="6"/>
  <c r="AW5" i="6"/>
  <c r="BS4" i="6"/>
  <c r="BR4" i="6"/>
  <c r="BQ4" i="6"/>
  <c r="BP4" i="6"/>
  <c r="BO4" i="6"/>
  <c r="BN4" i="6"/>
  <c r="BM4" i="6"/>
  <c r="BL4" i="6"/>
  <c r="BK4" i="6"/>
  <c r="BJ4" i="6"/>
  <c r="BI4" i="6"/>
  <c r="BH4" i="6"/>
  <c r="BG4" i="6"/>
  <c r="BF4" i="6"/>
  <c r="BT4" i="6" s="1"/>
  <c r="AP4" i="6" s="1"/>
  <c r="BD4" i="6"/>
  <c r="BC4" i="6"/>
  <c r="BB4" i="6"/>
  <c r="BA4" i="6"/>
  <c r="AZ4" i="6"/>
  <c r="AY4" i="6"/>
  <c r="AX4" i="6"/>
  <c r="AW4" i="6"/>
  <c r="BV190" i="39"/>
  <c r="BU190" i="39"/>
  <c r="BT190" i="39"/>
  <c r="BS190" i="39"/>
  <c r="BR190" i="39"/>
  <c r="BQ190" i="39"/>
  <c r="BP190" i="39"/>
  <c r="BO190" i="39"/>
  <c r="BN190" i="39"/>
  <c r="BM190" i="39"/>
  <c r="BL190" i="39"/>
  <c r="BK190" i="39"/>
  <c r="BJ190" i="39"/>
  <c r="BI190" i="39"/>
  <c r="BW190" i="39" s="1"/>
  <c r="BG190" i="39"/>
  <c r="BF190" i="39"/>
  <c r="BE190" i="39"/>
  <c r="BD190" i="39"/>
  <c r="BC190" i="39"/>
  <c r="BB190" i="39"/>
  <c r="BA190" i="39"/>
  <c r="AZ190" i="39"/>
  <c r="BV189" i="39"/>
  <c r="BU189" i="39"/>
  <c r="BT189" i="39"/>
  <c r="BS189" i="39"/>
  <c r="BR189" i="39"/>
  <c r="BQ189" i="39"/>
  <c r="BP189" i="39"/>
  <c r="BO189" i="39"/>
  <c r="BN189" i="39"/>
  <c r="BM189" i="39"/>
  <c r="BL189" i="39"/>
  <c r="BK189" i="39"/>
  <c r="BJ189" i="39"/>
  <c r="BI189" i="39"/>
  <c r="BW189" i="39" s="1"/>
  <c r="AS189" i="39" s="1"/>
  <c r="BG189" i="39"/>
  <c r="BF189" i="39"/>
  <c r="BE189" i="39"/>
  <c r="BD189" i="39"/>
  <c r="BC189" i="39"/>
  <c r="BB189" i="39"/>
  <c r="BA189" i="39"/>
  <c r="AZ189" i="39"/>
  <c r="BV188" i="39"/>
  <c r="BU188" i="39"/>
  <c r="BT188" i="39"/>
  <c r="BS188" i="39"/>
  <c r="BR188" i="39"/>
  <c r="BQ188" i="39"/>
  <c r="BP188" i="39"/>
  <c r="BO188" i="39"/>
  <c r="BN188" i="39"/>
  <c r="BM188" i="39"/>
  <c r="BL188" i="39"/>
  <c r="BK188" i="39"/>
  <c r="BJ188" i="39"/>
  <c r="BI188" i="39"/>
  <c r="BW188" i="39" s="1"/>
  <c r="AS188" i="39" s="1"/>
  <c r="BG188" i="39"/>
  <c r="BF188" i="39"/>
  <c r="BE188" i="39"/>
  <c r="BD188" i="39"/>
  <c r="BC188" i="39"/>
  <c r="BB188" i="39"/>
  <c r="BA188" i="39"/>
  <c r="AZ188" i="39"/>
  <c r="BV187" i="39"/>
  <c r="BU187" i="39"/>
  <c r="BT187" i="39"/>
  <c r="BS187" i="39"/>
  <c r="BR187" i="39"/>
  <c r="BQ187" i="39"/>
  <c r="BP187" i="39"/>
  <c r="BO187" i="39"/>
  <c r="BN187" i="39"/>
  <c r="BM187" i="39"/>
  <c r="BL187" i="39"/>
  <c r="BK187" i="39"/>
  <c r="BJ187" i="39"/>
  <c r="BI187" i="39"/>
  <c r="BW187" i="39" s="1"/>
  <c r="AS187" i="39" s="1"/>
  <c r="BG187" i="39"/>
  <c r="BF187" i="39"/>
  <c r="BE187" i="39"/>
  <c r="BD187" i="39"/>
  <c r="BC187" i="39"/>
  <c r="BB187" i="39"/>
  <c r="BA187" i="39"/>
  <c r="AZ187" i="39"/>
  <c r="AR187" i="39" s="1"/>
  <c r="BV186" i="39"/>
  <c r="BU186" i="39"/>
  <c r="BT186" i="39"/>
  <c r="BS186" i="39"/>
  <c r="BR186" i="39"/>
  <c r="BQ186" i="39"/>
  <c r="BP186" i="39"/>
  <c r="BO186" i="39"/>
  <c r="BN186" i="39"/>
  <c r="BM186" i="39"/>
  <c r="BL186" i="39"/>
  <c r="BK186" i="39"/>
  <c r="BJ186" i="39"/>
  <c r="BI186" i="39"/>
  <c r="BW186" i="39" s="1"/>
  <c r="AS186" i="39" s="1"/>
  <c r="BG186" i="39"/>
  <c r="BF186" i="39"/>
  <c r="BE186" i="39"/>
  <c r="BD186" i="39"/>
  <c r="BC186" i="39"/>
  <c r="BB186" i="39"/>
  <c r="BA186" i="39"/>
  <c r="AZ186" i="39"/>
  <c r="BV185" i="39"/>
  <c r="BU185" i="39"/>
  <c r="BT185" i="39"/>
  <c r="BS185" i="39"/>
  <c r="BR185" i="39"/>
  <c r="BQ185" i="39"/>
  <c r="BP185" i="39"/>
  <c r="BO185" i="39"/>
  <c r="BN185" i="39"/>
  <c r="BM185" i="39"/>
  <c r="BL185" i="39"/>
  <c r="BK185" i="39"/>
  <c r="BJ185" i="39"/>
  <c r="BI185" i="39"/>
  <c r="BW185" i="39" s="1"/>
  <c r="AS185" i="39" s="1"/>
  <c r="BG185" i="39"/>
  <c r="BF185" i="39"/>
  <c r="BE185" i="39"/>
  <c r="BD185" i="39"/>
  <c r="BC185" i="39"/>
  <c r="BB185" i="39"/>
  <c r="BA185" i="39"/>
  <c r="AZ185" i="39"/>
  <c r="BV184" i="39"/>
  <c r="BU184" i="39"/>
  <c r="BT184" i="39"/>
  <c r="BS184" i="39"/>
  <c r="BR184" i="39"/>
  <c r="BQ184" i="39"/>
  <c r="BP184" i="39"/>
  <c r="BO184" i="39"/>
  <c r="BN184" i="39"/>
  <c r="BM184" i="39"/>
  <c r="BL184" i="39"/>
  <c r="BK184" i="39"/>
  <c r="BJ184" i="39"/>
  <c r="BI184" i="39"/>
  <c r="BW184" i="39" s="1"/>
  <c r="AS184" i="39" s="1"/>
  <c r="BG184" i="39"/>
  <c r="BF184" i="39"/>
  <c r="BE184" i="39"/>
  <c r="BD184" i="39"/>
  <c r="BC184" i="39"/>
  <c r="BB184" i="39"/>
  <c r="BA184" i="39"/>
  <c r="AZ184" i="39"/>
  <c r="BW183" i="39"/>
  <c r="AS183" i="39" s="1"/>
  <c r="BV183" i="39"/>
  <c r="BU183" i="39"/>
  <c r="BT183" i="39"/>
  <c r="BS183" i="39"/>
  <c r="BR183" i="39"/>
  <c r="BQ183" i="39"/>
  <c r="BP183" i="39"/>
  <c r="BO183" i="39"/>
  <c r="BN183" i="39"/>
  <c r="BM183" i="39"/>
  <c r="BL183" i="39"/>
  <c r="BK183" i="39"/>
  <c r="BJ183" i="39"/>
  <c r="BI183" i="39"/>
  <c r="BG183" i="39"/>
  <c r="BF183" i="39"/>
  <c r="BE183" i="39"/>
  <c r="BD183" i="39"/>
  <c r="BC183" i="39"/>
  <c r="BB183" i="39"/>
  <c r="BA183" i="39"/>
  <c r="AZ183" i="39"/>
  <c r="BV182" i="39"/>
  <c r="BU182" i="39"/>
  <c r="BT182" i="39"/>
  <c r="BS182" i="39"/>
  <c r="BR182" i="39"/>
  <c r="BQ182" i="39"/>
  <c r="BP182" i="39"/>
  <c r="BO182" i="39"/>
  <c r="BN182" i="39"/>
  <c r="BM182" i="39"/>
  <c r="BL182" i="39"/>
  <c r="BK182" i="39"/>
  <c r="BJ182" i="39"/>
  <c r="BI182" i="39"/>
  <c r="BW182" i="39" s="1"/>
  <c r="AS182" i="39" s="1"/>
  <c r="BG182" i="39"/>
  <c r="BF182" i="39"/>
  <c r="BE182" i="39"/>
  <c r="BD182" i="39"/>
  <c r="BC182" i="39"/>
  <c r="BB182" i="39"/>
  <c r="BA182" i="39"/>
  <c r="AZ182" i="39"/>
  <c r="AR182" i="39" s="1"/>
  <c r="BV181" i="39"/>
  <c r="BU181" i="39"/>
  <c r="BT181" i="39"/>
  <c r="BS181" i="39"/>
  <c r="BR181" i="39"/>
  <c r="BQ181" i="39"/>
  <c r="BP181" i="39"/>
  <c r="BO181" i="39"/>
  <c r="BN181" i="39"/>
  <c r="BM181" i="39"/>
  <c r="BL181" i="39"/>
  <c r="BK181" i="39"/>
  <c r="BJ181" i="39"/>
  <c r="BI181" i="39"/>
  <c r="BW181" i="39" s="1"/>
  <c r="AS181" i="39" s="1"/>
  <c r="BG181" i="39"/>
  <c r="BF181" i="39"/>
  <c r="BE181" i="39"/>
  <c r="BD181" i="39"/>
  <c r="BC181" i="39"/>
  <c r="BB181" i="39"/>
  <c r="BA181" i="39"/>
  <c r="AZ181" i="39"/>
  <c r="BV180" i="39"/>
  <c r="BU180" i="39"/>
  <c r="BT180" i="39"/>
  <c r="BS180" i="39"/>
  <c r="BR180" i="39"/>
  <c r="BQ180" i="39"/>
  <c r="BP180" i="39"/>
  <c r="BO180" i="39"/>
  <c r="BN180" i="39"/>
  <c r="BM180" i="39"/>
  <c r="BL180" i="39"/>
  <c r="BK180" i="39"/>
  <c r="BJ180" i="39"/>
  <c r="BI180" i="39"/>
  <c r="BW180" i="39" s="1"/>
  <c r="AS180" i="39" s="1"/>
  <c r="BG180" i="39"/>
  <c r="BF180" i="39"/>
  <c r="BE180" i="39"/>
  <c r="BD180" i="39"/>
  <c r="BC180" i="39"/>
  <c r="BB180" i="39"/>
  <c r="BA180" i="39"/>
  <c r="AZ180" i="39"/>
  <c r="AR180" i="39" s="1"/>
  <c r="BV179" i="39"/>
  <c r="BU179" i="39"/>
  <c r="BT179" i="39"/>
  <c r="BS179" i="39"/>
  <c r="BR179" i="39"/>
  <c r="BQ179" i="39"/>
  <c r="BP179" i="39"/>
  <c r="BO179" i="39"/>
  <c r="BN179" i="39"/>
  <c r="BM179" i="39"/>
  <c r="BL179" i="39"/>
  <c r="BK179" i="39"/>
  <c r="BJ179" i="39"/>
  <c r="BI179" i="39"/>
  <c r="BW179" i="39" s="1"/>
  <c r="AS179" i="39" s="1"/>
  <c r="BG179" i="39"/>
  <c r="BF179" i="39"/>
  <c r="BE179" i="39"/>
  <c r="BD179" i="39"/>
  <c r="BC179" i="39"/>
  <c r="BB179" i="39"/>
  <c r="BA179" i="39"/>
  <c r="AZ179" i="39"/>
  <c r="BV178" i="39"/>
  <c r="BU178" i="39"/>
  <c r="BT178" i="39"/>
  <c r="BS178" i="39"/>
  <c r="BR178" i="39"/>
  <c r="BQ178" i="39"/>
  <c r="BP178" i="39"/>
  <c r="BO178" i="39"/>
  <c r="BN178" i="39"/>
  <c r="BM178" i="39"/>
  <c r="BL178" i="39"/>
  <c r="BK178" i="39"/>
  <c r="BJ178" i="39"/>
  <c r="BI178" i="39"/>
  <c r="BW178" i="39" s="1"/>
  <c r="AS178" i="39" s="1"/>
  <c r="BG178" i="39"/>
  <c r="BF178" i="39"/>
  <c r="BE178" i="39"/>
  <c r="BD178" i="39"/>
  <c r="BC178" i="39"/>
  <c r="BB178" i="39"/>
  <c r="BA178" i="39"/>
  <c r="AZ178" i="39"/>
  <c r="AR178" i="39" s="1"/>
  <c r="BV177" i="39"/>
  <c r="BU177" i="39"/>
  <c r="BT177" i="39"/>
  <c r="BS177" i="39"/>
  <c r="BR177" i="39"/>
  <c r="BQ177" i="39"/>
  <c r="BP177" i="39"/>
  <c r="BO177" i="39"/>
  <c r="BN177" i="39"/>
  <c r="BM177" i="39"/>
  <c r="BL177" i="39"/>
  <c r="BK177" i="39"/>
  <c r="BJ177" i="39"/>
  <c r="BI177" i="39"/>
  <c r="BW177" i="39" s="1"/>
  <c r="AS177" i="39" s="1"/>
  <c r="BG177" i="39"/>
  <c r="BF177" i="39"/>
  <c r="BE177" i="39"/>
  <c r="BD177" i="39"/>
  <c r="BC177" i="39"/>
  <c r="BB177" i="39"/>
  <c r="BA177" i="39"/>
  <c r="AZ177" i="39"/>
  <c r="BV176" i="39"/>
  <c r="BU176" i="39"/>
  <c r="BT176" i="39"/>
  <c r="BS176" i="39"/>
  <c r="BR176" i="39"/>
  <c r="BQ176" i="39"/>
  <c r="BP176" i="39"/>
  <c r="BO176" i="39"/>
  <c r="BN176" i="39"/>
  <c r="BM176" i="39"/>
  <c r="BL176" i="39"/>
  <c r="BK176" i="39"/>
  <c r="BJ176" i="39"/>
  <c r="BI176" i="39"/>
  <c r="BW176" i="39" s="1"/>
  <c r="AS176" i="39" s="1"/>
  <c r="BG176" i="39"/>
  <c r="BF176" i="39"/>
  <c r="BE176" i="39"/>
  <c r="BD176" i="39"/>
  <c r="BC176" i="39"/>
  <c r="BB176" i="39"/>
  <c r="BA176" i="39"/>
  <c r="AZ176" i="39"/>
  <c r="AR176" i="39" s="1"/>
  <c r="BV175" i="39"/>
  <c r="BU175" i="39"/>
  <c r="BT175" i="39"/>
  <c r="BS175" i="39"/>
  <c r="BR175" i="39"/>
  <c r="BQ175" i="39"/>
  <c r="BP175" i="39"/>
  <c r="BO175" i="39"/>
  <c r="BN175" i="39"/>
  <c r="BM175" i="39"/>
  <c r="BL175" i="39"/>
  <c r="BK175" i="39"/>
  <c r="BJ175" i="39"/>
  <c r="BI175" i="39"/>
  <c r="BW175" i="39" s="1"/>
  <c r="AS175" i="39" s="1"/>
  <c r="BG175" i="39"/>
  <c r="BF175" i="39"/>
  <c r="BE175" i="39"/>
  <c r="BD175" i="39"/>
  <c r="BC175" i="39"/>
  <c r="BB175" i="39"/>
  <c r="BA175" i="39"/>
  <c r="AZ175" i="39"/>
  <c r="BW174" i="39"/>
  <c r="AS174" i="39" s="1"/>
  <c r="BV174" i="39"/>
  <c r="BU174" i="39"/>
  <c r="BT174" i="39"/>
  <c r="BS174" i="39"/>
  <c r="BR174" i="39"/>
  <c r="BQ174" i="39"/>
  <c r="BP174" i="39"/>
  <c r="BO174" i="39"/>
  <c r="BN174" i="39"/>
  <c r="BM174" i="39"/>
  <c r="BL174" i="39"/>
  <c r="BK174" i="39"/>
  <c r="BJ174" i="39"/>
  <c r="BI174" i="39"/>
  <c r="BG174" i="39"/>
  <c r="BF174" i="39"/>
  <c r="BE174" i="39"/>
  <c r="BD174" i="39"/>
  <c r="BC174" i="39"/>
  <c r="BB174" i="39"/>
  <c r="BA174" i="39"/>
  <c r="AZ174" i="39"/>
  <c r="BV173" i="39"/>
  <c r="BU173" i="39"/>
  <c r="BT173" i="39"/>
  <c r="BS173" i="39"/>
  <c r="BR173" i="39"/>
  <c r="BQ173" i="39"/>
  <c r="BP173" i="39"/>
  <c r="BO173" i="39"/>
  <c r="BN173" i="39"/>
  <c r="BM173" i="39"/>
  <c r="BL173" i="39"/>
  <c r="BK173" i="39"/>
  <c r="BJ173" i="39"/>
  <c r="BI173" i="39"/>
  <c r="BW173" i="39" s="1"/>
  <c r="AS173" i="39" s="1"/>
  <c r="BG173" i="39"/>
  <c r="BF173" i="39"/>
  <c r="BE173" i="39"/>
  <c r="BD173" i="39"/>
  <c r="BC173" i="39"/>
  <c r="BB173" i="39"/>
  <c r="BA173" i="39"/>
  <c r="AZ173" i="39"/>
  <c r="BV172" i="39"/>
  <c r="BU172" i="39"/>
  <c r="BT172" i="39"/>
  <c r="BS172" i="39"/>
  <c r="BR172" i="39"/>
  <c r="BQ172" i="39"/>
  <c r="BP172" i="39"/>
  <c r="BO172" i="39"/>
  <c r="BN172" i="39"/>
  <c r="BM172" i="39"/>
  <c r="BL172" i="39"/>
  <c r="BK172" i="39"/>
  <c r="BJ172" i="39"/>
  <c r="BI172" i="39"/>
  <c r="BW172" i="39" s="1"/>
  <c r="AS172" i="39" s="1"/>
  <c r="BG172" i="39"/>
  <c r="BF172" i="39"/>
  <c r="BE172" i="39"/>
  <c r="BD172" i="39"/>
  <c r="BC172" i="39"/>
  <c r="BB172" i="39"/>
  <c r="BA172" i="39"/>
  <c r="AZ172" i="39"/>
  <c r="BV171" i="39"/>
  <c r="BU171" i="39"/>
  <c r="BT171" i="39"/>
  <c r="BS171" i="39"/>
  <c r="BR171" i="39"/>
  <c r="BQ171" i="39"/>
  <c r="BP171" i="39"/>
  <c r="BO171" i="39"/>
  <c r="BN171" i="39"/>
  <c r="BM171" i="39"/>
  <c r="BL171" i="39"/>
  <c r="BK171" i="39"/>
  <c r="BJ171" i="39"/>
  <c r="BI171" i="39"/>
  <c r="BW171" i="39" s="1"/>
  <c r="AS171" i="39" s="1"/>
  <c r="BG171" i="39"/>
  <c r="BF171" i="39"/>
  <c r="BE171" i="39"/>
  <c r="BD171" i="39"/>
  <c r="BC171" i="39"/>
  <c r="BB171" i="39"/>
  <c r="BA171" i="39"/>
  <c r="AZ171" i="39"/>
  <c r="AR171" i="39" s="1"/>
  <c r="BV170" i="39"/>
  <c r="BU170" i="39"/>
  <c r="BT170" i="39"/>
  <c r="BS170" i="39"/>
  <c r="BR170" i="39"/>
  <c r="BQ170" i="39"/>
  <c r="BP170" i="39"/>
  <c r="BO170" i="39"/>
  <c r="BN170" i="39"/>
  <c r="BM170" i="39"/>
  <c r="BL170" i="39"/>
  <c r="BK170" i="39"/>
  <c r="BJ170" i="39"/>
  <c r="BI170" i="39"/>
  <c r="BW170" i="39" s="1"/>
  <c r="AS170" i="39" s="1"/>
  <c r="BG170" i="39"/>
  <c r="BF170" i="39"/>
  <c r="BE170" i="39"/>
  <c r="BD170" i="39"/>
  <c r="BC170" i="39"/>
  <c r="BB170" i="39"/>
  <c r="BA170" i="39"/>
  <c r="AZ170" i="39"/>
  <c r="BV169" i="39"/>
  <c r="BU169" i="39"/>
  <c r="BT169" i="39"/>
  <c r="BS169" i="39"/>
  <c r="BR169" i="39"/>
  <c r="BQ169" i="39"/>
  <c r="BP169" i="39"/>
  <c r="BO169" i="39"/>
  <c r="BN169" i="39"/>
  <c r="BM169" i="39"/>
  <c r="BL169" i="39"/>
  <c r="BK169" i="39"/>
  <c r="BJ169" i="39"/>
  <c r="BI169" i="39"/>
  <c r="BW169" i="39" s="1"/>
  <c r="AS169" i="39" s="1"/>
  <c r="BG169" i="39"/>
  <c r="BF169" i="39"/>
  <c r="BE169" i="39"/>
  <c r="BD169" i="39"/>
  <c r="BC169" i="39"/>
  <c r="BB169" i="39"/>
  <c r="BA169" i="39"/>
  <c r="AZ169" i="39"/>
  <c r="BV168" i="39"/>
  <c r="BU168" i="39"/>
  <c r="BT168" i="39"/>
  <c r="BS168" i="39"/>
  <c r="BR168" i="39"/>
  <c r="BQ168" i="39"/>
  <c r="BP168" i="39"/>
  <c r="BO168" i="39"/>
  <c r="BN168" i="39"/>
  <c r="BM168" i="39"/>
  <c r="BL168" i="39"/>
  <c r="BK168" i="39"/>
  <c r="BJ168" i="39"/>
  <c r="BI168" i="39"/>
  <c r="BW168" i="39" s="1"/>
  <c r="AS168" i="39" s="1"/>
  <c r="BG168" i="39"/>
  <c r="BF168" i="39"/>
  <c r="BE168" i="39"/>
  <c r="BD168" i="39"/>
  <c r="BC168" i="39"/>
  <c r="BB168" i="39"/>
  <c r="BA168" i="39"/>
  <c r="AZ168" i="39"/>
  <c r="BW167" i="39"/>
  <c r="AS167" i="39" s="1"/>
  <c r="BV167" i="39"/>
  <c r="BU167" i="39"/>
  <c r="BT167" i="39"/>
  <c r="BS167" i="39"/>
  <c r="BR167" i="39"/>
  <c r="BQ167" i="39"/>
  <c r="BP167" i="39"/>
  <c r="BO167" i="39"/>
  <c r="BN167" i="39"/>
  <c r="BM167" i="39"/>
  <c r="BL167" i="39"/>
  <c r="BK167" i="39"/>
  <c r="BJ167" i="39"/>
  <c r="BI167" i="39"/>
  <c r="BG167" i="39"/>
  <c r="BF167" i="39"/>
  <c r="BE167" i="39"/>
  <c r="BD167" i="39"/>
  <c r="BC167" i="39"/>
  <c r="BB167" i="39"/>
  <c r="BA167" i="39"/>
  <c r="AZ167" i="39"/>
  <c r="BV166" i="39"/>
  <c r="BU166" i="39"/>
  <c r="BT166" i="39"/>
  <c r="BS166" i="39"/>
  <c r="BR166" i="39"/>
  <c r="BQ166" i="39"/>
  <c r="BP166" i="39"/>
  <c r="BO166" i="39"/>
  <c r="BN166" i="39"/>
  <c r="BM166" i="39"/>
  <c r="BL166" i="39"/>
  <c r="BK166" i="39"/>
  <c r="BJ166" i="39"/>
  <c r="BI166" i="39"/>
  <c r="BW166" i="39" s="1"/>
  <c r="AS166" i="39" s="1"/>
  <c r="BG166" i="39"/>
  <c r="BF166" i="39"/>
  <c r="BE166" i="39"/>
  <c r="BD166" i="39"/>
  <c r="BC166" i="39"/>
  <c r="BB166" i="39"/>
  <c r="BA166" i="39"/>
  <c r="AZ166" i="39"/>
  <c r="AR166" i="39" s="1"/>
  <c r="BV165" i="39"/>
  <c r="BU165" i="39"/>
  <c r="BT165" i="39"/>
  <c r="BS165" i="39"/>
  <c r="BR165" i="39"/>
  <c r="BQ165" i="39"/>
  <c r="BP165" i="39"/>
  <c r="BO165" i="39"/>
  <c r="BN165" i="39"/>
  <c r="BM165" i="39"/>
  <c r="BL165" i="39"/>
  <c r="BK165" i="39"/>
  <c r="BJ165" i="39"/>
  <c r="BI165" i="39"/>
  <c r="BW165" i="39" s="1"/>
  <c r="AS165" i="39" s="1"/>
  <c r="BG165" i="39"/>
  <c r="BF165" i="39"/>
  <c r="BE165" i="39"/>
  <c r="BD165" i="39"/>
  <c r="BC165" i="39"/>
  <c r="BB165" i="39"/>
  <c r="BA165" i="39"/>
  <c r="AZ165" i="39"/>
  <c r="BV164" i="39"/>
  <c r="BU164" i="39"/>
  <c r="BT164" i="39"/>
  <c r="BS164" i="39"/>
  <c r="BR164" i="39"/>
  <c r="BQ164" i="39"/>
  <c r="BP164" i="39"/>
  <c r="BO164" i="39"/>
  <c r="BN164" i="39"/>
  <c r="BM164" i="39"/>
  <c r="BL164" i="39"/>
  <c r="BK164" i="39"/>
  <c r="BJ164" i="39"/>
  <c r="BI164" i="39"/>
  <c r="BW164" i="39" s="1"/>
  <c r="AS164" i="39" s="1"/>
  <c r="BG164" i="39"/>
  <c r="BF164" i="39"/>
  <c r="BE164" i="39"/>
  <c r="BD164" i="39"/>
  <c r="BC164" i="39"/>
  <c r="BB164" i="39"/>
  <c r="BA164" i="39"/>
  <c r="AZ164" i="39"/>
  <c r="AR164" i="39" s="1"/>
  <c r="BV163" i="39"/>
  <c r="BU163" i="39"/>
  <c r="BT163" i="39"/>
  <c r="BS163" i="39"/>
  <c r="BR163" i="39"/>
  <c r="BQ163" i="39"/>
  <c r="BP163" i="39"/>
  <c r="BO163" i="39"/>
  <c r="BN163" i="39"/>
  <c r="BM163" i="39"/>
  <c r="BL163" i="39"/>
  <c r="BK163" i="39"/>
  <c r="BJ163" i="39"/>
  <c r="BI163" i="39"/>
  <c r="BW163" i="39" s="1"/>
  <c r="AS163" i="39" s="1"/>
  <c r="BG163" i="39"/>
  <c r="BF163" i="39"/>
  <c r="BE163" i="39"/>
  <c r="BD163" i="39"/>
  <c r="BC163" i="39"/>
  <c r="BB163" i="39"/>
  <c r="BA163" i="39"/>
  <c r="AZ163" i="39"/>
  <c r="BV162" i="39"/>
  <c r="BU162" i="39"/>
  <c r="BT162" i="39"/>
  <c r="BS162" i="39"/>
  <c r="BR162" i="39"/>
  <c r="BQ162" i="39"/>
  <c r="BP162" i="39"/>
  <c r="BO162" i="39"/>
  <c r="BN162" i="39"/>
  <c r="BM162" i="39"/>
  <c r="BL162" i="39"/>
  <c r="BK162" i="39"/>
  <c r="BJ162" i="39"/>
  <c r="BI162" i="39"/>
  <c r="BW162" i="39" s="1"/>
  <c r="AS162" i="39" s="1"/>
  <c r="BG162" i="39"/>
  <c r="BF162" i="39"/>
  <c r="BE162" i="39"/>
  <c r="BD162" i="39"/>
  <c r="BC162" i="39"/>
  <c r="BB162" i="39"/>
  <c r="BA162" i="39"/>
  <c r="AZ162" i="39"/>
  <c r="AR162" i="39" s="1"/>
  <c r="BV161" i="39"/>
  <c r="BU161" i="39"/>
  <c r="BT161" i="39"/>
  <c r="BS161" i="39"/>
  <c r="BR161" i="39"/>
  <c r="BQ161" i="39"/>
  <c r="BP161" i="39"/>
  <c r="BO161" i="39"/>
  <c r="BN161" i="39"/>
  <c r="BM161" i="39"/>
  <c r="BL161" i="39"/>
  <c r="BK161" i="39"/>
  <c r="BJ161" i="39"/>
  <c r="BI161" i="39"/>
  <c r="BW161" i="39" s="1"/>
  <c r="AS161" i="39" s="1"/>
  <c r="BG161" i="39"/>
  <c r="BF161" i="39"/>
  <c r="BE161" i="39"/>
  <c r="BD161" i="39"/>
  <c r="BC161" i="39"/>
  <c r="BB161" i="39"/>
  <c r="BA161" i="39"/>
  <c r="AZ161" i="39"/>
  <c r="BV160" i="39"/>
  <c r="BU160" i="39"/>
  <c r="BT160" i="39"/>
  <c r="BS160" i="39"/>
  <c r="BR160" i="39"/>
  <c r="BQ160" i="39"/>
  <c r="BP160" i="39"/>
  <c r="BO160" i="39"/>
  <c r="BN160" i="39"/>
  <c r="BM160" i="39"/>
  <c r="BL160" i="39"/>
  <c r="BK160" i="39"/>
  <c r="BJ160" i="39"/>
  <c r="BI160" i="39"/>
  <c r="BW160" i="39" s="1"/>
  <c r="AS160" i="39" s="1"/>
  <c r="BG160" i="39"/>
  <c r="BF160" i="39"/>
  <c r="BE160" i="39"/>
  <c r="BD160" i="39"/>
  <c r="BC160" i="39"/>
  <c r="BB160" i="39"/>
  <c r="BA160" i="39"/>
  <c r="AZ160" i="39"/>
  <c r="AR160" i="39" s="1"/>
  <c r="BV159" i="39"/>
  <c r="BU159" i="39"/>
  <c r="BT159" i="39"/>
  <c r="BS159" i="39"/>
  <c r="BR159" i="39"/>
  <c r="BQ159" i="39"/>
  <c r="BP159" i="39"/>
  <c r="BO159" i="39"/>
  <c r="BN159" i="39"/>
  <c r="BM159" i="39"/>
  <c r="BL159" i="39"/>
  <c r="BK159" i="39"/>
  <c r="BJ159" i="39"/>
  <c r="BI159" i="39"/>
  <c r="BW159" i="39" s="1"/>
  <c r="AS159" i="39" s="1"/>
  <c r="BG159" i="39"/>
  <c r="BF159" i="39"/>
  <c r="BE159" i="39"/>
  <c r="BD159" i="39"/>
  <c r="BC159" i="39"/>
  <c r="BB159" i="39"/>
  <c r="BA159" i="39"/>
  <c r="AZ159" i="39"/>
  <c r="BW158" i="39"/>
  <c r="AS158" i="39" s="1"/>
  <c r="BV158" i="39"/>
  <c r="BU158" i="39"/>
  <c r="BT158" i="39"/>
  <c r="BS158" i="39"/>
  <c r="BR158" i="39"/>
  <c r="BQ158" i="39"/>
  <c r="BP158" i="39"/>
  <c r="BO158" i="39"/>
  <c r="BN158" i="39"/>
  <c r="BM158" i="39"/>
  <c r="BL158" i="39"/>
  <c r="BK158" i="39"/>
  <c r="BJ158" i="39"/>
  <c r="BI158" i="39"/>
  <c r="BG158" i="39"/>
  <c r="BF158" i="39"/>
  <c r="BE158" i="39"/>
  <c r="BD158" i="39"/>
  <c r="BC158" i="39"/>
  <c r="BB158" i="39"/>
  <c r="BA158" i="39"/>
  <c r="AZ158" i="39"/>
  <c r="BV157" i="39"/>
  <c r="BU157" i="39"/>
  <c r="BT157" i="39"/>
  <c r="BS157" i="39"/>
  <c r="BR157" i="39"/>
  <c r="BQ157" i="39"/>
  <c r="BP157" i="39"/>
  <c r="BO157" i="39"/>
  <c r="BN157" i="39"/>
  <c r="BM157" i="39"/>
  <c r="BL157" i="39"/>
  <c r="BK157" i="39"/>
  <c r="BJ157" i="39"/>
  <c r="BI157" i="39"/>
  <c r="BW157" i="39" s="1"/>
  <c r="AS157" i="39" s="1"/>
  <c r="BG157" i="39"/>
  <c r="BF157" i="39"/>
  <c r="BE157" i="39"/>
  <c r="BD157" i="39"/>
  <c r="BC157" i="39"/>
  <c r="BB157" i="39"/>
  <c r="BA157" i="39"/>
  <c r="AZ157" i="39"/>
  <c r="BV156" i="39"/>
  <c r="BU156" i="39"/>
  <c r="BT156" i="39"/>
  <c r="BS156" i="39"/>
  <c r="BR156" i="39"/>
  <c r="BQ156" i="39"/>
  <c r="BP156" i="39"/>
  <c r="BO156" i="39"/>
  <c r="BN156" i="39"/>
  <c r="BM156" i="39"/>
  <c r="BL156" i="39"/>
  <c r="BK156" i="39"/>
  <c r="BJ156" i="39"/>
  <c r="BI156" i="39"/>
  <c r="BW156" i="39" s="1"/>
  <c r="AS156" i="39" s="1"/>
  <c r="BG156" i="39"/>
  <c r="BF156" i="39"/>
  <c r="BE156" i="39"/>
  <c r="BD156" i="39"/>
  <c r="BC156" i="39"/>
  <c r="BB156" i="39"/>
  <c r="BA156" i="39"/>
  <c r="AZ156" i="39"/>
  <c r="BV155" i="39"/>
  <c r="BU155" i="39"/>
  <c r="BT155" i="39"/>
  <c r="BS155" i="39"/>
  <c r="BR155" i="39"/>
  <c r="BQ155" i="39"/>
  <c r="BP155" i="39"/>
  <c r="BO155" i="39"/>
  <c r="BN155" i="39"/>
  <c r="BM155" i="39"/>
  <c r="BL155" i="39"/>
  <c r="BK155" i="39"/>
  <c r="BJ155" i="39"/>
  <c r="BI155" i="39"/>
  <c r="BW155" i="39" s="1"/>
  <c r="AS155" i="39" s="1"/>
  <c r="BG155" i="39"/>
  <c r="BF155" i="39"/>
  <c r="BE155" i="39"/>
  <c r="BD155" i="39"/>
  <c r="BC155" i="39"/>
  <c r="BB155" i="39"/>
  <c r="BA155" i="39"/>
  <c r="AZ155" i="39"/>
  <c r="AR155" i="39" s="1"/>
  <c r="BV154" i="39"/>
  <c r="BU154" i="39"/>
  <c r="BT154" i="39"/>
  <c r="BS154" i="39"/>
  <c r="BR154" i="39"/>
  <c r="BQ154" i="39"/>
  <c r="BP154" i="39"/>
  <c r="BO154" i="39"/>
  <c r="BN154" i="39"/>
  <c r="BM154" i="39"/>
  <c r="BL154" i="39"/>
  <c r="BK154" i="39"/>
  <c r="BJ154" i="39"/>
  <c r="BI154" i="39"/>
  <c r="BW154" i="39" s="1"/>
  <c r="AS154" i="39" s="1"/>
  <c r="BG154" i="39"/>
  <c r="BF154" i="39"/>
  <c r="BE154" i="39"/>
  <c r="BD154" i="39"/>
  <c r="BC154" i="39"/>
  <c r="BB154" i="39"/>
  <c r="BA154" i="39"/>
  <c r="AZ154" i="39"/>
  <c r="BV153" i="39"/>
  <c r="BU153" i="39"/>
  <c r="BT153" i="39"/>
  <c r="BS153" i="39"/>
  <c r="BR153" i="39"/>
  <c r="BQ153" i="39"/>
  <c r="BP153" i="39"/>
  <c r="BO153" i="39"/>
  <c r="BN153" i="39"/>
  <c r="BM153" i="39"/>
  <c r="BL153" i="39"/>
  <c r="BK153" i="39"/>
  <c r="BJ153" i="39"/>
  <c r="BI153" i="39"/>
  <c r="BW153" i="39" s="1"/>
  <c r="AS153" i="39" s="1"/>
  <c r="BG153" i="39"/>
  <c r="BF153" i="39"/>
  <c r="BE153" i="39"/>
  <c r="BD153" i="39"/>
  <c r="BC153" i="39"/>
  <c r="BB153" i="39"/>
  <c r="BA153" i="39"/>
  <c r="AZ153" i="39"/>
  <c r="BV152" i="39"/>
  <c r="BU152" i="39"/>
  <c r="BT152" i="39"/>
  <c r="BS152" i="39"/>
  <c r="BR152" i="39"/>
  <c r="BQ152" i="39"/>
  <c r="BP152" i="39"/>
  <c r="BO152" i="39"/>
  <c r="BN152" i="39"/>
  <c r="BM152" i="39"/>
  <c r="BL152" i="39"/>
  <c r="BK152" i="39"/>
  <c r="BJ152" i="39"/>
  <c r="BI152" i="39"/>
  <c r="BW152" i="39" s="1"/>
  <c r="AS152" i="39" s="1"/>
  <c r="BG152" i="39"/>
  <c r="BF152" i="39"/>
  <c r="BE152" i="39"/>
  <c r="BD152" i="39"/>
  <c r="BC152" i="39"/>
  <c r="BB152" i="39"/>
  <c r="BA152" i="39"/>
  <c r="AZ152" i="39"/>
  <c r="BW151" i="39"/>
  <c r="AS151" i="39" s="1"/>
  <c r="BV151" i="39"/>
  <c r="BU151" i="39"/>
  <c r="BT151" i="39"/>
  <c r="BS151" i="39"/>
  <c r="BR151" i="39"/>
  <c r="BQ151" i="39"/>
  <c r="BP151" i="39"/>
  <c r="BO151" i="39"/>
  <c r="BN151" i="39"/>
  <c r="BM151" i="39"/>
  <c r="BL151" i="39"/>
  <c r="BK151" i="39"/>
  <c r="BJ151" i="39"/>
  <c r="BI151" i="39"/>
  <c r="BG151" i="39"/>
  <c r="BF151" i="39"/>
  <c r="BE151" i="39"/>
  <c r="BD151" i="39"/>
  <c r="BC151" i="39"/>
  <c r="BB151" i="39"/>
  <c r="BA151" i="39"/>
  <c r="AZ151" i="39"/>
  <c r="BV150" i="39"/>
  <c r="BU150" i="39"/>
  <c r="BT150" i="39"/>
  <c r="BS150" i="39"/>
  <c r="BR150" i="39"/>
  <c r="BQ150" i="39"/>
  <c r="BP150" i="39"/>
  <c r="BO150" i="39"/>
  <c r="BN150" i="39"/>
  <c r="BM150" i="39"/>
  <c r="BL150" i="39"/>
  <c r="BK150" i="39"/>
  <c r="BJ150" i="39"/>
  <c r="BI150" i="39"/>
  <c r="BW150" i="39" s="1"/>
  <c r="AS150" i="39" s="1"/>
  <c r="BG150" i="39"/>
  <c r="BF150" i="39"/>
  <c r="BE150" i="39"/>
  <c r="BD150" i="39"/>
  <c r="BC150" i="39"/>
  <c r="BB150" i="39"/>
  <c r="BA150" i="39"/>
  <c r="AZ150" i="39"/>
  <c r="AR150" i="39" s="1"/>
  <c r="BV149" i="39"/>
  <c r="BU149" i="39"/>
  <c r="BT149" i="39"/>
  <c r="BS149" i="39"/>
  <c r="BR149" i="39"/>
  <c r="BQ149" i="39"/>
  <c r="BP149" i="39"/>
  <c r="BO149" i="39"/>
  <c r="BN149" i="39"/>
  <c r="BM149" i="39"/>
  <c r="BL149" i="39"/>
  <c r="BK149" i="39"/>
  <c r="BJ149" i="39"/>
  <c r="BI149" i="39"/>
  <c r="BW149" i="39" s="1"/>
  <c r="AS149" i="39" s="1"/>
  <c r="BG149" i="39"/>
  <c r="BF149" i="39"/>
  <c r="BE149" i="39"/>
  <c r="BD149" i="39"/>
  <c r="BC149" i="39"/>
  <c r="BB149" i="39"/>
  <c r="BA149" i="39"/>
  <c r="AZ149" i="39"/>
  <c r="BV148" i="39"/>
  <c r="BU148" i="39"/>
  <c r="BT148" i="39"/>
  <c r="BS148" i="39"/>
  <c r="BR148" i="39"/>
  <c r="BQ148" i="39"/>
  <c r="BP148" i="39"/>
  <c r="BO148" i="39"/>
  <c r="BN148" i="39"/>
  <c r="BM148" i="39"/>
  <c r="BL148" i="39"/>
  <c r="BK148" i="39"/>
  <c r="BJ148" i="39"/>
  <c r="BI148" i="39"/>
  <c r="BW148" i="39" s="1"/>
  <c r="AS148" i="39" s="1"/>
  <c r="BG148" i="39"/>
  <c r="BF148" i="39"/>
  <c r="BE148" i="39"/>
  <c r="BD148" i="39"/>
  <c r="BC148" i="39"/>
  <c r="BB148" i="39"/>
  <c r="BA148" i="39"/>
  <c r="AZ148" i="39"/>
  <c r="AR148" i="39" s="1"/>
  <c r="BV147" i="39"/>
  <c r="BU147" i="39"/>
  <c r="BT147" i="39"/>
  <c r="BS147" i="39"/>
  <c r="BR147" i="39"/>
  <c r="BQ147" i="39"/>
  <c r="BP147" i="39"/>
  <c r="BO147" i="39"/>
  <c r="BN147" i="39"/>
  <c r="BM147" i="39"/>
  <c r="BL147" i="39"/>
  <c r="BK147" i="39"/>
  <c r="BJ147" i="39"/>
  <c r="BI147" i="39"/>
  <c r="BW147" i="39" s="1"/>
  <c r="AS147" i="39" s="1"/>
  <c r="BG147" i="39"/>
  <c r="BF147" i="39"/>
  <c r="BE147" i="39"/>
  <c r="BD147" i="39"/>
  <c r="BC147" i="39"/>
  <c r="BB147" i="39"/>
  <c r="BA147" i="39"/>
  <c r="AZ147" i="39"/>
  <c r="BV146" i="39"/>
  <c r="BU146" i="39"/>
  <c r="BT146" i="39"/>
  <c r="BS146" i="39"/>
  <c r="BR146" i="39"/>
  <c r="BQ146" i="39"/>
  <c r="BP146" i="39"/>
  <c r="BO146" i="39"/>
  <c r="BN146" i="39"/>
  <c r="BM146" i="39"/>
  <c r="BL146" i="39"/>
  <c r="BK146" i="39"/>
  <c r="BJ146" i="39"/>
  <c r="BI146" i="39"/>
  <c r="BW146" i="39" s="1"/>
  <c r="AS146" i="39" s="1"/>
  <c r="BG146" i="39"/>
  <c r="BF146" i="39"/>
  <c r="BE146" i="39"/>
  <c r="BD146" i="39"/>
  <c r="BC146" i="39"/>
  <c r="BB146" i="39"/>
  <c r="BA146" i="39"/>
  <c r="AZ146" i="39"/>
  <c r="AR146" i="39" s="1"/>
  <c r="BV145" i="39"/>
  <c r="BU145" i="39"/>
  <c r="BT145" i="39"/>
  <c r="BS145" i="39"/>
  <c r="BR145" i="39"/>
  <c r="BQ145" i="39"/>
  <c r="BP145" i="39"/>
  <c r="BO145" i="39"/>
  <c r="BN145" i="39"/>
  <c r="BM145" i="39"/>
  <c r="BL145" i="39"/>
  <c r="BK145" i="39"/>
  <c r="BJ145" i="39"/>
  <c r="BI145" i="39"/>
  <c r="BW145" i="39" s="1"/>
  <c r="AS145" i="39" s="1"/>
  <c r="BG145" i="39"/>
  <c r="BF145" i="39"/>
  <c r="BE145" i="39"/>
  <c r="BD145" i="39"/>
  <c r="BC145" i="39"/>
  <c r="BB145" i="39"/>
  <c r="BA145" i="39"/>
  <c r="AZ145" i="39"/>
  <c r="BV144" i="39"/>
  <c r="BU144" i="39"/>
  <c r="BT144" i="39"/>
  <c r="BS144" i="39"/>
  <c r="BR144" i="39"/>
  <c r="BQ144" i="39"/>
  <c r="BP144" i="39"/>
  <c r="BO144" i="39"/>
  <c r="BN144" i="39"/>
  <c r="BM144" i="39"/>
  <c r="BL144" i="39"/>
  <c r="BK144" i="39"/>
  <c r="BJ144" i="39"/>
  <c r="BI144" i="39"/>
  <c r="BW144" i="39" s="1"/>
  <c r="AS144" i="39" s="1"/>
  <c r="BG144" i="39"/>
  <c r="BF144" i="39"/>
  <c r="BE144" i="39"/>
  <c r="BD144" i="39"/>
  <c r="BC144" i="39"/>
  <c r="BB144" i="39"/>
  <c r="BA144" i="39"/>
  <c r="AZ144" i="39"/>
  <c r="AR144" i="39" s="1"/>
  <c r="BV143" i="39"/>
  <c r="BU143" i="39"/>
  <c r="BT143" i="39"/>
  <c r="BS143" i="39"/>
  <c r="BR143" i="39"/>
  <c r="BQ143" i="39"/>
  <c r="BP143" i="39"/>
  <c r="BO143" i="39"/>
  <c r="BN143" i="39"/>
  <c r="BM143" i="39"/>
  <c r="BL143" i="39"/>
  <c r="BK143" i="39"/>
  <c r="BJ143" i="39"/>
  <c r="BI143" i="39"/>
  <c r="BW143" i="39" s="1"/>
  <c r="AS143" i="39" s="1"/>
  <c r="BG143" i="39"/>
  <c r="BF143" i="39"/>
  <c r="BE143" i="39"/>
  <c r="BD143" i="39"/>
  <c r="BC143" i="39"/>
  <c r="BB143" i="39"/>
  <c r="BA143" i="39"/>
  <c r="AZ143" i="39"/>
  <c r="BW142" i="39"/>
  <c r="AS142" i="39" s="1"/>
  <c r="BV142" i="39"/>
  <c r="BU142" i="39"/>
  <c r="BT142" i="39"/>
  <c r="BS142" i="39"/>
  <c r="BR142" i="39"/>
  <c r="BQ142" i="39"/>
  <c r="BP142" i="39"/>
  <c r="BO142" i="39"/>
  <c r="BN142" i="39"/>
  <c r="BM142" i="39"/>
  <c r="BL142" i="39"/>
  <c r="BK142" i="39"/>
  <c r="BJ142" i="39"/>
  <c r="BI142" i="39"/>
  <c r="BG142" i="39"/>
  <c r="BF142" i="39"/>
  <c r="BE142" i="39"/>
  <c r="BD142" i="39"/>
  <c r="BC142" i="39"/>
  <c r="BB142" i="39"/>
  <c r="BA142" i="39"/>
  <c r="AZ142" i="39"/>
  <c r="BV141" i="39"/>
  <c r="BU141" i="39"/>
  <c r="BT141" i="39"/>
  <c r="BS141" i="39"/>
  <c r="BR141" i="39"/>
  <c r="BQ141" i="39"/>
  <c r="BP141" i="39"/>
  <c r="BO141" i="39"/>
  <c r="BN141" i="39"/>
  <c r="BM141" i="39"/>
  <c r="BL141" i="39"/>
  <c r="BK141" i="39"/>
  <c r="BJ141" i="39"/>
  <c r="BI141" i="39"/>
  <c r="BW141" i="39" s="1"/>
  <c r="AS141" i="39" s="1"/>
  <c r="BG141" i="39"/>
  <c r="BF141" i="39"/>
  <c r="BE141" i="39"/>
  <c r="BD141" i="39"/>
  <c r="BC141" i="39"/>
  <c r="BB141" i="39"/>
  <c r="BA141" i="39"/>
  <c r="AZ141" i="39"/>
  <c r="BV140" i="39"/>
  <c r="BU140" i="39"/>
  <c r="BT140" i="39"/>
  <c r="BS140" i="39"/>
  <c r="BR140" i="39"/>
  <c r="BQ140" i="39"/>
  <c r="BP140" i="39"/>
  <c r="BO140" i="39"/>
  <c r="BN140" i="39"/>
  <c r="BM140" i="39"/>
  <c r="BL140" i="39"/>
  <c r="BK140" i="39"/>
  <c r="BJ140" i="39"/>
  <c r="BI140" i="39"/>
  <c r="BW140" i="39" s="1"/>
  <c r="AS140" i="39" s="1"/>
  <c r="BG140" i="39"/>
  <c r="BF140" i="39"/>
  <c r="BE140" i="39"/>
  <c r="BD140" i="39"/>
  <c r="BC140" i="39"/>
  <c r="BB140" i="39"/>
  <c r="BA140" i="39"/>
  <c r="AZ140" i="39"/>
  <c r="BV139" i="39"/>
  <c r="BU139" i="39"/>
  <c r="BT139" i="39"/>
  <c r="BS139" i="39"/>
  <c r="BR139" i="39"/>
  <c r="BQ139" i="39"/>
  <c r="BP139" i="39"/>
  <c r="BO139" i="39"/>
  <c r="BN139" i="39"/>
  <c r="BM139" i="39"/>
  <c r="BL139" i="39"/>
  <c r="BK139" i="39"/>
  <c r="BJ139" i="39"/>
  <c r="BI139" i="39"/>
  <c r="BW139" i="39" s="1"/>
  <c r="AS139" i="39" s="1"/>
  <c r="BG139" i="39"/>
  <c r="BF139" i="39"/>
  <c r="BE139" i="39"/>
  <c r="BD139" i="39"/>
  <c r="BC139" i="39"/>
  <c r="BB139" i="39"/>
  <c r="BA139" i="39"/>
  <c r="AZ139" i="39"/>
  <c r="AR139" i="39" s="1"/>
  <c r="BV138" i="39"/>
  <c r="BU138" i="39"/>
  <c r="BT138" i="39"/>
  <c r="BS138" i="39"/>
  <c r="BR138" i="39"/>
  <c r="BQ138" i="39"/>
  <c r="BP138" i="39"/>
  <c r="BO138" i="39"/>
  <c r="BN138" i="39"/>
  <c r="BM138" i="39"/>
  <c r="BL138" i="39"/>
  <c r="BK138" i="39"/>
  <c r="BJ138" i="39"/>
  <c r="BI138" i="39"/>
  <c r="BW138" i="39" s="1"/>
  <c r="AS138" i="39" s="1"/>
  <c r="BG138" i="39"/>
  <c r="BF138" i="39"/>
  <c r="BE138" i="39"/>
  <c r="BD138" i="39"/>
  <c r="BC138" i="39"/>
  <c r="BB138" i="39"/>
  <c r="BA138" i="39"/>
  <c r="AZ138" i="39"/>
  <c r="BV137" i="39"/>
  <c r="BU137" i="39"/>
  <c r="BT137" i="39"/>
  <c r="BS137" i="39"/>
  <c r="BR137" i="39"/>
  <c r="BQ137" i="39"/>
  <c r="BP137" i="39"/>
  <c r="BO137" i="39"/>
  <c r="BN137" i="39"/>
  <c r="BM137" i="39"/>
  <c r="BL137" i="39"/>
  <c r="BK137" i="39"/>
  <c r="BJ137" i="39"/>
  <c r="BI137" i="39"/>
  <c r="BW137" i="39" s="1"/>
  <c r="AS137" i="39" s="1"/>
  <c r="BG137" i="39"/>
  <c r="BF137" i="39"/>
  <c r="BE137" i="39"/>
  <c r="BD137" i="39"/>
  <c r="BC137" i="39"/>
  <c r="BB137" i="39"/>
  <c r="BA137" i="39"/>
  <c r="AZ137" i="39"/>
  <c r="BV136" i="39"/>
  <c r="BU136" i="39"/>
  <c r="BT136" i="39"/>
  <c r="BS136" i="39"/>
  <c r="BR136" i="39"/>
  <c r="BQ136" i="39"/>
  <c r="BP136" i="39"/>
  <c r="BO136" i="39"/>
  <c r="BN136" i="39"/>
  <c r="BM136" i="39"/>
  <c r="BL136" i="39"/>
  <c r="BK136" i="39"/>
  <c r="BJ136" i="39"/>
  <c r="BI136" i="39"/>
  <c r="BW136" i="39" s="1"/>
  <c r="AS136" i="39" s="1"/>
  <c r="BG136" i="39"/>
  <c r="BF136" i="39"/>
  <c r="BE136" i="39"/>
  <c r="BD136" i="39"/>
  <c r="BC136" i="39"/>
  <c r="BB136" i="39"/>
  <c r="BA136" i="39"/>
  <c r="AZ136" i="39"/>
  <c r="BW135" i="39"/>
  <c r="AS135" i="39" s="1"/>
  <c r="BV135" i="39"/>
  <c r="BU135" i="39"/>
  <c r="BT135" i="39"/>
  <c r="BS135" i="39"/>
  <c r="BR135" i="39"/>
  <c r="BQ135" i="39"/>
  <c r="BP135" i="39"/>
  <c r="BO135" i="39"/>
  <c r="BN135" i="39"/>
  <c r="BM135" i="39"/>
  <c r="BL135" i="39"/>
  <c r="BK135" i="39"/>
  <c r="BJ135" i="39"/>
  <c r="BI135" i="39"/>
  <c r="BG135" i="39"/>
  <c r="BF135" i="39"/>
  <c r="BE135" i="39"/>
  <c r="BD135" i="39"/>
  <c r="BC135" i="39"/>
  <c r="BB135" i="39"/>
  <c r="BA135" i="39"/>
  <c r="AZ135" i="39"/>
  <c r="BV134" i="39"/>
  <c r="BU134" i="39"/>
  <c r="BT134" i="39"/>
  <c r="BS134" i="39"/>
  <c r="BR134" i="39"/>
  <c r="BQ134" i="39"/>
  <c r="BP134" i="39"/>
  <c r="BO134" i="39"/>
  <c r="BN134" i="39"/>
  <c r="BM134" i="39"/>
  <c r="BL134" i="39"/>
  <c r="BK134" i="39"/>
  <c r="BJ134" i="39"/>
  <c r="BI134" i="39"/>
  <c r="BW134" i="39" s="1"/>
  <c r="AS134" i="39" s="1"/>
  <c r="BG134" i="39"/>
  <c r="BF134" i="39"/>
  <c r="BE134" i="39"/>
  <c r="BD134" i="39"/>
  <c r="BC134" i="39"/>
  <c r="BB134" i="39"/>
  <c r="BA134" i="39"/>
  <c r="AZ134" i="39"/>
  <c r="AR134" i="39" s="1"/>
  <c r="BV133" i="39"/>
  <c r="BU133" i="39"/>
  <c r="BT133" i="39"/>
  <c r="BS133" i="39"/>
  <c r="BR133" i="39"/>
  <c r="BQ133" i="39"/>
  <c r="BP133" i="39"/>
  <c r="BO133" i="39"/>
  <c r="BN133" i="39"/>
  <c r="BM133" i="39"/>
  <c r="BL133" i="39"/>
  <c r="BK133" i="39"/>
  <c r="BJ133" i="39"/>
  <c r="BI133" i="39"/>
  <c r="BW133" i="39" s="1"/>
  <c r="AS133" i="39" s="1"/>
  <c r="BG133" i="39"/>
  <c r="BF133" i="39"/>
  <c r="BE133" i="39"/>
  <c r="BD133" i="39"/>
  <c r="BC133" i="39"/>
  <c r="BB133" i="39"/>
  <c r="BA133" i="39"/>
  <c r="AZ133" i="39"/>
  <c r="BV132" i="39"/>
  <c r="BU132" i="39"/>
  <c r="BT132" i="39"/>
  <c r="BS132" i="39"/>
  <c r="BR132" i="39"/>
  <c r="BQ132" i="39"/>
  <c r="BP132" i="39"/>
  <c r="BO132" i="39"/>
  <c r="BN132" i="39"/>
  <c r="BM132" i="39"/>
  <c r="BL132" i="39"/>
  <c r="BK132" i="39"/>
  <c r="BJ132" i="39"/>
  <c r="BI132" i="39"/>
  <c r="BW132" i="39" s="1"/>
  <c r="AS132" i="39" s="1"/>
  <c r="BG132" i="39"/>
  <c r="BF132" i="39"/>
  <c r="BE132" i="39"/>
  <c r="BD132" i="39"/>
  <c r="BC132" i="39"/>
  <c r="BB132" i="39"/>
  <c r="BA132" i="39"/>
  <c r="AZ132" i="39"/>
  <c r="AR132" i="39" s="1"/>
  <c r="BV131" i="39"/>
  <c r="BU131" i="39"/>
  <c r="BT131" i="39"/>
  <c r="BS131" i="39"/>
  <c r="BR131" i="39"/>
  <c r="BQ131" i="39"/>
  <c r="BP131" i="39"/>
  <c r="BO131" i="39"/>
  <c r="BN131" i="39"/>
  <c r="BM131" i="39"/>
  <c r="BL131" i="39"/>
  <c r="BK131" i="39"/>
  <c r="BJ131" i="39"/>
  <c r="BI131" i="39"/>
  <c r="BW131" i="39" s="1"/>
  <c r="AS131" i="39" s="1"/>
  <c r="BG131" i="39"/>
  <c r="BF131" i="39"/>
  <c r="BE131" i="39"/>
  <c r="BD131" i="39"/>
  <c r="BC131" i="39"/>
  <c r="BB131" i="39"/>
  <c r="BA131" i="39"/>
  <c r="AZ131" i="39"/>
  <c r="BV130" i="39"/>
  <c r="BU130" i="39"/>
  <c r="BT130" i="39"/>
  <c r="BS130" i="39"/>
  <c r="BR130" i="39"/>
  <c r="BQ130" i="39"/>
  <c r="BP130" i="39"/>
  <c r="BO130" i="39"/>
  <c r="BN130" i="39"/>
  <c r="BM130" i="39"/>
  <c r="BL130" i="39"/>
  <c r="BK130" i="39"/>
  <c r="BJ130" i="39"/>
  <c r="BI130" i="39"/>
  <c r="BW130" i="39" s="1"/>
  <c r="AS130" i="39" s="1"/>
  <c r="BG130" i="39"/>
  <c r="BF130" i="39"/>
  <c r="BE130" i="39"/>
  <c r="BD130" i="39"/>
  <c r="BC130" i="39"/>
  <c r="BB130" i="39"/>
  <c r="BA130" i="39"/>
  <c r="AZ130" i="39"/>
  <c r="AR130" i="39" s="1"/>
  <c r="BV129" i="39"/>
  <c r="BU129" i="39"/>
  <c r="BT129" i="39"/>
  <c r="BS129" i="39"/>
  <c r="BR129" i="39"/>
  <c r="BQ129" i="39"/>
  <c r="BP129" i="39"/>
  <c r="BO129" i="39"/>
  <c r="BN129" i="39"/>
  <c r="BM129" i="39"/>
  <c r="BL129" i="39"/>
  <c r="BK129" i="39"/>
  <c r="BJ129" i="39"/>
  <c r="BI129" i="39"/>
  <c r="BW129" i="39" s="1"/>
  <c r="AS129" i="39" s="1"/>
  <c r="BG129" i="39"/>
  <c r="BF129" i="39"/>
  <c r="BE129" i="39"/>
  <c r="BD129" i="39"/>
  <c r="BC129" i="39"/>
  <c r="BB129" i="39"/>
  <c r="BA129" i="39"/>
  <c r="AZ129" i="39"/>
  <c r="BV128" i="39"/>
  <c r="BU128" i="39"/>
  <c r="BT128" i="39"/>
  <c r="BS128" i="39"/>
  <c r="BR128" i="39"/>
  <c r="BQ128" i="39"/>
  <c r="BP128" i="39"/>
  <c r="BO128" i="39"/>
  <c r="BN128" i="39"/>
  <c r="BM128" i="39"/>
  <c r="BL128" i="39"/>
  <c r="BK128" i="39"/>
  <c r="BJ128" i="39"/>
  <c r="BI128" i="39"/>
  <c r="BW128" i="39" s="1"/>
  <c r="AS128" i="39" s="1"/>
  <c r="BG128" i="39"/>
  <c r="BF128" i="39"/>
  <c r="BE128" i="39"/>
  <c r="BD128" i="39"/>
  <c r="BC128" i="39"/>
  <c r="BB128" i="39"/>
  <c r="BA128" i="39"/>
  <c r="AZ128" i="39"/>
  <c r="AR128" i="39" s="1"/>
  <c r="BV127" i="39"/>
  <c r="BU127" i="39"/>
  <c r="BT127" i="39"/>
  <c r="BS127" i="39"/>
  <c r="BR127" i="39"/>
  <c r="BQ127" i="39"/>
  <c r="BP127" i="39"/>
  <c r="BO127" i="39"/>
  <c r="BN127" i="39"/>
  <c r="BM127" i="39"/>
  <c r="BL127" i="39"/>
  <c r="BK127" i="39"/>
  <c r="BJ127" i="39"/>
  <c r="BI127" i="39"/>
  <c r="BW127" i="39" s="1"/>
  <c r="AS127" i="39" s="1"/>
  <c r="BG127" i="39"/>
  <c r="BF127" i="39"/>
  <c r="BE127" i="39"/>
  <c r="BD127" i="39"/>
  <c r="BC127" i="39"/>
  <c r="BB127" i="39"/>
  <c r="BA127" i="39"/>
  <c r="AZ127" i="39"/>
  <c r="BW126" i="39"/>
  <c r="AS126" i="39" s="1"/>
  <c r="BV126" i="39"/>
  <c r="BU126" i="39"/>
  <c r="BT126" i="39"/>
  <c r="BS126" i="39"/>
  <c r="BR126" i="39"/>
  <c r="BQ126" i="39"/>
  <c r="BP126" i="39"/>
  <c r="BO126" i="39"/>
  <c r="BN126" i="39"/>
  <c r="BM126" i="39"/>
  <c r="BL126" i="39"/>
  <c r="BK126" i="39"/>
  <c r="BJ126" i="39"/>
  <c r="BI126" i="39"/>
  <c r="BG126" i="39"/>
  <c r="BF126" i="39"/>
  <c r="BE126" i="39"/>
  <c r="BD126" i="39"/>
  <c r="BC126" i="39"/>
  <c r="BB126" i="39"/>
  <c r="BA126" i="39"/>
  <c r="AZ126" i="39"/>
  <c r="BV125" i="39"/>
  <c r="BU125" i="39"/>
  <c r="BT125" i="39"/>
  <c r="BS125" i="39"/>
  <c r="BR125" i="39"/>
  <c r="BQ125" i="39"/>
  <c r="BP125" i="39"/>
  <c r="BO125" i="39"/>
  <c r="BN125" i="39"/>
  <c r="BM125" i="39"/>
  <c r="BL125" i="39"/>
  <c r="BK125" i="39"/>
  <c r="BJ125" i="39"/>
  <c r="BI125" i="39"/>
  <c r="BW125" i="39" s="1"/>
  <c r="AS125" i="39" s="1"/>
  <c r="BG125" i="39"/>
  <c r="BF125" i="39"/>
  <c r="BE125" i="39"/>
  <c r="BD125" i="39"/>
  <c r="BC125" i="39"/>
  <c r="BB125" i="39"/>
  <c r="BA125" i="39"/>
  <c r="AZ125" i="39"/>
  <c r="BV124" i="39"/>
  <c r="BU124" i="39"/>
  <c r="BT124" i="39"/>
  <c r="BS124" i="39"/>
  <c r="BR124" i="39"/>
  <c r="BQ124" i="39"/>
  <c r="BP124" i="39"/>
  <c r="BO124" i="39"/>
  <c r="BN124" i="39"/>
  <c r="BM124" i="39"/>
  <c r="BL124" i="39"/>
  <c r="BK124" i="39"/>
  <c r="BJ124" i="39"/>
  <c r="BI124" i="39"/>
  <c r="BW124" i="39" s="1"/>
  <c r="AS124" i="39" s="1"/>
  <c r="BG124" i="39"/>
  <c r="BF124" i="39"/>
  <c r="BE124" i="39"/>
  <c r="BD124" i="39"/>
  <c r="BC124" i="39"/>
  <c r="BB124" i="39"/>
  <c r="BA124" i="39"/>
  <c r="AZ124" i="39"/>
  <c r="BV123" i="39"/>
  <c r="BU123" i="39"/>
  <c r="BT123" i="39"/>
  <c r="BS123" i="39"/>
  <c r="BR123" i="39"/>
  <c r="BQ123" i="39"/>
  <c r="BP123" i="39"/>
  <c r="BO123" i="39"/>
  <c r="BN123" i="39"/>
  <c r="BM123" i="39"/>
  <c r="BL123" i="39"/>
  <c r="BK123" i="39"/>
  <c r="BJ123" i="39"/>
  <c r="BI123" i="39"/>
  <c r="BW123" i="39" s="1"/>
  <c r="AS123" i="39" s="1"/>
  <c r="BG123" i="39"/>
  <c r="BF123" i="39"/>
  <c r="BE123" i="39"/>
  <c r="BD123" i="39"/>
  <c r="BC123" i="39"/>
  <c r="BB123" i="39"/>
  <c r="BA123" i="39"/>
  <c r="AZ123" i="39"/>
  <c r="AR123" i="39" s="1"/>
  <c r="BV122" i="39"/>
  <c r="BU122" i="39"/>
  <c r="BT122" i="39"/>
  <c r="BS122" i="39"/>
  <c r="BR122" i="39"/>
  <c r="BQ122" i="39"/>
  <c r="BP122" i="39"/>
  <c r="BO122" i="39"/>
  <c r="BN122" i="39"/>
  <c r="BM122" i="39"/>
  <c r="BL122" i="39"/>
  <c r="BK122" i="39"/>
  <c r="BJ122" i="39"/>
  <c r="BI122" i="39"/>
  <c r="BW122" i="39" s="1"/>
  <c r="AS122" i="39" s="1"/>
  <c r="BG122" i="39"/>
  <c r="BF122" i="39"/>
  <c r="BE122" i="39"/>
  <c r="BD122" i="39"/>
  <c r="BC122" i="39"/>
  <c r="BB122" i="39"/>
  <c r="BA122" i="39"/>
  <c r="AZ122" i="39"/>
  <c r="BV121" i="39"/>
  <c r="BU121" i="39"/>
  <c r="BT121" i="39"/>
  <c r="BS121" i="39"/>
  <c r="BR121" i="39"/>
  <c r="BQ121" i="39"/>
  <c r="BP121" i="39"/>
  <c r="BO121" i="39"/>
  <c r="BN121" i="39"/>
  <c r="BM121" i="39"/>
  <c r="BL121" i="39"/>
  <c r="BK121" i="39"/>
  <c r="BJ121" i="39"/>
  <c r="BI121" i="39"/>
  <c r="BW121" i="39" s="1"/>
  <c r="AS121" i="39" s="1"/>
  <c r="BG121" i="39"/>
  <c r="BF121" i="39"/>
  <c r="BE121" i="39"/>
  <c r="BD121" i="39"/>
  <c r="BC121" i="39"/>
  <c r="BB121" i="39"/>
  <c r="BA121" i="39"/>
  <c r="AZ121" i="39"/>
  <c r="BV120" i="39"/>
  <c r="BU120" i="39"/>
  <c r="BT120" i="39"/>
  <c r="BS120" i="39"/>
  <c r="BR120" i="39"/>
  <c r="BQ120" i="39"/>
  <c r="BP120" i="39"/>
  <c r="BO120" i="39"/>
  <c r="BN120" i="39"/>
  <c r="BM120" i="39"/>
  <c r="BL120" i="39"/>
  <c r="BK120" i="39"/>
  <c r="BJ120" i="39"/>
  <c r="BI120" i="39"/>
  <c r="BW120" i="39" s="1"/>
  <c r="AS120" i="39" s="1"/>
  <c r="BG120" i="39"/>
  <c r="BF120" i="39"/>
  <c r="BE120" i="39"/>
  <c r="BD120" i="39"/>
  <c r="BC120" i="39"/>
  <c r="BB120" i="39"/>
  <c r="BA120" i="39"/>
  <c r="AZ120" i="39"/>
  <c r="BW119" i="39"/>
  <c r="AS119" i="39" s="1"/>
  <c r="BV119" i="39"/>
  <c r="BU119" i="39"/>
  <c r="BT119" i="39"/>
  <c r="BS119" i="39"/>
  <c r="BR119" i="39"/>
  <c r="BQ119" i="39"/>
  <c r="BP119" i="39"/>
  <c r="BO119" i="39"/>
  <c r="BN119" i="39"/>
  <c r="BM119" i="39"/>
  <c r="BL119" i="39"/>
  <c r="BK119" i="39"/>
  <c r="BJ119" i="39"/>
  <c r="BI119" i="39"/>
  <c r="BG119" i="39"/>
  <c r="BF119" i="39"/>
  <c r="BE119" i="39"/>
  <c r="BD119" i="39"/>
  <c r="BC119" i="39"/>
  <c r="BB119" i="39"/>
  <c r="BA119" i="39"/>
  <c r="AZ119" i="39"/>
  <c r="BV118" i="39"/>
  <c r="BU118" i="39"/>
  <c r="BT118" i="39"/>
  <c r="BS118" i="39"/>
  <c r="BR118" i="39"/>
  <c r="BQ118" i="39"/>
  <c r="BP118" i="39"/>
  <c r="BO118" i="39"/>
  <c r="BN118" i="39"/>
  <c r="BM118" i="39"/>
  <c r="BL118" i="39"/>
  <c r="BK118" i="39"/>
  <c r="BJ118" i="39"/>
  <c r="BI118" i="39"/>
  <c r="BW118" i="39" s="1"/>
  <c r="AS118" i="39" s="1"/>
  <c r="BG118" i="39"/>
  <c r="BF118" i="39"/>
  <c r="BE118" i="39"/>
  <c r="BD118" i="39"/>
  <c r="BC118" i="39"/>
  <c r="BB118" i="39"/>
  <c r="BA118" i="39"/>
  <c r="AZ118" i="39"/>
  <c r="AR118" i="39" s="1"/>
  <c r="BV117" i="39"/>
  <c r="BU117" i="39"/>
  <c r="BT117" i="39"/>
  <c r="BS117" i="39"/>
  <c r="BR117" i="39"/>
  <c r="BQ117" i="39"/>
  <c r="BP117" i="39"/>
  <c r="BO117" i="39"/>
  <c r="BN117" i="39"/>
  <c r="BM117" i="39"/>
  <c r="BL117" i="39"/>
  <c r="BK117" i="39"/>
  <c r="BJ117" i="39"/>
  <c r="BI117" i="39"/>
  <c r="BW117" i="39" s="1"/>
  <c r="AS117" i="39" s="1"/>
  <c r="BG117" i="39"/>
  <c r="BF117" i="39"/>
  <c r="BE117" i="39"/>
  <c r="BD117" i="39"/>
  <c r="BC117" i="39"/>
  <c r="BB117" i="39"/>
  <c r="BA117" i="39"/>
  <c r="AZ117" i="39"/>
  <c r="BV116" i="39"/>
  <c r="BU116" i="39"/>
  <c r="BT116" i="39"/>
  <c r="BS116" i="39"/>
  <c r="BR116" i="39"/>
  <c r="BQ116" i="39"/>
  <c r="BP116" i="39"/>
  <c r="BO116" i="39"/>
  <c r="BN116" i="39"/>
  <c r="BM116" i="39"/>
  <c r="BL116" i="39"/>
  <c r="BK116" i="39"/>
  <c r="BJ116" i="39"/>
  <c r="BI116" i="39"/>
  <c r="BW116" i="39" s="1"/>
  <c r="AS116" i="39" s="1"/>
  <c r="BG116" i="39"/>
  <c r="BF116" i="39"/>
  <c r="BE116" i="39"/>
  <c r="BD116" i="39"/>
  <c r="BC116" i="39"/>
  <c r="BB116" i="39"/>
  <c r="BA116" i="39"/>
  <c r="AZ116" i="39"/>
  <c r="AR116" i="39" s="1"/>
  <c r="BV115" i="39"/>
  <c r="BU115" i="39"/>
  <c r="BT115" i="39"/>
  <c r="BS115" i="39"/>
  <c r="BR115" i="39"/>
  <c r="BQ115" i="39"/>
  <c r="BP115" i="39"/>
  <c r="BO115" i="39"/>
  <c r="BN115" i="39"/>
  <c r="BM115" i="39"/>
  <c r="BL115" i="39"/>
  <c r="BK115" i="39"/>
  <c r="BJ115" i="39"/>
  <c r="BI115" i="39"/>
  <c r="BW115" i="39" s="1"/>
  <c r="AS115" i="39" s="1"/>
  <c r="BG115" i="39"/>
  <c r="BF115" i="39"/>
  <c r="BE115" i="39"/>
  <c r="BD115" i="39"/>
  <c r="BC115" i="39"/>
  <c r="BB115" i="39"/>
  <c r="BA115" i="39"/>
  <c r="AZ115" i="39"/>
  <c r="BV114" i="39"/>
  <c r="BU114" i="39"/>
  <c r="BT114" i="39"/>
  <c r="BS114" i="39"/>
  <c r="BR114" i="39"/>
  <c r="BQ114" i="39"/>
  <c r="BP114" i="39"/>
  <c r="BO114" i="39"/>
  <c r="BN114" i="39"/>
  <c r="BM114" i="39"/>
  <c r="BL114" i="39"/>
  <c r="BK114" i="39"/>
  <c r="BJ114" i="39"/>
  <c r="BI114" i="39"/>
  <c r="BW114" i="39" s="1"/>
  <c r="AS114" i="39" s="1"/>
  <c r="BG114" i="39"/>
  <c r="BF114" i="39"/>
  <c r="BE114" i="39"/>
  <c r="BD114" i="39"/>
  <c r="BC114" i="39"/>
  <c r="BB114" i="39"/>
  <c r="BA114" i="39"/>
  <c r="AZ114" i="39"/>
  <c r="AR114" i="39" s="1"/>
  <c r="BV113" i="39"/>
  <c r="BU113" i="39"/>
  <c r="BT113" i="39"/>
  <c r="BS113" i="39"/>
  <c r="BR113" i="39"/>
  <c r="BQ113" i="39"/>
  <c r="BP113" i="39"/>
  <c r="BO113" i="39"/>
  <c r="BN113" i="39"/>
  <c r="BM113" i="39"/>
  <c r="BL113" i="39"/>
  <c r="BK113" i="39"/>
  <c r="BJ113" i="39"/>
  <c r="BI113" i="39"/>
  <c r="BW113" i="39" s="1"/>
  <c r="AS113" i="39" s="1"/>
  <c r="BG113" i="39"/>
  <c r="BF113" i="39"/>
  <c r="BE113" i="39"/>
  <c r="BD113" i="39"/>
  <c r="BC113" i="39"/>
  <c r="BB113" i="39"/>
  <c r="BA113" i="39"/>
  <c r="AZ113" i="39"/>
  <c r="BV112" i="39"/>
  <c r="BU112" i="39"/>
  <c r="BT112" i="39"/>
  <c r="BS112" i="39"/>
  <c r="BR112" i="39"/>
  <c r="BQ112" i="39"/>
  <c r="BP112" i="39"/>
  <c r="BO112" i="39"/>
  <c r="BN112" i="39"/>
  <c r="BM112" i="39"/>
  <c r="BL112" i="39"/>
  <c r="BK112" i="39"/>
  <c r="BJ112" i="39"/>
  <c r="BI112" i="39"/>
  <c r="BW112" i="39" s="1"/>
  <c r="AS112" i="39" s="1"/>
  <c r="BG112" i="39"/>
  <c r="BF112" i="39"/>
  <c r="BE112" i="39"/>
  <c r="BD112" i="39"/>
  <c r="BC112" i="39"/>
  <c r="BB112" i="39"/>
  <c r="BA112" i="39"/>
  <c r="AZ112" i="39"/>
  <c r="AR112" i="39" s="1"/>
  <c r="BV111" i="39"/>
  <c r="BU111" i="39"/>
  <c r="BT111" i="39"/>
  <c r="BS111" i="39"/>
  <c r="BR111" i="39"/>
  <c r="BQ111" i="39"/>
  <c r="BP111" i="39"/>
  <c r="BO111" i="39"/>
  <c r="BN111" i="39"/>
  <c r="BM111" i="39"/>
  <c r="BL111" i="39"/>
  <c r="BK111" i="39"/>
  <c r="BJ111" i="39"/>
  <c r="BI111" i="39"/>
  <c r="BW111" i="39" s="1"/>
  <c r="AS111" i="39" s="1"/>
  <c r="BG111" i="39"/>
  <c r="BF111" i="39"/>
  <c r="BE111" i="39"/>
  <c r="BD111" i="39"/>
  <c r="BC111" i="39"/>
  <c r="BB111" i="39"/>
  <c r="BA111" i="39"/>
  <c r="AZ111" i="39"/>
  <c r="BW110" i="39"/>
  <c r="AS110" i="39" s="1"/>
  <c r="BV110" i="39"/>
  <c r="BU110" i="39"/>
  <c r="BT110" i="39"/>
  <c r="BS110" i="39"/>
  <c r="BR110" i="39"/>
  <c r="BQ110" i="39"/>
  <c r="BP110" i="39"/>
  <c r="BO110" i="39"/>
  <c r="BN110" i="39"/>
  <c r="BM110" i="39"/>
  <c r="BL110" i="39"/>
  <c r="BK110" i="39"/>
  <c r="BJ110" i="39"/>
  <c r="BI110" i="39"/>
  <c r="BG110" i="39"/>
  <c r="BF110" i="39"/>
  <c r="BE110" i="39"/>
  <c r="BD110" i="39"/>
  <c r="BC110" i="39"/>
  <c r="BB110" i="39"/>
  <c r="BA110" i="39"/>
  <c r="AZ110" i="39"/>
  <c r="BV109" i="39"/>
  <c r="BU109" i="39"/>
  <c r="BT109" i="39"/>
  <c r="BS109" i="39"/>
  <c r="BR109" i="39"/>
  <c r="BQ109" i="39"/>
  <c r="BP109" i="39"/>
  <c r="BO109" i="39"/>
  <c r="BN109" i="39"/>
  <c r="BM109" i="39"/>
  <c r="BL109" i="39"/>
  <c r="BK109" i="39"/>
  <c r="BJ109" i="39"/>
  <c r="BI109" i="39"/>
  <c r="BW109" i="39" s="1"/>
  <c r="AS109" i="39" s="1"/>
  <c r="BG109" i="39"/>
  <c r="BF109" i="39"/>
  <c r="BE109" i="39"/>
  <c r="BD109" i="39"/>
  <c r="BC109" i="39"/>
  <c r="BB109" i="39"/>
  <c r="BA109" i="39"/>
  <c r="AZ109" i="39"/>
  <c r="BV108" i="39"/>
  <c r="BU108" i="39"/>
  <c r="BT108" i="39"/>
  <c r="BS108" i="39"/>
  <c r="BR108" i="39"/>
  <c r="BQ108" i="39"/>
  <c r="BP108" i="39"/>
  <c r="BO108" i="39"/>
  <c r="BN108" i="39"/>
  <c r="BM108" i="39"/>
  <c r="BL108" i="39"/>
  <c r="BK108" i="39"/>
  <c r="BJ108" i="39"/>
  <c r="BI108" i="39"/>
  <c r="BW108" i="39" s="1"/>
  <c r="AS108" i="39" s="1"/>
  <c r="BG108" i="39"/>
  <c r="BF108" i="39"/>
  <c r="BE108" i="39"/>
  <c r="BD108" i="39"/>
  <c r="BC108" i="39"/>
  <c r="BB108" i="39"/>
  <c r="BA108" i="39"/>
  <c r="AZ108" i="39"/>
  <c r="BV107" i="39"/>
  <c r="BU107" i="39"/>
  <c r="BT107" i="39"/>
  <c r="BS107" i="39"/>
  <c r="BR107" i="39"/>
  <c r="BQ107" i="39"/>
  <c r="BP107" i="39"/>
  <c r="BO107" i="39"/>
  <c r="BN107" i="39"/>
  <c r="BM107" i="39"/>
  <c r="BL107" i="39"/>
  <c r="BK107" i="39"/>
  <c r="BJ107" i="39"/>
  <c r="BI107" i="39"/>
  <c r="BW107" i="39" s="1"/>
  <c r="AS107" i="39" s="1"/>
  <c r="BG107" i="39"/>
  <c r="BF107" i="39"/>
  <c r="BE107" i="39"/>
  <c r="BD107" i="39"/>
  <c r="BC107" i="39"/>
  <c r="BB107" i="39"/>
  <c r="BA107" i="39"/>
  <c r="AZ107" i="39"/>
  <c r="AR107" i="39" s="1"/>
  <c r="BV106" i="39"/>
  <c r="BU106" i="39"/>
  <c r="BT106" i="39"/>
  <c r="BS106" i="39"/>
  <c r="BR106" i="39"/>
  <c r="BQ106" i="39"/>
  <c r="BP106" i="39"/>
  <c r="BO106" i="39"/>
  <c r="BN106" i="39"/>
  <c r="BM106" i="39"/>
  <c r="BL106" i="39"/>
  <c r="BK106" i="39"/>
  <c r="BJ106" i="39"/>
  <c r="BI106" i="39"/>
  <c r="BW106" i="39" s="1"/>
  <c r="AS106" i="39" s="1"/>
  <c r="BG106" i="39"/>
  <c r="BF106" i="39"/>
  <c r="BE106" i="39"/>
  <c r="BD106" i="39"/>
  <c r="BC106" i="39"/>
  <c r="BB106" i="39"/>
  <c r="BA106" i="39"/>
  <c r="AZ106" i="39"/>
  <c r="BV105" i="39"/>
  <c r="BU105" i="39"/>
  <c r="BT105" i="39"/>
  <c r="BS105" i="39"/>
  <c r="BR105" i="39"/>
  <c r="BQ105" i="39"/>
  <c r="BP105" i="39"/>
  <c r="BO105" i="39"/>
  <c r="BN105" i="39"/>
  <c r="BM105" i="39"/>
  <c r="BL105" i="39"/>
  <c r="BK105" i="39"/>
  <c r="BJ105" i="39"/>
  <c r="BI105" i="39"/>
  <c r="BW105" i="39" s="1"/>
  <c r="AS105" i="39" s="1"/>
  <c r="BG105" i="39"/>
  <c r="BF105" i="39"/>
  <c r="BE105" i="39"/>
  <c r="BD105" i="39"/>
  <c r="BC105" i="39"/>
  <c r="BB105" i="39"/>
  <c r="BA105" i="39"/>
  <c r="AZ105" i="39"/>
  <c r="BV104" i="39"/>
  <c r="BU104" i="39"/>
  <c r="BT104" i="39"/>
  <c r="BS104" i="39"/>
  <c r="BR104" i="39"/>
  <c r="BQ104" i="39"/>
  <c r="BP104" i="39"/>
  <c r="BO104" i="39"/>
  <c r="BN104" i="39"/>
  <c r="BM104" i="39"/>
  <c r="BL104" i="39"/>
  <c r="BK104" i="39"/>
  <c r="BJ104" i="39"/>
  <c r="BI104" i="39"/>
  <c r="BW104" i="39" s="1"/>
  <c r="AS104" i="39" s="1"/>
  <c r="BG104" i="39"/>
  <c r="BF104" i="39"/>
  <c r="BE104" i="39"/>
  <c r="BD104" i="39"/>
  <c r="BC104" i="39"/>
  <c r="BB104" i="39"/>
  <c r="BA104" i="39"/>
  <c r="AZ104" i="39"/>
  <c r="BW103" i="39"/>
  <c r="AS103" i="39" s="1"/>
  <c r="BV103" i="39"/>
  <c r="BU103" i="39"/>
  <c r="BT103" i="39"/>
  <c r="BS103" i="39"/>
  <c r="BR103" i="39"/>
  <c r="BQ103" i="39"/>
  <c r="BP103" i="39"/>
  <c r="BO103" i="39"/>
  <c r="BN103" i="39"/>
  <c r="BM103" i="39"/>
  <c r="BL103" i="39"/>
  <c r="BK103" i="39"/>
  <c r="BJ103" i="39"/>
  <c r="BI103" i="39"/>
  <c r="BG103" i="39"/>
  <c r="BF103" i="39"/>
  <c r="BE103" i="39"/>
  <c r="BD103" i="39"/>
  <c r="BC103" i="39"/>
  <c r="BB103" i="39"/>
  <c r="BA103" i="39"/>
  <c r="AZ103" i="39"/>
  <c r="BV102" i="39"/>
  <c r="BU102" i="39"/>
  <c r="BT102" i="39"/>
  <c r="BS102" i="39"/>
  <c r="BR102" i="39"/>
  <c r="BQ102" i="39"/>
  <c r="BP102" i="39"/>
  <c r="BO102" i="39"/>
  <c r="BN102" i="39"/>
  <c r="BM102" i="39"/>
  <c r="BL102" i="39"/>
  <c r="BK102" i="39"/>
  <c r="BJ102" i="39"/>
  <c r="BI102" i="39"/>
  <c r="BW102" i="39" s="1"/>
  <c r="AS102" i="39" s="1"/>
  <c r="BG102" i="39"/>
  <c r="BF102" i="39"/>
  <c r="BE102" i="39"/>
  <c r="BD102" i="39"/>
  <c r="BC102" i="39"/>
  <c r="BB102" i="39"/>
  <c r="BA102" i="39"/>
  <c r="AZ102" i="39"/>
  <c r="AR102" i="39" s="1"/>
  <c r="BV101" i="39"/>
  <c r="BU101" i="39"/>
  <c r="BT101" i="39"/>
  <c r="BS101" i="39"/>
  <c r="BR101" i="39"/>
  <c r="BQ101" i="39"/>
  <c r="BP101" i="39"/>
  <c r="BO101" i="39"/>
  <c r="BN101" i="39"/>
  <c r="BM101" i="39"/>
  <c r="BL101" i="39"/>
  <c r="BK101" i="39"/>
  <c r="BJ101" i="39"/>
  <c r="BI101" i="39"/>
  <c r="BW101" i="39" s="1"/>
  <c r="AS101" i="39" s="1"/>
  <c r="BG101" i="39"/>
  <c r="BF101" i="39"/>
  <c r="BE101" i="39"/>
  <c r="BD101" i="39"/>
  <c r="BC101" i="39"/>
  <c r="BB101" i="39"/>
  <c r="BA101" i="39"/>
  <c r="AZ101" i="39"/>
  <c r="BV100" i="39"/>
  <c r="BU100" i="39"/>
  <c r="BT100" i="39"/>
  <c r="BS100" i="39"/>
  <c r="BR100" i="39"/>
  <c r="BQ100" i="39"/>
  <c r="BP100" i="39"/>
  <c r="BO100" i="39"/>
  <c r="BN100" i="39"/>
  <c r="BM100" i="39"/>
  <c r="BL100" i="39"/>
  <c r="BK100" i="39"/>
  <c r="BJ100" i="39"/>
  <c r="BI100" i="39"/>
  <c r="BW100" i="39" s="1"/>
  <c r="AS100" i="39" s="1"/>
  <c r="BG100" i="39"/>
  <c r="BF100" i="39"/>
  <c r="BE100" i="39"/>
  <c r="BD100" i="39"/>
  <c r="BC100" i="39"/>
  <c r="BB100" i="39"/>
  <c r="BA100" i="39"/>
  <c r="AZ100" i="39"/>
  <c r="AR100" i="39" s="1"/>
  <c r="BV99" i="39"/>
  <c r="BU99" i="39"/>
  <c r="BT99" i="39"/>
  <c r="BS99" i="39"/>
  <c r="BR99" i="39"/>
  <c r="BQ99" i="39"/>
  <c r="BP99" i="39"/>
  <c r="BO99" i="39"/>
  <c r="BN99" i="39"/>
  <c r="BM99" i="39"/>
  <c r="BL99" i="39"/>
  <c r="BK99" i="39"/>
  <c r="BJ99" i="39"/>
  <c r="BI99" i="39"/>
  <c r="BW99" i="39" s="1"/>
  <c r="AS99" i="39" s="1"/>
  <c r="BG99" i="39"/>
  <c r="BF99" i="39"/>
  <c r="BE99" i="39"/>
  <c r="BD99" i="39"/>
  <c r="BC99" i="39"/>
  <c r="BB99" i="39"/>
  <c r="BA99" i="39"/>
  <c r="AZ99" i="39"/>
  <c r="BV98" i="39"/>
  <c r="BU98" i="39"/>
  <c r="BT98" i="39"/>
  <c r="BS98" i="39"/>
  <c r="BR98" i="39"/>
  <c r="BQ98" i="39"/>
  <c r="BP98" i="39"/>
  <c r="BO98" i="39"/>
  <c r="BN98" i="39"/>
  <c r="BM98" i="39"/>
  <c r="BL98" i="39"/>
  <c r="BK98" i="39"/>
  <c r="BJ98" i="39"/>
  <c r="BI98" i="39"/>
  <c r="BW98" i="39" s="1"/>
  <c r="AS98" i="39" s="1"/>
  <c r="BG98" i="39"/>
  <c r="BF98" i="39"/>
  <c r="BE98" i="39"/>
  <c r="BD98" i="39"/>
  <c r="BC98" i="39"/>
  <c r="BB98" i="39"/>
  <c r="BA98" i="39"/>
  <c r="AZ98" i="39"/>
  <c r="AR98" i="39" s="1"/>
  <c r="BV97" i="39"/>
  <c r="BU97" i="39"/>
  <c r="BT97" i="39"/>
  <c r="BS97" i="39"/>
  <c r="BR97" i="39"/>
  <c r="BQ97" i="39"/>
  <c r="BP97" i="39"/>
  <c r="BO97" i="39"/>
  <c r="BN97" i="39"/>
  <c r="BM97" i="39"/>
  <c r="BL97" i="39"/>
  <c r="BK97" i="39"/>
  <c r="BJ97" i="39"/>
  <c r="BI97" i="39"/>
  <c r="BW97" i="39" s="1"/>
  <c r="AS97" i="39" s="1"/>
  <c r="BG97" i="39"/>
  <c r="BF97" i="39"/>
  <c r="BE97" i="39"/>
  <c r="BD97" i="39"/>
  <c r="BC97" i="39"/>
  <c r="BB97" i="39"/>
  <c r="BA97" i="39"/>
  <c r="AZ97" i="39"/>
  <c r="BV96" i="39"/>
  <c r="BU96" i="39"/>
  <c r="BT96" i="39"/>
  <c r="BS96" i="39"/>
  <c r="BR96" i="39"/>
  <c r="BQ96" i="39"/>
  <c r="BP96" i="39"/>
  <c r="BO96" i="39"/>
  <c r="BN96" i="39"/>
  <c r="BM96" i="39"/>
  <c r="BL96" i="39"/>
  <c r="BK96" i="39"/>
  <c r="BJ96" i="39"/>
  <c r="BI96" i="39"/>
  <c r="BW96" i="39" s="1"/>
  <c r="AS96" i="39" s="1"/>
  <c r="BG96" i="39"/>
  <c r="BF96" i="39"/>
  <c r="BE96" i="39"/>
  <c r="BD96" i="39"/>
  <c r="BC96" i="39"/>
  <c r="BB96" i="39"/>
  <c r="BA96" i="39"/>
  <c r="AZ96" i="39"/>
  <c r="AR96" i="39" s="1"/>
  <c r="BV95" i="39"/>
  <c r="BU95" i="39"/>
  <c r="BT95" i="39"/>
  <c r="BS95" i="39"/>
  <c r="BR95" i="39"/>
  <c r="BQ95" i="39"/>
  <c r="BP95" i="39"/>
  <c r="BO95" i="39"/>
  <c r="BN95" i="39"/>
  <c r="BM95" i="39"/>
  <c r="BL95" i="39"/>
  <c r="BK95" i="39"/>
  <c r="BJ95" i="39"/>
  <c r="BI95" i="39"/>
  <c r="BW95" i="39" s="1"/>
  <c r="AS95" i="39" s="1"/>
  <c r="BG95" i="39"/>
  <c r="BF95" i="39"/>
  <c r="BE95" i="39"/>
  <c r="BD95" i="39"/>
  <c r="BC95" i="39"/>
  <c r="BB95" i="39"/>
  <c r="BA95" i="39"/>
  <c r="AZ95" i="39"/>
  <c r="BW94" i="39"/>
  <c r="AS94" i="39" s="1"/>
  <c r="BV94" i="39"/>
  <c r="BU94" i="39"/>
  <c r="BT94" i="39"/>
  <c r="BS94" i="39"/>
  <c r="BR94" i="39"/>
  <c r="BQ94" i="39"/>
  <c r="BP94" i="39"/>
  <c r="BO94" i="39"/>
  <c r="BN94" i="39"/>
  <c r="BM94" i="39"/>
  <c r="BL94" i="39"/>
  <c r="BK94" i="39"/>
  <c r="BJ94" i="39"/>
  <c r="BI94" i="39"/>
  <c r="BG94" i="39"/>
  <c r="BF94" i="39"/>
  <c r="BE94" i="39"/>
  <c r="BD94" i="39"/>
  <c r="BC94" i="39"/>
  <c r="BB94" i="39"/>
  <c r="BA94" i="39"/>
  <c r="AZ94" i="39"/>
  <c r="BV93" i="39"/>
  <c r="BU93" i="39"/>
  <c r="BT93" i="39"/>
  <c r="BS93" i="39"/>
  <c r="BR93" i="39"/>
  <c r="BQ93" i="39"/>
  <c r="BP93" i="39"/>
  <c r="BO93" i="39"/>
  <c r="BN93" i="39"/>
  <c r="BM93" i="39"/>
  <c r="BL93" i="39"/>
  <c r="BK93" i="39"/>
  <c r="BJ93" i="39"/>
  <c r="BI93" i="39"/>
  <c r="BW93" i="39" s="1"/>
  <c r="AS93" i="39" s="1"/>
  <c r="BG93" i="39"/>
  <c r="BF93" i="39"/>
  <c r="BE93" i="39"/>
  <c r="BD93" i="39"/>
  <c r="BC93" i="39"/>
  <c r="BB93" i="39"/>
  <c r="BA93" i="39"/>
  <c r="AZ93" i="39"/>
  <c r="BV92" i="39"/>
  <c r="BU92" i="39"/>
  <c r="BT92" i="39"/>
  <c r="BS92" i="39"/>
  <c r="BR92" i="39"/>
  <c r="BQ92" i="39"/>
  <c r="BP92" i="39"/>
  <c r="BO92" i="39"/>
  <c r="BN92" i="39"/>
  <c r="BM92" i="39"/>
  <c r="BL92" i="39"/>
  <c r="BK92" i="39"/>
  <c r="BJ92" i="39"/>
  <c r="BI92" i="39"/>
  <c r="BW92" i="39" s="1"/>
  <c r="AS92" i="39" s="1"/>
  <c r="BG92" i="39"/>
  <c r="BF92" i="39"/>
  <c r="BE92" i="39"/>
  <c r="BD92" i="39"/>
  <c r="BC92" i="39"/>
  <c r="BB92" i="39"/>
  <c r="BA92" i="39"/>
  <c r="AZ92" i="39"/>
  <c r="BV91" i="39"/>
  <c r="BU91" i="39"/>
  <c r="BT91" i="39"/>
  <c r="BS91" i="39"/>
  <c r="BR91" i="39"/>
  <c r="BQ91" i="39"/>
  <c r="BP91" i="39"/>
  <c r="BO91" i="39"/>
  <c r="BN91" i="39"/>
  <c r="BM91" i="39"/>
  <c r="BL91" i="39"/>
  <c r="BK91" i="39"/>
  <c r="BJ91" i="39"/>
  <c r="BI91" i="39"/>
  <c r="BW91" i="39" s="1"/>
  <c r="AS91" i="39" s="1"/>
  <c r="BG91" i="39"/>
  <c r="BF91" i="39"/>
  <c r="BE91" i="39"/>
  <c r="BD91" i="39"/>
  <c r="BC91" i="39"/>
  <c r="BB91" i="39"/>
  <c r="BA91" i="39"/>
  <c r="AZ91" i="39"/>
  <c r="BW90" i="39"/>
  <c r="AS90" i="39" s="1"/>
  <c r="BV90" i="39"/>
  <c r="BU90" i="39"/>
  <c r="BT90" i="39"/>
  <c r="BS90" i="39"/>
  <c r="BR90" i="39"/>
  <c r="BQ90" i="39"/>
  <c r="BP90" i="39"/>
  <c r="BO90" i="39"/>
  <c r="BN90" i="39"/>
  <c r="BM90" i="39"/>
  <c r="BL90" i="39"/>
  <c r="BK90" i="39"/>
  <c r="BJ90" i="39"/>
  <c r="BI90" i="39"/>
  <c r="BG90" i="39"/>
  <c r="BF90" i="39"/>
  <c r="BE90" i="39"/>
  <c r="BD90" i="39"/>
  <c r="BC90" i="39"/>
  <c r="BB90" i="39"/>
  <c r="BA90" i="39"/>
  <c r="AZ90" i="39"/>
  <c r="BV89" i="39"/>
  <c r="BU89" i="39"/>
  <c r="BT89" i="39"/>
  <c r="BS89" i="39"/>
  <c r="BR89" i="39"/>
  <c r="BQ89" i="39"/>
  <c r="BP89" i="39"/>
  <c r="BO89" i="39"/>
  <c r="BN89" i="39"/>
  <c r="BM89" i="39"/>
  <c r="BL89" i="39"/>
  <c r="BK89" i="39"/>
  <c r="BJ89" i="39"/>
  <c r="BI89" i="39"/>
  <c r="BW89" i="39" s="1"/>
  <c r="AS89" i="39" s="1"/>
  <c r="BG89" i="39"/>
  <c r="BF89" i="39"/>
  <c r="BE89" i="39"/>
  <c r="BD89" i="39"/>
  <c r="BC89" i="39"/>
  <c r="BB89" i="39"/>
  <c r="BA89" i="39"/>
  <c r="AZ89" i="39"/>
  <c r="AR89" i="39" s="1"/>
  <c r="BV88" i="39"/>
  <c r="BU88" i="39"/>
  <c r="BT88" i="39"/>
  <c r="BS88" i="39"/>
  <c r="BR88" i="39"/>
  <c r="BQ88" i="39"/>
  <c r="BP88" i="39"/>
  <c r="BO88" i="39"/>
  <c r="BN88" i="39"/>
  <c r="BM88" i="39"/>
  <c r="BL88" i="39"/>
  <c r="BK88" i="39"/>
  <c r="BJ88" i="39"/>
  <c r="BI88" i="39"/>
  <c r="BW88" i="39" s="1"/>
  <c r="AS88" i="39" s="1"/>
  <c r="BG88" i="39"/>
  <c r="BF88" i="39"/>
  <c r="BE88" i="39"/>
  <c r="BD88" i="39"/>
  <c r="BC88" i="39"/>
  <c r="BB88" i="39"/>
  <c r="BA88" i="39"/>
  <c r="AZ88" i="39"/>
  <c r="BW87" i="39"/>
  <c r="AS87" i="39" s="1"/>
  <c r="BV87" i="39"/>
  <c r="BU87" i="39"/>
  <c r="BT87" i="39"/>
  <c r="BS87" i="39"/>
  <c r="BR87" i="39"/>
  <c r="BQ87" i="39"/>
  <c r="BP87" i="39"/>
  <c r="BO87" i="39"/>
  <c r="BN87" i="39"/>
  <c r="BM87" i="39"/>
  <c r="BL87" i="39"/>
  <c r="BK87" i="39"/>
  <c r="BJ87" i="39"/>
  <c r="BI87" i="39"/>
  <c r="BG87" i="39"/>
  <c r="BF87" i="39"/>
  <c r="BE87" i="39"/>
  <c r="BD87" i="39"/>
  <c r="BC87" i="39"/>
  <c r="BB87" i="39"/>
  <c r="BA87" i="39"/>
  <c r="AZ87" i="39"/>
  <c r="BV86" i="39"/>
  <c r="BU86" i="39"/>
  <c r="BT86" i="39"/>
  <c r="BS86" i="39"/>
  <c r="BR86" i="39"/>
  <c r="BQ86" i="39"/>
  <c r="BP86" i="39"/>
  <c r="BO86" i="39"/>
  <c r="BN86" i="39"/>
  <c r="BM86" i="39"/>
  <c r="BL86" i="39"/>
  <c r="BK86" i="39"/>
  <c r="BJ86" i="39"/>
  <c r="BI86" i="39"/>
  <c r="BW86" i="39" s="1"/>
  <c r="AS86" i="39" s="1"/>
  <c r="BG86" i="39"/>
  <c r="BF86" i="39"/>
  <c r="BE86" i="39"/>
  <c r="BD86" i="39"/>
  <c r="BC86" i="39"/>
  <c r="BB86" i="39"/>
  <c r="BA86" i="39"/>
  <c r="AZ86" i="39"/>
  <c r="BV85" i="39"/>
  <c r="BU85" i="39"/>
  <c r="BT85" i="39"/>
  <c r="BS85" i="39"/>
  <c r="BR85" i="39"/>
  <c r="BQ85" i="39"/>
  <c r="BP85" i="39"/>
  <c r="BO85" i="39"/>
  <c r="BN85" i="39"/>
  <c r="BM85" i="39"/>
  <c r="BL85" i="39"/>
  <c r="BK85" i="39"/>
  <c r="BJ85" i="39"/>
  <c r="BI85" i="39"/>
  <c r="BW85" i="39" s="1"/>
  <c r="AS85" i="39" s="1"/>
  <c r="BG85" i="39"/>
  <c r="BF85" i="39"/>
  <c r="BE85" i="39"/>
  <c r="BD85" i="39"/>
  <c r="BC85" i="39"/>
  <c r="BB85" i="39"/>
  <c r="BA85" i="39"/>
  <c r="AZ85" i="39"/>
  <c r="BV84" i="39"/>
  <c r="BU84" i="39"/>
  <c r="BT84" i="39"/>
  <c r="BS84" i="39"/>
  <c r="BR84" i="39"/>
  <c r="BQ84" i="39"/>
  <c r="BP84" i="39"/>
  <c r="BO84" i="39"/>
  <c r="BN84" i="39"/>
  <c r="BM84" i="39"/>
  <c r="BL84" i="39"/>
  <c r="BK84" i="39"/>
  <c r="BJ84" i="39"/>
  <c r="BI84" i="39"/>
  <c r="BW84" i="39" s="1"/>
  <c r="AS84" i="39" s="1"/>
  <c r="BG84" i="39"/>
  <c r="BF84" i="39"/>
  <c r="BE84" i="39"/>
  <c r="BD84" i="39"/>
  <c r="BC84" i="39"/>
  <c r="BB84" i="39"/>
  <c r="BA84" i="39"/>
  <c r="AZ84" i="39"/>
  <c r="BV83" i="39"/>
  <c r="BU83" i="39"/>
  <c r="BT83" i="39"/>
  <c r="BS83" i="39"/>
  <c r="BR83" i="39"/>
  <c r="BQ83" i="39"/>
  <c r="BP83" i="39"/>
  <c r="BO83" i="39"/>
  <c r="BN83" i="39"/>
  <c r="BM83" i="39"/>
  <c r="BL83" i="39"/>
  <c r="BK83" i="39"/>
  <c r="BJ83" i="39"/>
  <c r="BI83" i="39"/>
  <c r="BW83" i="39" s="1"/>
  <c r="AS83" i="39" s="1"/>
  <c r="BG83" i="39"/>
  <c r="BF83" i="39"/>
  <c r="BE83" i="39"/>
  <c r="BD83" i="39"/>
  <c r="BC83" i="39"/>
  <c r="BB83" i="39"/>
  <c r="BA83" i="39"/>
  <c r="AZ83" i="39"/>
  <c r="BV82" i="39"/>
  <c r="BU82" i="39"/>
  <c r="BT82" i="39"/>
  <c r="BS82" i="39"/>
  <c r="BR82" i="39"/>
  <c r="BQ82" i="39"/>
  <c r="BP82" i="39"/>
  <c r="BO82" i="39"/>
  <c r="BN82" i="39"/>
  <c r="BM82" i="39"/>
  <c r="BL82" i="39"/>
  <c r="BK82" i="39"/>
  <c r="BJ82" i="39"/>
  <c r="BI82" i="39"/>
  <c r="BW82" i="39" s="1"/>
  <c r="AS82" i="39" s="1"/>
  <c r="BG82" i="39"/>
  <c r="BF82" i="39"/>
  <c r="BE82" i="39"/>
  <c r="BD82" i="39"/>
  <c r="BC82" i="39"/>
  <c r="BB82" i="39"/>
  <c r="BA82" i="39"/>
  <c r="AZ82" i="39"/>
  <c r="BV81" i="39"/>
  <c r="BU81" i="39"/>
  <c r="BT81" i="39"/>
  <c r="BS81" i="39"/>
  <c r="BR81" i="39"/>
  <c r="BQ81" i="39"/>
  <c r="BP81" i="39"/>
  <c r="BO81" i="39"/>
  <c r="BN81" i="39"/>
  <c r="BM81" i="39"/>
  <c r="BL81" i="39"/>
  <c r="BK81" i="39"/>
  <c r="BJ81" i="39"/>
  <c r="BI81" i="39"/>
  <c r="BW81" i="39" s="1"/>
  <c r="AS81" i="39" s="1"/>
  <c r="BG81" i="39"/>
  <c r="BF81" i="39"/>
  <c r="BE81" i="39"/>
  <c r="BD81" i="39"/>
  <c r="BC81" i="39"/>
  <c r="BB81" i="39"/>
  <c r="BA81" i="39"/>
  <c r="AZ81" i="39"/>
  <c r="BV80" i="39"/>
  <c r="BU80" i="39"/>
  <c r="BT80" i="39"/>
  <c r="BS80" i="39"/>
  <c r="BR80" i="39"/>
  <c r="BQ80" i="39"/>
  <c r="BP80" i="39"/>
  <c r="BO80" i="39"/>
  <c r="BN80" i="39"/>
  <c r="BM80" i="39"/>
  <c r="BL80" i="39"/>
  <c r="BK80" i="39"/>
  <c r="BJ80" i="39"/>
  <c r="BI80" i="39"/>
  <c r="BW80" i="39" s="1"/>
  <c r="AS80" i="39" s="1"/>
  <c r="BG80" i="39"/>
  <c r="BF80" i="39"/>
  <c r="BE80" i="39"/>
  <c r="BD80" i="39"/>
  <c r="BC80" i="39"/>
  <c r="BB80" i="39"/>
  <c r="BA80" i="39"/>
  <c r="AZ80" i="39"/>
  <c r="BW79" i="39"/>
  <c r="AS79" i="39" s="1"/>
  <c r="BV79" i="39"/>
  <c r="BU79" i="39"/>
  <c r="BT79" i="39"/>
  <c r="BS79" i="39"/>
  <c r="BR79" i="39"/>
  <c r="BQ79" i="39"/>
  <c r="BP79" i="39"/>
  <c r="BO79" i="39"/>
  <c r="BN79" i="39"/>
  <c r="BM79" i="39"/>
  <c r="BL79" i="39"/>
  <c r="BK79" i="39"/>
  <c r="BJ79" i="39"/>
  <c r="BI79" i="39"/>
  <c r="BG79" i="39"/>
  <c r="BF79" i="39"/>
  <c r="BE79" i="39"/>
  <c r="BD79" i="39"/>
  <c r="BC79" i="39"/>
  <c r="BB79" i="39"/>
  <c r="BA79" i="39"/>
  <c r="AZ79" i="39"/>
  <c r="BV78" i="39"/>
  <c r="BU78" i="39"/>
  <c r="BT78" i="39"/>
  <c r="BS78" i="39"/>
  <c r="BR78" i="39"/>
  <c r="BQ78" i="39"/>
  <c r="BP78" i="39"/>
  <c r="BO78" i="39"/>
  <c r="BN78" i="39"/>
  <c r="BM78" i="39"/>
  <c r="BL78" i="39"/>
  <c r="BK78" i="39"/>
  <c r="BJ78" i="39"/>
  <c r="BI78" i="39"/>
  <c r="BW78" i="39" s="1"/>
  <c r="AS78" i="39" s="1"/>
  <c r="BG78" i="39"/>
  <c r="BF78" i="39"/>
  <c r="BE78" i="39"/>
  <c r="BD78" i="39"/>
  <c r="BC78" i="39"/>
  <c r="BB78" i="39"/>
  <c r="BA78" i="39"/>
  <c r="AZ78" i="39"/>
  <c r="AR78" i="39" s="1"/>
  <c r="BV77" i="39"/>
  <c r="BU77" i="39"/>
  <c r="BT77" i="39"/>
  <c r="BS77" i="39"/>
  <c r="BR77" i="39"/>
  <c r="BQ77" i="39"/>
  <c r="BP77" i="39"/>
  <c r="BO77" i="39"/>
  <c r="BN77" i="39"/>
  <c r="BM77" i="39"/>
  <c r="BL77" i="39"/>
  <c r="BK77" i="39"/>
  <c r="BJ77" i="39"/>
  <c r="BI77" i="39"/>
  <c r="BW77" i="39" s="1"/>
  <c r="AS77" i="39" s="1"/>
  <c r="BG77" i="39"/>
  <c r="BF77" i="39"/>
  <c r="BE77" i="39"/>
  <c r="BD77" i="39"/>
  <c r="BC77" i="39"/>
  <c r="BB77" i="39"/>
  <c r="BA77" i="39"/>
  <c r="AZ77" i="39"/>
  <c r="BV76" i="39"/>
  <c r="BU76" i="39"/>
  <c r="BT76" i="39"/>
  <c r="BS76" i="39"/>
  <c r="BR76" i="39"/>
  <c r="BQ76" i="39"/>
  <c r="BP76" i="39"/>
  <c r="BO76" i="39"/>
  <c r="BN76" i="39"/>
  <c r="BM76" i="39"/>
  <c r="BL76" i="39"/>
  <c r="BK76" i="39"/>
  <c r="BJ76" i="39"/>
  <c r="BI76" i="39"/>
  <c r="BW76" i="39" s="1"/>
  <c r="AS76" i="39" s="1"/>
  <c r="BG76" i="39"/>
  <c r="BF76" i="39"/>
  <c r="BE76" i="39"/>
  <c r="BD76" i="39"/>
  <c r="BC76" i="39"/>
  <c r="BB76" i="39"/>
  <c r="BA76" i="39"/>
  <c r="AZ76" i="39"/>
  <c r="AR76" i="39" s="1"/>
  <c r="BV75" i="39"/>
  <c r="BU75" i="39"/>
  <c r="BT75" i="39"/>
  <c r="BS75" i="39"/>
  <c r="BR75" i="39"/>
  <c r="BQ75" i="39"/>
  <c r="BP75" i="39"/>
  <c r="BO75" i="39"/>
  <c r="BN75" i="39"/>
  <c r="BM75" i="39"/>
  <c r="BL75" i="39"/>
  <c r="BK75" i="39"/>
  <c r="BJ75" i="39"/>
  <c r="BI75" i="39"/>
  <c r="BW75" i="39" s="1"/>
  <c r="AS75" i="39" s="1"/>
  <c r="BG75" i="39"/>
  <c r="BF75" i="39"/>
  <c r="BE75" i="39"/>
  <c r="BD75" i="39"/>
  <c r="BC75" i="39"/>
  <c r="BB75" i="39"/>
  <c r="BA75" i="39"/>
  <c r="AZ75" i="39"/>
  <c r="BV74" i="39"/>
  <c r="BU74" i="39"/>
  <c r="BT74" i="39"/>
  <c r="BS74" i="39"/>
  <c r="BR74" i="39"/>
  <c r="BQ74" i="39"/>
  <c r="BP74" i="39"/>
  <c r="BO74" i="39"/>
  <c r="BN74" i="39"/>
  <c r="BM74" i="39"/>
  <c r="BL74" i="39"/>
  <c r="BK74" i="39"/>
  <c r="BJ74" i="39"/>
  <c r="BI74" i="39"/>
  <c r="BW74" i="39" s="1"/>
  <c r="AS74" i="39" s="1"/>
  <c r="BG74" i="39"/>
  <c r="BF74" i="39"/>
  <c r="BE74" i="39"/>
  <c r="BD74" i="39"/>
  <c r="BC74" i="39"/>
  <c r="BB74" i="39"/>
  <c r="BA74" i="39"/>
  <c r="AZ74" i="39"/>
  <c r="AR74" i="39" s="1"/>
  <c r="BV73" i="39"/>
  <c r="BU73" i="39"/>
  <c r="BT73" i="39"/>
  <c r="BS73" i="39"/>
  <c r="BR73" i="39"/>
  <c r="BQ73" i="39"/>
  <c r="BP73" i="39"/>
  <c r="BO73" i="39"/>
  <c r="BN73" i="39"/>
  <c r="BM73" i="39"/>
  <c r="BL73" i="39"/>
  <c r="BK73" i="39"/>
  <c r="BJ73" i="39"/>
  <c r="BI73" i="39"/>
  <c r="BW73" i="39" s="1"/>
  <c r="AS73" i="39" s="1"/>
  <c r="BG73" i="39"/>
  <c r="BF73" i="39"/>
  <c r="BE73" i="39"/>
  <c r="BD73" i="39"/>
  <c r="BC73" i="39"/>
  <c r="BB73" i="39"/>
  <c r="BA73" i="39"/>
  <c r="AZ73" i="39"/>
  <c r="BV72" i="39"/>
  <c r="BU72" i="39"/>
  <c r="BT72" i="39"/>
  <c r="BS72" i="39"/>
  <c r="BR72" i="39"/>
  <c r="BQ72" i="39"/>
  <c r="BP72" i="39"/>
  <c r="BO72" i="39"/>
  <c r="BN72" i="39"/>
  <c r="BM72" i="39"/>
  <c r="BL72" i="39"/>
  <c r="BK72" i="39"/>
  <c r="BJ72" i="39"/>
  <c r="BI72" i="39"/>
  <c r="BW72" i="39" s="1"/>
  <c r="AS72" i="39" s="1"/>
  <c r="BG72" i="39"/>
  <c r="BF72" i="39"/>
  <c r="BE72" i="39"/>
  <c r="BD72" i="39"/>
  <c r="BC72" i="39"/>
  <c r="BB72" i="39"/>
  <c r="BA72" i="39"/>
  <c r="AZ72" i="39"/>
  <c r="AR72" i="39" s="1"/>
  <c r="BV71" i="39"/>
  <c r="BU71" i="39"/>
  <c r="BT71" i="39"/>
  <c r="BS71" i="39"/>
  <c r="BR71" i="39"/>
  <c r="BQ71" i="39"/>
  <c r="BP71" i="39"/>
  <c r="BO71" i="39"/>
  <c r="BN71" i="39"/>
  <c r="BM71" i="39"/>
  <c r="BL71" i="39"/>
  <c r="BK71" i="39"/>
  <c r="BJ71" i="39"/>
  <c r="BI71" i="39"/>
  <c r="BW71" i="39" s="1"/>
  <c r="AS71" i="39" s="1"/>
  <c r="BG71" i="39"/>
  <c r="BF71" i="39"/>
  <c r="BE71" i="39"/>
  <c r="BD71" i="39"/>
  <c r="BC71" i="39"/>
  <c r="BB71" i="39"/>
  <c r="BA71" i="39"/>
  <c r="AZ71" i="39"/>
  <c r="BV70" i="39"/>
  <c r="BU70" i="39"/>
  <c r="BT70" i="39"/>
  <c r="BS70" i="39"/>
  <c r="BR70" i="39"/>
  <c r="BQ70" i="39"/>
  <c r="BP70" i="39"/>
  <c r="BO70" i="39"/>
  <c r="BN70" i="39"/>
  <c r="BM70" i="39"/>
  <c r="BL70" i="39"/>
  <c r="BK70" i="39"/>
  <c r="BJ70" i="39"/>
  <c r="BI70" i="39"/>
  <c r="BW70" i="39" s="1"/>
  <c r="AS70" i="39" s="1"/>
  <c r="BG70" i="39"/>
  <c r="BF70" i="39"/>
  <c r="BE70" i="39"/>
  <c r="BD70" i="39"/>
  <c r="BC70" i="39"/>
  <c r="BB70" i="39"/>
  <c r="BA70" i="39"/>
  <c r="AZ70" i="39"/>
  <c r="AR70" i="39" s="1"/>
  <c r="BV69" i="39"/>
  <c r="BU69" i="39"/>
  <c r="BT69" i="39"/>
  <c r="BS69" i="39"/>
  <c r="BR69" i="39"/>
  <c r="BQ69" i="39"/>
  <c r="BP69" i="39"/>
  <c r="BO69" i="39"/>
  <c r="BN69" i="39"/>
  <c r="BM69" i="39"/>
  <c r="BL69" i="39"/>
  <c r="BK69" i="39"/>
  <c r="BJ69" i="39"/>
  <c r="BI69" i="39"/>
  <c r="BW69" i="39" s="1"/>
  <c r="AS69" i="39" s="1"/>
  <c r="BG69" i="39"/>
  <c r="BF69" i="39"/>
  <c r="BE69" i="39"/>
  <c r="BD69" i="39"/>
  <c r="BC69" i="39"/>
  <c r="BB69" i="39"/>
  <c r="BA69" i="39"/>
  <c r="AZ69" i="39"/>
  <c r="BV68" i="39"/>
  <c r="BU68" i="39"/>
  <c r="BT68" i="39"/>
  <c r="BS68" i="39"/>
  <c r="BR68" i="39"/>
  <c r="BQ68" i="39"/>
  <c r="BP68" i="39"/>
  <c r="BO68" i="39"/>
  <c r="BN68" i="39"/>
  <c r="BM68" i="39"/>
  <c r="BL68" i="39"/>
  <c r="BK68" i="39"/>
  <c r="BJ68" i="39"/>
  <c r="BI68" i="39"/>
  <c r="BW68" i="39" s="1"/>
  <c r="AS68" i="39" s="1"/>
  <c r="BG68" i="39"/>
  <c r="BF68" i="39"/>
  <c r="BE68" i="39"/>
  <c r="BD68" i="39"/>
  <c r="BC68" i="39"/>
  <c r="BB68" i="39"/>
  <c r="BA68" i="39"/>
  <c r="AZ68" i="39"/>
  <c r="AR68" i="39" s="1"/>
  <c r="BV67" i="39"/>
  <c r="BU67" i="39"/>
  <c r="BT67" i="39"/>
  <c r="BS67" i="39"/>
  <c r="BR67" i="39"/>
  <c r="BQ67" i="39"/>
  <c r="BP67" i="39"/>
  <c r="BO67" i="39"/>
  <c r="BN67" i="39"/>
  <c r="BM67" i="39"/>
  <c r="BL67" i="39"/>
  <c r="BK67" i="39"/>
  <c r="BJ67" i="39"/>
  <c r="BI67" i="39"/>
  <c r="BW67" i="39" s="1"/>
  <c r="AS67" i="39" s="1"/>
  <c r="BG67" i="39"/>
  <c r="BF67" i="39"/>
  <c r="BE67" i="39"/>
  <c r="BD67" i="39"/>
  <c r="BC67" i="39"/>
  <c r="BB67" i="39"/>
  <c r="BA67" i="39"/>
  <c r="AZ67" i="39"/>
  <c r="BV66" i="39"/>
  <c r="BU66" i="39"/>
  <c r="BT66" i="39"/>
  <c r="BS66" i="39"/>
  <c r="BR66" i="39"/>
  <c r="BQ66" i="39"/>
  <c r="BP66" i="39"/>
  <c r="BO66" i="39"/>
  <c r="BN66" i="39"/>
  <c r="BM66" i="39"/>
  <c r="BL66" i="39"/>
  <c r="BK66" i="39"/>
  <c r="BJ66" i="39"/>
  <c r="BI66" i="39"/>
  <c r="BW66" i="39" s="1"/>
  <c r="AS66" i="39" s="1"/>
  <c r="BG66" i="39"/>
  <c r="BF66" i="39"/>
  <c r="BE66" i="39"/>
  <c r="BD66" i="39"/>
  <c r="BC66" i="39"/>
  <c r="BB66" i="39"/>
  <c r="BA66" i="39"/>
  <c r="AZ66" i="39"/>
  <c r="AR66" i="39" s="1"/>
  <c r="BV65" i="39"/>
  <c r="BU65" i="39"/>
  <c r="BT65" i="39"/>
  <c r="BS65" i="39"/>
  <c r="BR65" i="39"/>
  <c r="BQ65" i="39"/>
  <c r="BP65" i="39"/>
  <c r="BO65" i="39"/>
  <c r="BN65" i="39"/>
  <c r="BM65" i="39"/>
  <c r="BL65" i="39"/>
  <c r="BK65" i="39"/>
  <c r="BJ65" i="39"/>
  <c r="BI65" i="39"/>
  <c r="BW65" i="39" s="1"/>
  <c r="AS65" i="39" s="1"/>
  <c r="BG65" i="39"/>
  <c r="BF65" i="39"/>
  <c r="BE65" i="39"/>
  <c r="BD65" i="39"/>
  <c r="BC65" i="39"/>
  <c r="BB65" i="39"/>
  <c r="BA65" i="39"/>
  <c r="AZ65" i="39"/>
  <c r="BV64" i="39"/>
  <c r="BU64" i="39"/>
  <c r="BT64" i="39"/>
  <c r="BS64" i="39"/>
  <c r="BR64" i="39"/>
  <c r="BQ64" i="39"/>
  <c r="BP64" i="39"/>
  <c r="BO64" i="39"/>
  <c r="BN64" i="39"/>
  <c r="BM64" i="39"/>
  <c r="BL64" i="39"/>
  <c r="BK64" i="39"/>
  <c r="BJ64" i="39"/>
  <c r="BI64" i="39"/>
  <c r="BW64" i="39" s="1"/>
  <c r="AS64" i="39" s="1"/>
  <c r="BG64" i="39"/>
  <c r="BF64" i="39"/>
  <c r="BE64" i="39"/>
  <c r="BD64" i="39"/>
  <c r="BC64" i="39"/>
  <c r="BB64" i="39"/>
  <c r="BA64" i="39"/>
  <c r="AZ64" i="39"/>
  <c r="BV63" i="39"/>
  <c r="BU63" i="39"/>
  <c r="BT63" i="39"/>
  <c r="BS63" i="39"/>
  <c r="BR63" i="39"/>
  <c r="BQ63" i="39"/>
  <c r="BP63" i="39"/>
  <c r="BO63" i="39"/>
  <c r="BN63" i="39"/>
  <c r="BM63" i="39"/>
  <c r="BL63" i="39"/>
  <c r="BK63" i="39"/>
  <c r="BJ63" i="39"/>
  <c r="BI63" i="39"/>
  <c r="BW63" i="39" s="1"/>
  <c r="AS63" i="39" s="1"/>
  <c r="BG63" i="39"/>
  <c r="BF63" i="39"/>
  <c r="BE63" i="39"/>
  <c r="BD63" i="39"/>
  <c r="BC63" i="39"/>
  <c r="BB63" i="39"/>
  <c r="BA63" i="39"/>
  <c r="AZ63" i="39"/>
  <c r="BV62" i="39"/>
  <c r="BU62" i="39"/>
  <c r="BT62" i="39"/>
  <c r="BS62" i="39"/>
  <c r="BR62" i="39"/>
  <c r="BQ62" i="39"/>
  <c r="BP62" i="39"/>
  <c r="BO62" i="39"/>
  <c r="BN62" i="39"/>
  <c r="BM62" i="39"/>
  <c r="BL62" i="39"/>
  <c r="BK62" i="39"/>
  <c r="BJ62" i="39"/>
  <c r="BI62" i="39"/>
  <c r="BW62" i="39" s="1"/>
  <c r="AS62" i="39" s="1"/>
  <c r="BG62" i="39"/>
  <c r="BF62" i="39"/>
  <c r="BE62" i="39"/>
  <c r="BD62" i="39"/>
  <c r="BC62" i="39"/>
  <c r="BB62" i="39"/>
  <c r="BA62" i="39"/>
  <c r="AZ62" i="39"/>
  <c r="BV61" i="39"/>
  <c r="BU61" i="39"/>
  <c r="BT61" i="39"/>
  <c r="BS61" i="39"/>
  <c r="BR61" i="39"/>
  <c r="BQ61" i="39"/>
  <c r="BP61" i="39"/>
  <c r="BO61" i="39"/>
  <c r="BN61" i="39"/>
  <c r="BM61" i="39"/>
  <c r="BL61" i="39"/>
  <c r="BK61" i="39"/>
  <c r="BJ61" i="39"/>
  <c r="BI61" i="39"/>
  <c r="BW61" i="39" s="1"/>
  <c r="AS61" i="39" s="1"/>
  <c r="BG61" i="39"/>
  <c r="BF61" i="39"/>
  <c r="BE61" i="39"/>
  <c r="BD61" i="39"/>
  <c r="BC61" i="39"/>
  <c r="BB61" i="39"/>
  <c r="BA61" i="39"/>
  <c r="AZ61" i="39"/>
  <c r="AR61" i="39" s="1"/>
  <c r="BV60" i="39"/>
  <c r="BU60" i="39"/>
  <c r="BT60" i="39"/>
  <c r="BS60" i="39"/>
  <c r="BR60" i="39"/>
  <c r="BQ60" i="39"/>
  <c r="BP60" i="39"/>
  <c r="BO60" i="39"/>
  <c r="BN60" i="39"/>
  <c r="BM60" i="39"/>
  <c r="BL60" i="39"/>
  <c r="BK60" i="39"/>
  <c r="BJ60" i="39"/>
  <c r="BI60" i="39"/>
  <c r="BW60" i="39" s="1"/>
  <c r="AS60" i="39" s="1"/>
  <c r="BG60" i="39"/>
  <c r="BF60" i="39"/>
  <c r="BE60" i="39"/>
  <c r="BD60" i="39"/>
  <c r="BC60" i="39"/>
  <c r="BB60" i="39"/>
  <c r="BA60" i="39"/>
  <c r="AZ60" i="39"/>
  <c r="BV59" i="39"/>
  <c r="BU59" i="39"/>
  <c r="BT59" i="39"/>
  <c r="BS59" i="39"/>
  <c r="BR59" i="39"/>
  <c r="BQ59" i="39"/>
  <c r="BP59" i="39"/>
  <c r="BO59" i="39"/>
  <c r="BN59" i="39"/>
  <c r="BM59" i="39"/>
  <c r="BL59" i="39"/>
  <c r="BK59" i="39"/>
  <c r="BJ59" i="39"/>
  <c r="BI59" i="39"/>
  <c r="BW59" i="39" s="1"/>
  <c r="AS59" i="39" s="1"/>
  <c r="BG59" i="39"/>
  <c r="BF59" i="39"/>
  <c r="BE59" i="39"/>
  <c r="BD59" i="39"/>
  <c r="BC59" i="39"/>
  <c r="BB59" i="39"/>
  <c r="BA59" i="39"/>
  <c r="AZ59" i="39"/>
  <c r="BV58" i="39"/>
  <c r="BU58" i="39"/>
  <c r="BT58" i="39"/>
  <c r="BS58" i="39"/>
  <c r="BR58" i="39"/>
  <c r="BQ58" i="39"/>
  <c r="BP58" i="39"/>
  <c r="BO58" i="39"/>
  <c r="BN58" i="39"/>
  <c r="BM58" i="39"/>
  <c r="BL58" i="39"/>
  <c r="BK58" i="39"/>
  <c r="BJ58" i="39"/>
  <c r="BI58" i="39"/>
  <c r="BW58" i="39" s="1"/>
  <c r="AS58" i="39" s="1"/>
  <c r="BG58" i="39"/>
  <c r="BF58" i="39"/>
  <c r="BE58" i="39"/>
  <c r="BD58" i="39"/>
  <c r="BC58" i="39"/>
  <c r="BB58" i="39"/>
  <c r="BA58" i="39"/>
  <c r="AZ58" i="39"/>
  <c r="BW57" i="39"/>
  <c r="AS57" i="39" s="1"/>
  <c r="BV57" i="39"/>
  <c r="BU57" i="39"/>
  <c r="BT57" i="39"/>
  <c r="BS57" i="39"/>
  <c r="BR57" i="39"/>
  <c r="BQ57" i="39"/>
  <c r="BP57" i="39"/>
  <c r="BO57" i="39"/>
  <c r="BN57" i="39"/>
  <c r="BM57" i="39"/>
  <c r="BL57" i="39"/>
  <c r="BK57" i="39"/>
  <c r="BJ57" i="39"/>
  <c r="BI57" i="39"/>
  <c r="BG57" i="39"/>
  <c r="BF57" i="39"/>
  <c r="BE57" i="39"/>
  <c r="BD57" i="39"/>
  <c r="BC57" i="39"/>
  <c r="BB57" i="39"/>
  <c r="BA57" i="39"/>
  <c r="AZ57" i="39"/>
  <c r="BW56" i="39"/>
  <c r="AS56" i="39" s="1"/>
  <c r="BV56" i="39"/>
  <c r="BU56" i="39"/>
  <c r="BT56" i="39"/>
  <c r="BS56" i="39"/>
  <c r="BR56" i="39"/>
  <c r="BQ56" i="39"/>
  <c r="BP56" i="39"/>
  <c r="BO56" i="39"/>
  <c r="BN56" i="39"/>
  <c r="BM56" i="39"/>
  <c r="BL56" i="39"/>
  <c r="BK56" i="39"/>
  <c r="BJ56" i="39"/>
  <c r="BI56" i="39"/>
  <c r="BG56" i="39"/>
  <c r="BF56" i="39"/>
  <c r="BE56" i="39"/>
  <c r="BD56" i="39"/>
  <c r="BC56" i="39"/>
  <c r="BB56" i="39"/>
  <c r="BA56" i="39"/>
  <c r="AZ56" i="39"/>
  <c r="BV55" i="39"/>
  <c r="BU55" i="39"/>
  <c r="BT55" i="39"/>
  <c r="BS55" i="39"/>
  <c r="BR55" i="39"/>
  <c r="BQ55" i="39"/>
  <c r="BP55" i="39"/>
  <c r="BO55" i="39"/>
  <c r="BN55" i="39"/>
  <c r="BM55" i="39"/>
  <c r="BL55" i="39"/>
  <c r="BK55" i="39"/>
  <c r="BJ55" i="39"/>
  <c r="BI55" i="39"/>
  <c r="BW55" i="39" s="1"/>
  <c r="AS55" i="39" s="1"/>
  <c r="BG55" i="39"/>
  <c r="BF55" i="39"/>
  <c r="BE55" i="39"/>
  <c r="BD55" i="39"/>
  <c r="BC55" i="39"/>
  <c r="BB55" i="39"/>
  <c r="BA55" i="39"/>
  <c r="AZ55" i="39"/>
  <c r="BV54" i="39"/>
  <c r="BU54" i="39"/>
  <c r="BT54" i="39"/>
  <c r="BS54" i="39"/>
  <c r="BR54" i="39"/>
  <c r="BQ54" i="39"/>
  <c r="BP54" i="39"/>
  <c r="BO54" i="39"/>
  <c r="BN54" i="39"/>
  <c r="BM54" i="39"/>
  <c r="BL54" i="39"/>
  <c r="BK54" i="39"/>
  <c r="BJ54" i="39"/>
  <c r="BI54" i="39"/>
  <c r="BW54" i="39" s="1"/>
  <c r="AS54" i="39" s="1"/>
  <c r="BG54" i="39"/>
  <c r="BF54" i="39"/>
  <c r="BE54" i="39"/>
  <c r="BD54" i="39"/>
  <c r="BC54" i="39"/>
  <c r="BB54" i="39"/>
  <c r="BA54" i="39"/>
  <c r="AZ54" i="39"/>
  <c r="BV53" i="39"/>
  <c r="BU53" i="39"/>
  <c r="BT53" i="39"/>
  <c r="BS53" i="39"/>
  <c r="BR53" i="39"/>
  <c r="BQ53" i="39"/>
  <c r="BP53" i="39"/>
  <c r="BO53" i="39"/>
  <c r="BN53" i="39"/>
  <c r="BM53" i="39"/>
  <c r="BL53" i="39"/>
  <c r="BK53" i="39"/>
  <c r="BJ53" i="39"/>
  <c r="BI53" i="39"/>
  <c r="BW53" i="39" s="1"/>
  <c r="AS53" i="39" s="1"/>
  <c r="BG53" i="39"/>
  <c r="BF53" i="39"/>
  <c r="BE53" i="39"/>
  <c r="BD53" i="39"/>
  <c r="BC53" i="39"/>
  <c r="BB53" i="39"/>
  <c r="BA53" i="39"/>
  <c r="AZ53" i="39"/>
  <c r="AR53" i="39" s="1"/>
  <c r="BV52" i="39"/>
  <c r="BU52" i="39"/>
  <c r="BT52" i="39"/>
  <c r="BS52" i="39"/>
  <c r="BR52" i="39"/>
  <c r="BQ52" i="39"/>
  <c r="BP52" i="39"/>
  <c r="BO52" i="39"/>
  <c r="BN52" i="39"/>
  <c r="BM52" i="39"/>
  <c r="BL52" i="39"/>
  <c r="BK52" i="39"/>
  <c r="BJ52" i="39"/>
  <c r="BI52" i="39"/>
  <c r="BW52" i="39" s="1"/>
  <c r="AS52" i="39" s="1"/>
  <c r="BG52" i="39"/>
  <c r="BF52" i="39"/>
  <c r="BE52" i="39"/>
  <c r="BD52" i="39"/>
  <c r="BC52" i="39"/>
  <c r="BB52" i="39"/>
  <c r="BA52" i="39"/>
  <c r="AZ52" i="39"/>
  <c r="BV51" i="39"/>
  <c r="BU51" i="39"/>
  <c r="BT51" i="39"/>
  <c r="BS51" i="39"/>
  <c r="BR51" i="39"/>
  <c r="BQ51" i="39"/>
  <c r="BP51" i="39"/>
  <c r="BO51" i="39"/>
  <c r="BN51" i="39"/>
  <c r="BM51" i="39"/>
  <c r="BL51" i="39"/>
  <c r="BK51" i="39"/>
  <c r="BJ51" i="39"/>
  <c r="BI51" i="39"/>
  <c r="BW51" i="39" s="1"/>
  <c r="AS51" i="39" s="1"/>
  <c r="BG51" i="39"/>
  <c r="BF51" i="39"/>
  <c r="BE51" i="39"/>
  <c r="BD51" i="39"/>
  <c r="BC51" i="39"/>
  <c r="BB51" i="39"/>
  <c r="BA51" i="39"/>
  <c r="AZ51" i="39"/>
  <c r="BV50" i="39"/>
  <c r="BU50" i="39"/>
  <c r="BT50" i="39"/>
  <c r="BS50" i="39"/>
  <c r="BR50" i="39"/>
  <c r="BQ50" i="39"/>
  <c r="BP50" i="39"/>
  <c r="BO50" i="39"/>
  <c r="BN50" i="39"/>
  <c r="BM50" i="39"/>
  <c r="BL50" i="39"/>
  <c r="BK50" i="39"/>
  <c r="BJ50" i="39"/>
  <c r="BI50" i="39"/>
  <c r="BW50" i="39" s="1"/>
  <c r="AS50" i="39" s="1"/>
  <c r="BG50" i="39"/>
  <c r="BF50" i="39"/>
  <c r="BE50" i="39"/>
  <c r="BD50" i="39"/>
  <c r="BC50" i="39"/>
  <c r="BB50" i="39"/>
  <c r="BA50" i="39"/>
  <c r="AZ50" i="39"/>
  <c r="BW49" i="39"/>
  <c r="AS49" i="39" s="1"/>
  <c r="BV49" i="39"/>
  <c r="BU49" i="39"/>
  <c r="BT49" i="39"/>
  <c r="BS49" i="39"/>
  <c r="BR49" i="39"/>
  <c r="BQ49" i="39"/>
  <c r="BP49" i="39"/>
  <c r="BO49" i="39"/>
  <c r="BN49" i="39"/>
  <c r="BM49" i="39"/>
  <c r="BL49" i="39"/>
  <c r="BK49" i="39"/>
  <c r="BJ49" i="39"/>
  <c r="BI49" i="39"/>
  <c r="BG49" i="39"/>
  <c r="BF49" i="39"/>
  <c r="BE49" i="39"/>
  <c r="BD49" i="39"/>
  <c r="BC49" i="39"/>
  <c r="BB49" i="39"/>
  <c r="BA49" i="39"/>
  <c r="AZ49" i="39"/>
  <c r="BW48" i="39"/>
  <c r="AS48" i="39" s="1"/>
  <c r="BV48" i="39"/>
  <c r="BU48" i="39"/>
  <c r="BT48" i="39"/>
  <c r="BS48" i="39"/>
  <c r="BR48" i="39"/>
  <c r="BQ48" i="39"/>
  <c r="BP48" i="39"/>
  <c r="BO48" i="39"/>
  <c r="BN48" i="39"/>
  <c r="BM48" i="39"/>
  <c r="BL48" i="39"/>
  <c r="BK48" i="39"/>
  <c r="BJ48" i="39"/>
  <c r="BI48" i="39"/>
  <c r="BG48" i="39"/>
  <c r="BF48" i="39"/>
  <c r="BE48" i="39"/>
  <c r="BD48" i="39"/>
  <c r="BC48" i="39"/>
  <c r="BB48" i="39"/>
  <c r="BA48" i="39"/>
  <c r="AZ48" i="39"/>
  <c r="BV47" i="39"/>
  <c r="BU47" i="39"/>
  <c r="BT47" i="39"/>
  <c r="BS47" i="39"/>
  <c r="BR47" i="39"/>
  <c r="BQ47" i="39"/>
  <c r="BP47" i="39"/>
  <c r="BO47" i="39"/>
  <c r="BN47" i="39"/>
  <c r="BM47" i="39"/>
  <c r="BL47" i="39"/>
  <c r="BK47" i="39"/>
  <c r="BJ47" i="39"/>
  <c r="BI47" i="39"/>
  <c r="BW47" i="39" s="1"/>
  <c r="AS47" i="39" s="1"/>
  <c r="BG47" i="39"/>
  <c r="BF47" i="39"/>
  <c r="BE47" i="39"/>
  <c r="BD47" i="39"/>
  <c r="BC47" i="39"/>
  <c r="BB47" i="39"/>
  <c r="BA47" i="39"/>
  <c r="AZ47" i="39"/>
  <c r="BV46" i="39"/>
  <c r="BU46" i="39"/>
  <c r="BT46" i="39"/>
  <c r="BS46" i="39"/>
  <c r="BR46" i="39"/>
  <c r="BQ46" i="39"/>
  <c r="BP46" i="39"/>
  <c r="BO46" i="39"/>
  <c r="BN46" i="39"/>
  <c r="BM46" i="39"/>
  <c r="BL46" i="39"/>
  <c r="BK46" i="39"/>
  <c r="BJ46" i="39"/>
  <c r="BI46" i="39"/>
  <c r="BW46" i="39" s="1"/>
  <c r="AS46" i="39" s="1"/>
  <c r="BG46" i="39"/>
  <c r="BF46" i="39"/>
  <c r="BE46" i="39"/>
  <c r="BD46" i="39"/>
  <c r="BC46" i="39"/>
  <c r="BB46" i="39"/>
  <c r="BA46" i="39"/>
  <c r="AZ46" i="39"/>
  <c r="BV45" i="39"/>
  <c r="BU45" i="39"/>
  <c r="BT45" i="39"/>
  <c r="BS45" i="39"/>
  <c r="BR45" i="39"/>
  <c r="BQ45" i="39"/>
  <c r="BP45" i="39"/>
  <c r="BO45" i="39"/>
  <c r="BN45" i="39"/>
  <c r="BM45" i="39"/>
  <c r="BL45" i="39"/>
  <c r="BK45" i="39"/>
  <c r="BJ45" i="39"/>
  <c r="BI45" i="39"/>
  <c r="BW45" i="39" s="1"/>
  <c r="AS45" i="39" s="1"/>
  <c r="BG45" i="39"/>
  <c r="BF45" i="39"/>
  <c r="BE45" i="39"/>
  <c r="BD45" i="39"/>
  <c r="BC45" i="39"/>
  <c r="BB45" i="39"/>
  <c r="BA45" i="39"/>
  <c r="AZ45" i="39"/>
  <c r="AR45" i="39" s="1"/>
  <c r="BV44" i="39"/>
  <c r="BU44" i="39"/>
  <c r="BT44" i="39"/>
  <c r="BS44" i="39"/>
  <c r="BR44" i="39"/>
  <c r="BQ44" i="39"/>
  <c r="BP44" i="39"/>
  <c r="BO44" i="39"/>
  <c r="BN44" i="39"/>
  <c r="BM44" i="39"/>
  <c r="BL44" i="39"/>
  <c r="BK44" i="39"/>
  <c r="BJ44" i="39"/>
  <c r="BI44" i="39"/>
  <c r="BW44" i="39" s="1"/>
  <c r="AS44" i="39" s="1"/>
  <c r="BG44" i="39"/>
  <c r="BF44" i="39"/>
  <c r="BE44" i="39"/>
  <c r="BD44" i="39"/>
  <c r="BC44" i="39"/>
  <c r="BB44" i="39"/>
  <c r="BA44" i="39"/>
  <c r="AZ44" i="39"/>
  <c r="BV43" i="39"/>
  <c r="BU43" i="39"/>
  <c r="BT43" i="39"/>
  <c r="BS43" i="39"/>
  <c r="BR43" i="39"/>
  <c r="BQ43" i="39"/>
  <c r="BP43" i="39"/>
  <c r="BO43" i="39"/>
  <c r="BN43" i="39"/>
  <c r="BM43" i="39"/>
  <c r="BL43" i="39"/>
  <c r="BK43" i="39"/>
  <c r="BJ43" i="39"/>
  <c r="BI43" i="39"/>
  <c r="BW43" i="39" s="1"/>
  <c r="AS43" i="39" s="1"/>
  <c r="BG43" i="39"/>
  <c r="BF43" i="39"/>
  <c r="BE43" i="39"/>
  <c r="BD43" i="39"/>
  <c r="BC43" i="39"/>
  <c r="BB43" i="39"/>
  <c r="BA43" i="39"/>
  <c r="AZ43" i="39"/>
  <c r="BV42" i="39"/>
  <c r="BU42" i="39"/>
  <c r="BT42" i="39"/>
  <c r="BS42" i="39"/>
  <c r="BR42" i="39"/>
  <c r="BQ42" i="39"/>
  <c r="BP42" i="39"/>
  <c r="BO42" i="39"/>
  <c r="BN42" i="39"/>
  <c r="BM42" i="39"/>
  <c r="BL42" i="39"/>
  <c r="BK42" i="39"/>
  <c r="BJ42" i="39"/>
  <c r="BI42" i="39"/>
  <c r="BW42" i="39" s="1"/>
  <c r="AS42" i="39" s="1"/>
  <c r="BG42" i="39"/>
  <c r="BF42" i="39"/>
  <c r="BE42" i="39"/>
  <c r="BD42" i="39"/>
  <c r="BC42" i="39"/>
  <c r="BB42" i="39"/>
  <c r="BA42" i="39"/>
  <c r="AZ42" i="39"/>
  <c r="BW41" i="39"/>
  <c r="AS41" i="39" s="1"/>
  <c r="BV41" i="39"/>
  <c r="BU41" i="39"/>
  <c r="BT41" i="39"/>
  <c r="BS41" i="39"/>
  <c r="BR41" i="39"/>
  <c r="BQ41" i="39"/>
  <c r="BP41" i="39"/>
  <c r="BO41" i="39"/>
  <c r="BN41" i="39"/>
  <c r="BM41" i="39"/>
  <c r="BL41" i="39"/>
  <c r="BK41" i="39"/>
  <c r="BJ41" i="39"/>
  <c r="BI41" i="39"/>
  <c r="BG41" i="39"/>
  <c r="BF41" i="39"/>
  <c r="BE41" i="39"/>
  <c r="BD41" i="39"/>
  <c r="BC41" i="39"/>
  <c r="BB41" i="39"/>
  <c r="BA41" i="39"/>
  <c r="AZ41" i="39"/>
  <c r="BW40" i="39"/>
  <c r="AS40" i="39" s="1"/>
  <c r="BV40" i="39"/>
  <c r="BU40" i="39"/>
  <c r="BT40" i="39"/>
  <c r="BS40" i="39"/>
  <c r="BR40" i="39"/>
  <c r="BQ40" i="39"/>
  <c r="BP40" i="39"/>
  <c r="BO40" i="39"/>
  <c r="BN40" i="39"/>
  <c r="BM40" i="39"/>
  <c r="BL40" i="39"/>
  <c r="BK40" i="39"/>
  <c r="BJ40" i="39"/>
  <c r="BI40" i="39"/>
  <c r="BG40" i="39"/>
  <c r="BF40" i="39"/>
  <c r="BE40" i="39"/>
  <c r="BD40" i="39"/>
  <c r="BC40" i="39"/>
  <c r="BB40" i="39"/>
  <c r="BA40" i="39"/>
  <c r="AZ40" i="39"/>
  <c r="BV39" i="39"/>
  <c r="BU39" i="39"/>
  <c r="BT39" i="39"/>
  <c r="BS39" i="39"/>
  <c r="BR39" i="39"/>
  <c r="BQ39" i="39"/>
  <c r="BP39" i="39"/>
  <c r="BO39" i="39"/>
  <c r="BN39" i="39"/>
  <c r="BM39" i="39"/>
  <c r="BL39" i="39"/>
  <c r="BK39" i="39"/>
  <c r="BJ39" i="39"/>
  <c r="BI39" i="39"/>
  <c r="BW39" i="39" s="1"/>
  <c r="AS39" i="39" s="1"/>
  <c r="BG39" i="39"/>
  <c r="BF39" i="39"/>
  <c r="BE39" i="39"/>
  <c r="BD39" i="39"/>
  <c r="BC39" i="39"/>
  <c r="BB39" i="39"/>
  <c r="BA39" i="39"/>
  <c r="AZ39" i="39"/>
  <c r="BV38" i="39"/>
  <c r="BU38" i="39"/>
  <c r="BT38" i="39"/>
  <c r="BS38" i="39"/>
  <c r="BR38" i="39"/>
  <c r="BQ38" i="39"/>
  <c r="BP38" i="39"/>
  <c r="BO38" i="39"/>
  <c r="BN38" i="39"/>
  <c r="BM38" i="39"/>
  <c r="BL38" i="39"/>
  <c r="BK38" i="39"/>
  <c r="BJ38" i="39"/>
  <c r="BI38" i="39"/>
  <c r="BW38" i="39" s="1"/>
  <c r="AS38" i="39" s="1"/>
  <c r="BG38" i="39"/>
  <c r="BF38" i="39"/>
  <c r="BE38" i="39"/>
  <c r="BD38" i="39"/>
  <c r="BC38" i="39"/>
  <c r="BB38" i="39"/>
  <c r="BA38" i="39"/>
  <c r="AZ38" i="39"/>
  <c r="BV37" i="39"/>
  <c r="BU37" i="39"/>
  <c r="BT37" i="39"/>
  <c r="BS37" i="39"/>
  <c r="BR37" i="39"/>
  <c r="BQ37" i="39"/>
  <c r="BP37" i="39"/>
  <c r="BO37" i="39"/>
  <c r="BN37" i="39"/>
  <c r="BM37" i="39"/>
  <c r="BL37" i="39"/>
  <c r="BK37" i="39"/>
  <c r="BJ37" i="39"/>
  <c r="BI37" i="39"/>
  <c r="BW37" i="39" s="1"/>
  <c r="AS37" i="39" s="1"/>
  <c r="BG37" i="39"/>
  <c r="BF37" i="39"/>
  <c r="BE37" i="39"/>
  <c r="BD37" i="39"/>
  <c r="BC37" i="39"/>
  <c r="BB37" i="39"/>
  <c r="BA37" i="39"/>
  <c r="AZ37" i="39"/>
  <c r="AR37" i="39" s="1"/>
  <c r="BV36" i="39"/>
  <c r="BU36" i="39"/>
  <c r="BT36" i="39"/>
  <c r="BS36" i="39"/>
  <c r="BR36" i="39"/>
  <c r="BQ36" i="39"/>
  <c r="BP36" i="39"/>
  <c r="BO36" i="39"/>
  <c r="BN36" i="39"/>
  <c r="BM36" i="39"/>
  <c r="BL36" i="39"/>
  <c r="BK36" i="39"/>
  <c r="BJ36" i="39"/>
  <c r="BI36" i="39"/>
  <c r="BW36" i="39" s="1"/>
  <c r="AS36" i="39" s="1"/>
  <c r="BG36" i="39"/>
  <c r="BF36" i="39"/>
  <c r="BE36" i="39"/>
  <c r="BD36" i="39"/>
  <c r="BC36" i="39"/>
  <c r="BB36" i="39"/>
  <c r="BA36" i="39"/>
  <c r="AZ36" i="39"/>
  <c r="BV35" i="39"/>
  <c r="BU35" i="39"/>
  <c r="BT35" i="39"/>
  <c r="BS35" i="39"/>
  <c r="BR35" i="39"/>
  <c r="BQ35" i="39"/>
  <c r="BP35" i="39"/>
  <c r="BO35" i="39"/>
  <c r="BN35" i="39"/>
  <c r="BM35" i="39"/>
  <c r="BL35" i="39"/>
  <c r="BK35" i="39"/>
  <c r="BJ35" i="39"/>
  <c r="BI35" i="39"/>
  <c r="BW35" i="39" s="1"/>
  <c r="AS35" i="39" s="1"/>
  <c r="BG35" i="39"/>
  <c r="BF35" i="39"/>
  <c r="BE35" i="39"/>
  <c r="BD35" i="39"/>
  <c r="BC35" i="39"/>
  <c r="BB35" i="39"/>
  <c r="BA35" i="39"/>
  <c r="AZ35" i="39"/>
  <c r="BV34" i="39"/>
  <c r="BU34" i="39"/>
  <c r="BT34" i="39"/>
  <c r="BS34" i="39"/>
  <c r="BR34" i="39"/>
  <c r="BQ34" i="39"/>
  <c r="BP34" i="39"/>
  <c r="BO34" i="39"/>
  <c r="BN34" i="39"/>
  <c r="BM34" i="39"/>
  <c r="BL34" i="39"/>
  <c r="BK34" i="39"/>
  <c r="BJ34" i="39"/>
  <c r="BI34" i="39"/>
  <c r="BW34" i="39" s="1"/>
  <c r="AS34" i="39" s="1"/>
  <c r="BG34" i="39"/>
  <c r="BF34" i="39"/>
  <c r="BE34" i="39"/>
  <c r="BD34" i="39"/>
  <c r="BC34" i="39"/>
  <c r="BB34" i="39"/>
  <c r="BA34" i="39"/>
  <c r="AZ34" i="39"/>
  <c r="BW33" i="39"/>
  <c r="AS33" i="39" s="1"/>
  <c r="BV33" i="39"/>
  <c r="BU33" i="39"/>
  <c r="BT33" i="39"/>
  <c r="BS33" i="39"/>
  <c r="BR33" i="39"/>
  <c r="BQ33" i="39"/>
  <c r="BP33" i="39"/>
  <c r="BO33" i="39"/>
  <c r="BN33" i="39"/>
  <c r="BM33" i="39"/>
  <c r="BL33" i="39"/>
  <c r="BK33" i="39"/>
  <c r="BJ33" i="39"/>
  <c r="BI33" i="39"/>
  <c r="BG33" i="39"/>
  <c r="BF33" i="39"/>
  <c r="BE33" i="39"/>
  <c r="BD33" i="39"/>
  <c r="BC33" i="39"/>
  <c r="BB33" i="39"/>
  <c r="BA33" i="39"/>
  <c r="AZ33" i="39"/>
  <c r="BW32" i="39"/>
  <c r="AS32" i="39" s="1"/>
  <c r="BV32" i="39"/>
  <c r="BU32" i="39"/>
  <c r="BT32" i="39"/>
  <c r="BS32" i="39"/>
  <c r="BR32" i="39"/>
  <c r="BQ32" i="39"/>
  <c r="BP32" i="39"/>
  <c r="BO32" i="39"/>
  <c r="BN32" i="39"/>
  <c r="BM32" i="39"/>
  <c r="BL32" i="39"/>
  <c r="BK32" i="39"/>
  <c r="BJ32" i="39"/>
  <c r="BI32" i="39"/>
  <c r="BG32" i="39"/>
  <c r="BF32" i="39"/>
  <c r="BE32" i="39"/>
  <c r="BD32" i="39"/>
  <c r="BC32" i="39"/>
  <c r="BB32" i="39"/>
  <c r="BA32" i="39"/>
  <c r="AZ32" i="39"/>
  <c r="BV31" i="39"/>
  <c r="BU31" i="39"/>
  <c r="BT31" i="39"/>
  <c r="BS31" i="39"/>
  <c r="BR31" i="39"/>
  <c r="BQ31" i="39"/>
  <c r="BP31" i="39"/>
  <c r="BO31" i="39"/>
  <c r="BN31" i="39"/>
  <c r="BM31" i="39"/>
  <c r="BL31" i="39"/>
  <c r="BK31" i="39"/>
  <c r="BJ31" i="39"/>
  <c r="BI31" i="39"/>
  <c r="BW31" i="39" s="1"/>
  <c r="AS31" i="39" s="1"/>
  <c r="BG31" i="39"/>
  <c r="BF31" i="39"/>
  <c r="BE31" i="39"/>
  <c r="BD31" i="39"/>
  <c r="BC31" i="39"/>
  <c r="BB31" i="39"/>
  <c r="BA31" i="39"/>
  <c r="AZ31" i="39"/>
  <c r="BV30" i="39"/>
  <c r="BU30" i="39"/>
  <c r="BT30" i="39"/>
  <c r="BS30" i="39"/>
  <c r="BR30" i="39"/>
  <c r="BQ30" i="39"/>
  <c r="BP30" i="39"/>
  <c r="BO30" i="39"/>
  <c r="BN30" i="39"/>
  <c r="BM30" i="39"/>
  <c r="BL30" i="39"/>
  <c r="BK30" i="39"/>
  <c r="BJ30" i="39"/>
  <c r="BI30" i="39"/>
  <c r="BW30" i="39" s="1"/>
  <c r="AS30" i="39" s="1"/>
  <c r="BG30" i="39"/>
  <c r="BF30" i="39"/>
  <c r="BE30" i="39"/>
  <c r="BD30" i="39"/>
  <c r="BC30" i="39"/>
  <c r="BB30" i="39"/>
  <c r="BA30" i="39"/>
  <c r="AZ30" i="39"/>
  <c r="BV29" i="39"/>
  <c r="BU29" i="39"/>
  <c r="BT29" i="39"/>
  <c r="BS29" i="39"/>
  <c r="BR29" i="39"/>
  <c r="BQ29" i="39"/>
  <c r="BP29" i="39"/>
  <c r="BO29" i="39"/>
  <c r="BN29" i="39"/>
  <c r="BM29" i="39"/>
  <c r="BL29" i="39"/>
  <c r="BK29" i="39"/>
  <c r="BJ29" i="39"/>
  <c r="BI29" i="39"/>
  <c r="BW29" i="39" s="1"/>
  <c r="AS29" i="39" s="1"/>
  <c r="BG29" i="39"/>
  <c r="BF29" i="39"/>
  <c r="BE29" i="39"/>
  <c r="BD29" i="39"/>
  <c r="BC29" i="39"/>
  <c r="BB29" i="39"/>
  <c r="BA29" i="39"/>
  <c r="AZ29" i="39"/>
  <c r="AR29" i="39" s="1"/>
  <c r="BV28" i="39"/>
  <c r="BU28" i="39"/>
  <c r="BT28" i="39"/>
  <c r="BS28" i="39"/>
  <c r="BR28" i="39"/>
  <c r="BQ28" i="39"/>
  <c r="BP28" i="39"/>
  <c r="BO28" i="39"/>
  <c r="BN28" i="39"/>
  <c r="BM28" i="39"/>
  <c r="BL28" i="39"/>
  <c r="BK28" i="39"/>
  <c r="BJ28" i="39"/>
  <c r="BI28" i="39"/>
  <c r="BW28" i="39" s="1"/>
  <c r="AS28" i="39" s="1"/>
  <c r="BG28" i="39"/>
  <c r="BF28" i="39"/>
  <c r="BE28" i="39"/>
  <c r="BD28" i="39"/>
  <c r="BC28" i="39"/>
  <c r="BB28" i="39"/>
  <c r="BA28" i="39"/>
  <c r="AZ28" i="39"/>
  <c r="BV27" i="39"/>
  <c r="BU27" i="39"/>
  <c r="BT27" i="39"/>
  <c r="BS27" i="39"/>
  <c r="BR27" i="39"/>
  <c r="BQ27" i="39"/>
  <c r="BP27" i="39"/>
  <c r="BO27" i="39"/>
  <c r="BN27" i="39"/>
  <c r="BM27" i="39"/>
  <c r="BL27" i="39"/>
  <c r="BK27" i="39"/>
  <c r="BJ27" i="39"/>
  <c r="BI27" i="39"/>
  <c r="BW27" i="39" s="1"/>
  <c r="AS27" i="39" s="1"/>
  <c r="BG27" i="39"/>
  <c r="BF27" i="39"/>
  <c r="BE27" i="39"/>
  <c r="BD27" i="39"/>
  <c r="BC27" i="39"/>
  <c r="BB27" i="39"/>
  <c r="BA27" i="39"/>
  <c r="AZ27" i="39"/>
  <c r="BV26" i="39"/>
  <c r="BU26" i="39"/>
  <c r="BT26" i="39"/>
  <c r="BS26" i="39"/>
  <c r="BR26" i="39"/>
  <c r="BQ26" i="39"/>
  <c r="BP26" i="39"/>
  <c r="BO26" i="39"/>
  <c r="BN26" i="39"/>
  <c r="BM26" i="39"/>
  <c r="BL26" i="39"/>
  <c r="BK26" i="39"/>
  <c r="BJ26" i="39"/>
  <c r="BI26" i="39"/>
  <c r="BW26" i="39" s="1"/>
  <c r="AS26" i="39" s="1"/>
  <c r="BG26" i="39"/>
  <c r="BF26" i="39"/>
  <c r="BE26" i="39"/>
  <c r="BD26" i="39"/>
  <c r="BC26" i="39"/>
  <c r="BB26" i="39"/>
  <c r="BA26" i="39"/>
  <c r="AZ26" i="39"/>
  <c r="BW25" i="39"/>
  <c r="AS25" i="39" s="1"/>
  <c r="BV25" i="39"/>
  <c r="BU25" i="39"/>
  <c r="BT25" i="39"/>
  <c r="BS25" i="39"/>
  <c r="BR25" i="39"/>
  <c r="BQ25" i="39"/>
  <c r="BP25" i="39"/>
  <c r="BO25" i="39"/>
  <c r="BN25" i="39"/>
  <c r="BM25" i="39"/>
  <c r="BL25" i="39"/>
  <c r="BK25" i="39"/>
  <c r="BJ25" i="39"/>
  <c r="BI25" i="39"/>
  <c r="BG25" i="39"/>
  <c r="BF25" i="39"/>
  <c r="BE25" i="39"/>
  <c r="BD25" i="39"/>
  <c r="BC25" i="39"/>
  <c r="BB25" i="39"/>
  <c r="BA25" i="39"/>
  <c r="AZ25" i="39"/>
  <c r="BW24" i="39"/>
  <c r="AS24" i="39" s="1"/>
  <c r="BV24" i="39"/>
  <c r="BU24" i="39"/>
  <c r="BT24" i="39"/>
  <c r="BS24" i="39"/>
  <c r="BR24" i="39"/>
  <c r="BQ24" i="39"/>
  <c r="BP24" i="39"/>
  <c r="BO24" i="39"/>
  <c r="BN24" i="39"/>
  <c r="BM24" i="39"/>
  <c r="BL24" i="39"/>
  <c r="BK24" i="39"/>
  <c r="BJ24" i="39"/>
  <c r="BI24" i="39"/>
  <c r="BG24" i="39"/>
  <c r="BF24" i="39"/>
  <c r="BE24" i="39"/>
  <c r="BD24" i="39"/>
  <c r="BC24" i="39"/>
  <c r="BB24" i="39"/>
  <c r="BA24" i="39"/>
  <c r="AZ24" i="39"/>
  <c r="BV23" i="39"/>
  <c r="BU23" i="39"/>
  <c r="BT23" i="39"/>
  <c r="BS23" i="39"/>
  <c r="BR23" i="39"/>
  <c r="BQ23" i="39"/>
  <c r="BP23" i="39"/>
  <c r="BO23" i="39"/>
  <c r="BN23" i="39"/>
  <c r="BM23" i="39"/>
  <c r="BL23" i="39"/>
  <c r="BK23" i="39"/>
  <c r="BJ23" i="39"/>
  <c r="BI23" i="39"/>
  <c r="BW23" i="39" s="1"/>
  <c r="AS23" i="39" s="1"/>
  <c r="BG23" i="39"/>
  <c r="BF23" i="39"/>
  <c r="BE23" i="39"/>
  <c r="BD23" i="39"/>
  <c r="BC23" i="39"/>
  <c r="BB23" i="39"/>
  <c r="BA23" i="39"/>
  <c r="AZ23" i="39"/>
  <c r="BV22" i="39"/>
  <c r="BU22" i="39"/>
  <c r="BT22" i="39"/>
  <c r="BS22" i="39"/>
  <c r="BR22" i="39"/>
  <c r="BQ22" i="39"/>
  <c r="BP22" i="39"/>
  <c r="BO22" i="39"/>
  <c r="BN22" i="39"/>
  <c r="BM22" i="39"/>
  <c r="BL22" i="39"/>
  <c r="BK22" i="39"/>
  <c r="BJ22" i="39"/>
  <c r="BI22" i="39"/>
  <c r="BW22" i="39" s="1"/>
  <c r="AS22" i="39" s="1"/>
  <c r="BG22" i="39"/>
  <c r="BF22" i="39"/>
  <c r="BE22" i="39"/>
  <c r="BD22" i="39"/>
  <c r="BC22" i="39"/>
  <c r="BB22" i="39"/>
  <c r="BA22" i="39"/>
  <c r="AZ22" i="39"/>
  <c r="BV21" i="39"/>
  <c r="BU21" i="39"/>
  <c r="BT21" i="39"/>
  <c r="BS21" i="39"/>
  <c r="BR21" i="39"/>
  <c r="BQ21" i="39"/>
  <c r="BP21" i="39"/>
  <c r="BO21" i="39"/>
  <c r="BN21" i="39"/>
  <c r="BM21" i="39"/>
  <c r="BL21" i="39"/>
  <c r="BK21" i="39"/>
  <c r="BJ21" i="39"/>
  <c r="BI21" i="39"/>
  <c r="BW21" i="39" s="1"/>
  <c r="AS21" i="39" s="1"/>
  <c r="BG21" i="39"/>
  <c r="BF21" i="39"/>
  <c r="BE21" i="39"/>
  <c r="BD21" i="39"/>
  <c r="BC21" i="39"/>
  <c r="BB21" i="39"/>
  <c r="BA21" i="39"/>
  <c r="AZ21" i="39"/>
  <c r="AR21" i="39" s="1"/>
  <c r="BV20" i="39"/>
  <c r="BU20" i="39"/>
  <c r="BT20" i="39"/>
  <c r="BS20" i="39"/>
  <c r="BR20" i="39"/>
  <c r="BQ20" i="39"/>
  <c r="BP20" i="39"/>
  <c r="BO20" i="39"/>
  <c r="BN20" i="39"/>
  <c r="BM20" i="39"/>
  <c r="BL20" i="39"/>
  <c r="BK20" i="39"/>
  <c r="BJ20" i="39"/>
  <c r="BI20" i="39"/>
  <c r="BW20" i="39" s="1"/>
  <c r="AS20" i="39" s="1"/>
  <c r="BG20" i="39"/>
  <c r="BF20" i="39"/>
  <c r="BE20" i="39"/>
  <c r="BD20" i="39"/>
  <c r="BC20" i="39"/>
  <c r="BB20" i="39"/>
  <c r="BA20" i="39"/>
  <c r="AZ20" i="39"/>
  <c r="BV19" i="39"/>
  <c r="BU19" i="39"/>
  <c r="BT19" i="39"/>
  <c r="BS19" i="39"/>
  <c r="BR19" i="39"/>
  <c r="BQ19" i="39"/>
  <c r="BP19" i="39"/>
  <c r="BO19" i="39"/>
  <c r="BN19" i="39"/>
  <c r="BM19" i="39"/>
  <c r="BL19" i="39"/>
  <c r="BK19" i="39"/>
  <c r="BJ19" i="39"/>
  <c r="BI19" i="39"/>
  <c r="BW19" i="39" s="1"/>
  <c r="AS19" i="39" s="1"/>
  <c r="BG19" i="39"/>
  <c r="BF19" i="39"/>
  <c r="BE19" i="39"/>
  <c r="BD19" i="39"/>
  <c r="BC19" i="39"/>
  <c r="BB19" i="39"/>
  <c r="BA19" i="39"/>
  <c r="AZ19" i="39"/>
  <c r="BV18" i="39"/>
  <c r="BU18" i="39"/>
  <c r="BT18" i="39"/>
  <c r="BS18" i="39"/>
  <c r="BR18" i="39"/>
  <c r="BQ18" i="39"/>
  <c r="BP18" i="39"/>
  <c r="BO18" i="39"/>
  <c r="BN18" i="39"/>
  <c r="BM18" i="39"/>
  <c r="BL18" i="39"/>
  <c r="BK18" i="39"/>
  <c r="BJ18" i="39"/>
  <c r="BI18" i="39"/>
  <c r="BW18" i="39" s="1"/>
  <c r="AS18" i="39" s="1"/>
  <c r="BG18" i="39"/>
  <c r="BF18" i="39"/>
  <c r="BE18" i="39"/>
  <c r="BD18" i="39"/>
  <c r="BC18" i="39"/>
  <c r="BB18" i="39"/>
  <c r="BA18" i="39"/>
  <c r="AZ18" i="39"/>
  <c r="BW17" i="39"/>
  <c r="AS17" i="39" s="1"/>
  <c r="BV17" i="39"/>
  <c r="BU17" i="39"/>
  <c r="BT17" i="39"/>
  <c r="BS17" i="39"/>
  <c r="BR17" i="39"/>
  <c r="BQ17" i="39"/>
  <c r="BP17" i="39"/>
  <c r="BO17" i="39"/>
  <c r="BN17" i="39"/>
  <c r="BM17" i="39"/>
  <c r="BL17" i="39"/>
  <c r="BK17" i="39"/>
  <c r="BJ17" i="39"/>
  <c r="BI17" i="39"/>
  <c r="BG17" i="39"/>
  <c r="BF17" i="39"/>
  <c r="BE17" i="39"/>
  <c r="BD17" i="39"/>
  <c r="BC17" i="39"/>
  <c r="BB17" i="39"/>
  <c r="BA17" i="39"/>
  <c r="AZ17" i="39"/>
  <c r="BW16" i="39"/>
  <c r="AS16" i="39" s="1"/>
  <c r="BV16" i="39"/>
  <c r="BU16" i="39"/>
  <c r="BT16" i="39"/>
  <c r="BS16" i="39"/>
  <c r="BR16" i="39"/>
  <c r="BQ16" i="39"/>
  <c r="BP16" i="39"/>
  <c r="BO16" i="39"/>
  <c r="BN16" i="39"/>
  <c r="BM16" i="39"/>
  <c r="BL16" i="39"/>
  <c r="BK16" i="39"/>
  <c r="BJ16" i="39"/>
  <c r="BI16" i="39"/>
  <c r="BG16" i="39"/>
  <c r="BF16" i="39"/>
  <c r="BE16" i="39"/>
  <c r="BD16" i="39"/>
  <c r="BC16" i="39"/>
  <c r="BB16" i="39"/>
  <c r="BA16" i="39"/>
  <c r="AZ16" i="39"/>
  <c r="BV15" i="39"/>
  <c r="BU15" i="39"/>
  <c r="BT15" i="39"/>
  <c r="BS15" i="39"/>
  <c r="BR15" i="39"/>
  <c r="BQ15" i="39"/>
  <c r="BP15" i="39"/>
  <c r="BO15" i="39"/>
  <c r="BN15" i="39"/>
  <c r="BM15" i="39"/>
  <c r="BL15" i="39"/>
  <c r="BK15" i="39"/>
  <c r="BJ15" i="39"/>
  <c r="BI15" i="39"/>
  <c r="BW15" i="39" s="1"/>
  <c r="AS15" i="39" s="1"/>
  <c r="BG15" i="39"/>
  <c r="BF15" i="39"/>
  <c r="BE15" i="39"/>
  <c r="BD15" i="39"/>
  <c r="BC15" i="39"/>
  <c r="BB15" i="39"/>
  <c r="BA15" i="39"/>
  <c r="AZ15" i="39"/>
  <c r="BV14" i="39"/>
  <c r="BU14" i="39"/>
  <c r="BT14" i="39"/>
  <c r="BS14" i="39"/>
  <c r="BR14" i="39"/>
  <c r="BQ14" i="39"/>
  <c r="BP14" i="39"/>
  <c r="BO14" i="39"/>
  <c r="BN14" i="39"/>
  <c r="BM14" i="39"/>
  <c r="BL14" i="39"/>
  <c r="BK14" i="39"/>
  <c r="BJ14" i="39"/>
  <c r="BI14" i="39"/>
  <c r="BW14" i="39" s="1"/>
  <c r="AS14" i="39" s="1"/>
  <c r="BG14" i="39"/>
  <c r="BF14" i="39"/>
  <c r="BE14" i="39"/>
  <c r="BD14" i="39"/>
  <c r="BC14" i="39"/>
  <c r="BB14" i="39"/>
  <c r="BA14" i="39"/>
  <c r="AZ14" i="39"/>
  <c r="BV13" i="39"/>
  <c r="BU13" i="39"/>
  <c r="BT13" i="39"/>
  <c r="BS13" i="39"/>
  <c r="BR13" i="39"/>
  <c r="BQ13" i="39"/>
  <c r="BP13" i="39"/>
  <c r="BO13" i="39"/>
  <c r="BN13" i="39"/>
  <c r="BM13" i="39"/>
  <c r="BL13" i="39"/>
  <c r="BK13" i="39"/>
  <c r="BJ13" i="39"/>
  <c r="BI13" i="39"/>
  <c r="BW13" i="39" s="1"/>
  <c r="AS13" i="39" s="1"/>
  <c r="BG13" i="39"/>
  <c r="BF13" i="39"/>
  <c r="BE13" i="39"/>
  <c r="BD13" i="39"/>
  <c r="BC13" i="39"/>
  <c r="BB13" i="39"/>
  <c r="BA13" i="39"/>
  <c r="AZ13" i="39"/>
  <c r="BV12" i="39"/>
  <c r="BU12" i="39"/>
  <c r="BT12" i="39"/>
  <c r="BS12" i="39"/>
  <c r="BR12" i="39"/>
  <c r="BQ12" i="39"/>
  <c r="BP12" i="39"/>
  <c r="BO12" i="39"/>
  <c r="BN12" i="39"/>
  <c r="BM12" i="39"/>
  <c r="BL12" i="39"/>
  <c r="BK12" i="39"/>
  <c r="BJ12" i="39"/>
  <c r="BI12" i="39"/>
  <c r="BW12" i="39" s="1"/>
  <c r="AS12" i="39" s="1"/>
  <c r="BG12" i="39"/>
  <c r="BF12" i="39"/>
  <c r="BE12" i="39"/>
  <c r="BD12" i="39"/>
  <c r="BC12" i="39"/>
  <c r="BB12" i="39"/>
  <c r="BA12" i="39"/>
  <c r="AZ12" i="39"/>
  <c r="BV11" i="39"/>
  <c r="BU11" i="39"/>
  <c r="BT11" i="39"/>
  <c r="BS11" i="39"/>
  <c r="BR11" i="39"/>
  <c r="BQ11" i="39"/>
  <c r="BP11" i="39"/>
  <c r="BO11" i="39"/>
  <c r="BN11" i="39"/>
  <c r="BM11" i="39"/>
  <c r="BL11" i="39"/>
  <c r="BK11" i="39"/>
  <c r="BJ11" i="39"/>
  <c r="BI11" i="39"/>
  <c r="BW11" i="39" s="1"/>
  <c r="AS11" i="39" s="1"/>
  <c r="BG11" i="39"/>
  <c r="BF11" i="39"/>
  <c r="BE11" i="39"/>
  <c r="BD11" i="39"/>
  <c r="BC11" i="39"/>
  <c r="BB11" i="39"/>
  <c r="BA11" i="39"/>
  <c r="AZ11" i="39"/>
  <c r="BV10" i="39"/>
  <c r="BU10" i="39"/>
  <c r="BT10" i="39"/>
  <c r="BS10" i="39"/>
  <c r="BR10" i="39"/>
  <c r="BQ10" i="39"/>
  <c r="BP10" i="39"/>
  <c r="BO10" i="39"/>
  <c r="BN10" i="39"/>
  <c r="BM10" i="39"/>
  <c r="BL10" i="39"/>
  <c r="BK10" i="39"/>
  <c r="BJ10" i="39"/>
  <c r="BI10" i="39"/>
  <c r="BW10" i="39" s="1"/>
  <c r="AS10" i="39" s="1"/>
  <c r="BG10" i="39"/>
  <c r="BF10" i="39"/>
  <c r="BE10" i="39"/>
  <c r="BD10" i="39"/>
  <c r="BC10" i="39"/>
  <c r="BB10" i="39"/>
  <c r="BA10" i="39"/>
  <c r="AZ10" i="39"/>
  <c r="BV9" i="39"/>
  <c r="BU9" i="39"/>
  <c r="BT9" i="39"/>
  <c r="BS9" i="39"/>
  <c r="BR9" i="39"/>
  <c r="BQ9" i="39"/>
  <c r="BP9" i="39"/>
  <c r="BO9" i="39"/>
  <c r="BN9" i="39"/>
  <c r="BM9" i="39"/>
  <c r="BL9" i="39"/>
  <c r="BK9" i="39"/>
  <c r="BJ9" i="39"/>
  <c r="BI9" i="39"/>
  <c r="BW9" i="39" s="1"/>
  <c r="AS9" i="39" s="1"/>
  <c r="BG9" i="39"/>
  <c r="BF9" i="39"/>
  <c r="BE9" i="39"/>
  <c r="BD9" i="39"/>
  <c r="BC9" i="39"/>
  <c r="BB9" i="39"/>
  <c r="BA9" i="39"/>
  <c r="AZ9" i="39"/>
  <c r="BV8" i="39"/>
  <c r="BU8" i="39"/>
  <c r="BT8" i="39"/>
  <c r="BS8" i="39"/>
  <c r="BR8" i="39"/>
  <c r="BQ8" i="39"/>
  <c r="BP8" i="39"/>
  <c r="BO8" i="39"/>
  <c r="BN8" i="39"/>
  <c r="BM8" i="39"/>
  <c r="BL8" i="39"/>
  <c r="BK8" i="39"/>
  <c r="BJ8" i="39"/>
  <c r="BI8" i="39"/>
  <c r="BW8" i="39" s="1"/>
  <c r="AS8" i="39" s="1"/>
  <c r="BG8" i="39"/>
  <c r="BF8" i="39"/>
  <c r="BE8" i="39"/>
  <c r="BD8" i="39"/>
  <c r="BC8" i="39"/>
  <c r="BB8" i="39"/>
  <c r="BA8" i="39"/>
  <c r="AZ8" i="39"/>
  <c r="BV7" i="39"/>
  <c r="BU7" i="39"/>
  <c r="BT7" i="39"/>
  <c r="BS7" i="39"/>
  <c r="BR7" i="39"/>
  <c r="BQ7" i="39"/>
  <c r="BP7" i="39"/>
  <c r="BO7" i="39"/>
  <c r="BN7" i="39"/>
  <c r="BM7" i="39"/>
  <c r="BL7" i="39"/>
  <c r="BK7" i="39"/>
  <c r="BJ7" i="39"/>
  <c r="BI7" i="39"/>
  <c r="BW7" i="39" s="1"/>
  <c r="AS7" i="39" s="1"/>
  <c r="BG7" i="39"/>
  <c r="BF7" i="39"/>
  <c r="BE7" i="39"/>
  <c r="BD7" i="39"/>
  <c r="BC7" i="39"/>
  <c r="BB7" i="39"/>
  <c r="BA7" i="39"/>
  <c r="AZ7" i="39"/>
  <c r="BV6" i="39"/>
  <c r="BU6" i="39"/>
  <c r="BT6" i="39"/>
  <c r="BS6" i="39"/>
  <c r="BR6" i="39"/>
  <c r="BQ6" i="39"/>
  <c r="BP6" i="39"/>
  <c r="BO6" i="39"/>
  <c r="BN6" i="39"/>
  <c r="BM6" i="39"/>
  <c r="BL6" i="39"/>
  <c r="BK6" i="39"/>
  <c r="BJ6" i="39"/>
  <c r="BI6" i="39"/>
  <c r="BG6" i="39"/>
  <c r="BF6" i="39"/>
  <c r="BE6" i="39"/>
  <c r="BD6" i="39"/>
  <c r="BC6" i="39"/>
  <c r="BB6" i="39"/>
  <c r="BA6" i="39"/>
  <c r="AZ6" i="39"/>
  <c r="BV5" i="39"/>
  <c r="BU5" i="39"/>
  <c r="BT5" i="39"/>
  <c r="BS5" i="39"/>
  <c r="BR5" i="39"/>
  <c r="BQ5" i="39"/>
  <c r="BP5" i="39"/>
  <c r="BO5" i="39"/>
  <c r="BN5" i="39"/>
  <c r="BM5" i="39"/>
  <c r="BL5" i="39"/>
  <c r="BK5" i="39"/>
  <c r="BJ5" i="39"/>
  <c r="BI5" i="39"/>
  <c r="BG5" i="39"/>
  <c r="BF5" i="39"/>
  <c r="BE5" i="39"/>
  <c r="BD5" i="39"/>
  <c r="BC5" i="39"/>
  <c r="BB5" i="39"/>
  <c r="BA5" i="39"/>
  <c r="AZ5" i="39"/>
  <c r="BV4" i="39"/>
  <c r="BU4" i="39"/>
  <c r="BT4" i="39"/>
  <c r="BS4" i="39"/>
  <c r="BR4" i="39"/>
  <c r="BQ4" i="39"/>
  <c r="BP4" i="39"/>
  <c r="BO4" i="39"/>
  <c r="BN4" i="39"/>
  <c r="BM4" i="39"/>
  <c r="BL4" i="39"/>
  <c r="BK4" i="39"/>
  <c r="BJ4" i="39"/>
  <c r="BI4" i="39"/>
  <c r="BG4" i="39"/>
  <c r="BF4" i="39"/>
  <c r="BE4" i="39"/>
  <c r="BD4" i="39"/>
  <c r="BC4" i="39"/>
  <c r="BB4" i="39"/>
  <c r="BA4" i="39"/>
  <c r="AZ4" i="39"/>
  <c r="BV192" i="34"/>
  <c r="BU192" i="34"/>
  <c r="BT192" i="34"/>
  <c r="BS192" i="34"/>
  <c r="BR192" i="34"/>
  <c r="BQ192" i="34"/>
  <c r="BP192" i="34"/>
  <c r="BO192" i="34"/>
  <c r="BN192" i="34"/>
  <c r="BM192" i="34"/>
  <c r="BL192" i="34"/>
  <c r="BK192" i="34"/>
  <c r="BJ192" i="34"/>
  <c r="BI192" i="34"/>
  <c r="BW192" i="34" s="1"/>
  <c r="BG192" i="34"/>
  <c r="BF192" i="34"/>
  <c r="BE192" i="34"/>
  <c r="BD192" i="34"/>
  <c r="BC192" i="34"/>
  <c r="BB192" i="34"/>
  <c r="BA192" i="34"/>
  <c r="AZ192" i="34"/>
  <c r="BV191" i="34"/>
  <c r="BU191" i="34"/>
  <c r="BT191" i="34"/>
  <c r="BS191" i="34"/>
  <c r="BR191" i="34"/>
  <c r="BQ191" i="34"/>
  <c r="BP191" i="34"/>
  <c r="BO191" i="34"/>
  <c r="BN191" i="34"/>
  <c r="BM191" i="34"/>
  <c r="BL191" i="34"/>
  <c r="BK191" i="34"/>
  <c r="BJ191" i="34"/>
  <c r="BI191" i="34"/>
  <c r="BW191" i="34" s="1"/>
  <c r="BG191" i="34"/>
  <c r="BF191" i="34"/>
  <c r="BE191" i="34"/>
  <c r="BD191" i="34"/>
  <c r="BC191" i="34"/>
  <c r="BB191" i="34"/>
  <c r="BA191" i="34"/>
  <c r="AZ191" i="34"/>
  <c r="BV190" i="34"/>
  <c r="BU190" i="34"/>
  <c r="BT190" i="34"/>
  <c r="BS190" i="34"/>
  <c r="BR190" i="34"/>
  <c r="BQ190" i="34"/>
  <c r="BP190" i="34"/>
  <c r="BO190" i="34"/>
  <c r="BN190" i="34"/>
  <c r="BM190" i="34"/>
  <c r="BL190" i="34"/>
  <c r="BK190" i="34"/>
  <c r="BJ190" i="34"/>
  <c r="BI190" i="34"/>
  <c r="BW190" i="34" s="1"/>
  <c r="BG190" i="34"/>
  <c r="BF190" i="34"/>
  <c r="BE190" i="34"/>
  <c r="BD190" i="34"/>
  <c r="BC190" i="34"/>
  <c r="BB190" i="34"/>
  <c r="BA190" i="34"/>
  <c r="AZ190" i="34"/>
  <c r="BV189" i="34"/>
  <c r="BU189" i="34"/>
  <c r="BT189" i="34"/>
  <c r="BS189" i="34"/>
  <c r="BR189" i="34"/>
  <c r="BQ189" i="34"/>
  <c r="BP189" i="34"/>
  <c r="BO189" i="34"/>
  <c r="BN189" i="34"/>
  <c r="BM189" i="34"/>
  <c r="BL189" i="34"/>
  <c r="BK189" i="34"/>
  <c r="BJ189" i="34"/>
  <c r="BI189" i="34"/>
  <c r="BW189" i="34" s="1"/>
  <c r="AS189" i="34" s="1"/>
  <c r="BG189" i="34"/>
  <c r="BF189" i="34"/>
  <c r="BE189" i="34"/>
  <c r="BD189" i="34"/>
  <c r="BC189" i="34"/>
  <c r="BB189" i="34"/>
  <c r="BA189" i="34"/>
  <c r="AZ189" i="34"/>
  <c r="BV188" i="34"/>
  <c r="BU188" i="34"/>
  <c r="BT188" i="34"/>
  <c r="BS188" i="34"/>
  <c r="BR188" i="34"/>
  <c r="BQ188" i="34"/>
  <c r="BP188" i="34"/>
  <c r="BO188" i="34"/>
  <c r="BN188" i="34"/>
  <c r="BM188" i="34"/>
  <c r="BL188" i="34"/>
  <c r="BK188" i="34"/>
  <c r="BJ188" i="34"/>
  <c r="BI188" i="34"/>
  <c r="BW188" i="34" s="1"/>
  <c r="AS188" i="34" s="1"/>
  <c r="BG188" i="34"/>
  <c r="BF188" i="34"/>
  <c r="BE188" i="34"/>
  <c r="BD188" i="34"/>
  <c r="BC188" i="34"/>
  <c r="BB188" i="34"/>
  <c r="BA188" i="34"/>
  <c r="AZ188" i="34"/>
  <c r="BV187" i="34"/>
  <c r="BU187" i="34"/>
  <c r="BT187" i="34"/>
  <c r="BS187" i="34"/>
  <c r="BR187" i="34"/>
  <c r="BQ187" i="34"/>
  <c r="BP187" i="34"/>
  <c r="BO187" i="34"/>
  <c r="BN187" i="34"/>
  <c r="BM187" i="34"/>
  <c r="BL187" i="34"/>
  <c r="BK187" i="34"/>
  <c r="BJ187" i="34"/>
  <c r="BI187" i="34"/>
  <c r="BW187" i="34" s="1"/>
  <c r="AS187" i="34" s="1"/>
  <c r="BG187" i="34"/>
  <c r="BF187" i="34"/>
  <c r="BE187" i="34"/>
  <c r="BD187" i="34"/>
  <c r="BC187" i="34"/>
  <c r="BB187" i="34"/>
  <c r="BA187" i="34"/>
  <c r="AZ187" i="34"/>
  <c r="BW186" i="34"/>
  <c r="AS186" i="34" s="1"/>
  <c r="BV186" i="34"/>
  <c r="BU186" i="34"/>
  <c r="BT186" i="34"/>
  <c r="BS186" i="34"/>
  <c r="BR186" i="34"/>
  <c r="BQ186" i="34"/>
  <c r="BP186" i="34"/>
  <c r="BO186" i="34"/>
  <c r="BN186" i="34"/>
  <c r="BM186" i="34"/>
  <c r="BL186" i="34"/>
  <c r="BK186" i="34"/>
  <c r="BJ186" i="34"/>
  <c r="BI186" i="34"/>
  <c r="BG186" i="34"/>
  <c r="BF186" i="34"/>
  <c r="BE186" i="34"/>
  <c r="BD186" i="34"/>
  <c r="BC186" i="34"/>
  <c r="BB186" i="34"/>
  <c r="BA186" i="34"/>
  <c r="AZ186" i="34"/>
  <c r="BW185" i="34"/>
  <c r="AS185" i="34" s="1"/>
  <c r="BV185" i="34"/>
  <c r="BU185" i="34"/>
  <c r="BT185" i="34"/>
  <c r="BS185" i="34"/>
  <c r="BR185" i="34"/>
  <c r="BQ185" i="34"/>
  <c r="BP185" i="34"/>
  <c r="BO185" i="34"/>
  <c r="BN185" i="34"/>
  <c r="BM185" i="34"/>
  <c r="BL185" i="34"/>
  <c r="BK185" i="34"/>
  <c r="BJ185" i="34"/>
  <c r="BI185" i="34"/>
  <c r="BG185" i="34"/>
  <c r="BF185" i="34"/>
  <c r="BE185" i="34"/>
  <c r="BD185" i="34"/>
  <c r="BC185" i="34"/>
  <c r="BB185" i="34"/>
  <c r="BA185" i="34"/>
  <c r="AZ185" i="34"/>
  <c r="BV184" i="34"/>
  <c r="BU184" i="34"/>
  <c r="BT184" i="34"/>
  <c r="BS184" i="34"/>
  <c r="BR184" i="34"/>
  <c r="BQ184" i="34"/>
  <c r="BP184" i="34"/>
  <c r="BO184" i="34"/>
  <c r="BN184" i="34"/>
  <c r="BM184" i="34"/>
  <c r="BL184" i="34"/>
  <c r="BK184" i="34"/>
  <c r="BJ184" i="34"/>
  <c r="BI184" i="34"/>
  <c r="BW184" i="34" s="1"/>
  <c r="AS184" i="34" s="1"/>
  <c r="BG184" i="34"/>
  <c r="BF184" i="34"/>
  <c r="BE184" i="34"/>
  <c r="BD184" i="34"/>
  <c r="BC184" i="34"/>
  <c r="BB184" i="34"/>
  <c r="BA184" i="34"/>
  <c r="AZ184" i="34"/>
  <c r="BV183" i="34"/>
  <c r="BU183" i="34"/>
  <c r="BT183" i="34"/>
  <c r="BS183" i="34"/>
  <c r="BR183" i="34"/>
  <c r="BQ183" i="34"/>
  <c r="BP183" i="34"/>
  <c r="BO183" i="34"/>
  <c r="BN183" i="34"/>
  <c r="BM183" i="34"/>
  <c r="BL183" i="34"/>
  <c r="BK183" i="34"/>
  <c r="BJ183" i="34"/>
  <c r="BI183" i="34"/>
  <c r="BW183" i="34" s="1"/>
  <c r="AS183" i="34" s="1"/>
  <c r="BG183" i="34"/>
  <c r="BF183" i="34"/>
  <c r="BE183" i="34"/>
  <c r="BD183" i="34"/>
  <c r="BC183" i="34"/>
  <c r="BB183" i="34"/>
  <c r="BA183" i="34"/>
  <c r="AZ183" i="34"/>
  <c r="BV182" i="34"/>
  <c r="BU182" i="34"/>
  <c r="BT182" i="34"/>
  <c r="BS182" i="34"/>
  <c r="BR182" i="34"/>
  <c r="BQ182" i="34"/>
  <c r="BP182" i="34"/>
  <c r="BO182" i="34"/>
  <c r="BN182" i="34"/>
  <c r="BM182" i="34"/>
  <c r="BL182" i="34"/>
  <c r="BK182" i="34"/>
  <c r="BJ182" i="34"/>
  <c r="BI182" i="34"/>
  <c r="BW182" i="34" s="1"/>
  <c r="AS182" i="34" s="1"/>
  <c r="BG182" i="34"/>
  <c r="BF182" i="34"/>
  <c r="BE182" i="34"/>
  <c r="BD182" i="34"/>
  <c r="BC182" i="34"/>
  <c r="BB182" i="34"/>
  <c r="BA182" i="34"/>
  <c r="AZ182" i="34"/>
  <c r="AR182" i="34" s="1"/>
  <c r="BV181" i="34"/>
  <c r="BU181" i="34"/>
  <c r="BT181" i="34"/>
  <c r="BS181" i="34"/>
  <c r="BR181" i="34"/>
  <c r="BQ181" i="34"/>
  <c r="BP181" i="34"/>
  <c r="BO181" i="34"/>
  <c r="BN181" i="34"/>
  <c r="BM181" i="34"/>
  <c r="BL181" i="34"/>
  <c r="BK181" i="34"/>
  <c r="BJ181" i="34"/>
  <c r="BI181" i="34"/>
  <c r="BW181" i="34" s="1"/>
  <c r="AS181" i="34" s="1"/>
  <c r="BG181" i="34"/>
  <c r="BF181" i="34"/>
  <c r="BE181" i="34"/>
  <c r="BD181" i="34"/>
  <c r="BC181" i="34"/>
  <c r="BB181" i="34"/>
  <c r="BA181" i="34"/>
  <c r="AZ181" i="34"/>
  <c r="BV180" i="34"/>
  <c r="BU180" i="34"/>
  <c r="BT180" i="34"/>
  <c r="BS180" i="34"/>
  <c r="BR180" i="34"/>
  <c r="BQ180" i="34"/>
  <c r="BP180" i="34"/>
  <c r="BO180" i="34"/>
  <c r="BN180" i="34"/>
  <c r="BM180" i="34"/>
  <c r="BL180" i="34"/>
  <c r="BK180" i="34"/>
  <c r="BJ180" i="34"/>
  <c r="BI180" i="34"/>
  <c r="BW180" i="34" s="1"/>
  <c r="AS180" i="34" s="1"/>
  <c r="BG180" i="34"/>
  <c r="BF180" i="34"/>
  <c r="BE180" i="34"/>
  <c r="BD180" i="34"/>
  <c r="BC180" i="34"/>
  <c r="BB180" i="34"/>
  <c r="BA180" i="34"/>
  <c r="AZ180" i="34"/>
  <c r="BV179" i="34"/>
  <c r="BU179" i="34"/>
  <c r="BT179" i="34"/>
  <c r="BS179" i="34"/>
  <c r="BR179" i="34"/>
  <c r="BQ179" i="34"/>
  <c r="BP179" i="34"/>
  <c r="BO179" i="34"/>
  <c r="BN179" i="34"/>
  <c r="BM179" i="34"/>
  <c r="BL179" i="34"/>
  <c r="BK179" i="34"/>
  <c r="BJ179" i="34"/>
  <c r="BI179" i="34"/>
  <c r="BW179" i="34" s="1"/>
  <c r="AS179" i="34" s="1"/>
  <c r="BG179" i="34"/>
  <c r="BF179" i="34"/>
  <c r="BE179" i="34"/>
  <c r="BD179" i="34"/>
  <c r="BC179" i="34"/>
  <c r="BB179" i="34"/>
  <c r="BA179" i="34"/>
  <c r="AZ179" i="34"/>
  <c r="BW178" i="34"/>
  <c r="AS178" i="34" s="1"/>
  <c r="BV178" i="34"/>
  <c r="BU178" i="34"/>
  <c r="BT178" i="34"/>
  <c r="BS178" i="34"/>
  <c r="BR178" i="34"/>
  <c r="BQ178" i="34"/>
  <c r="BP178" i="34"/>
  <c r="BO178" i="34"/>
  <c r="BN178" i="34"/>
  <c r="BM178" i="34"/>
  <c r="BL178" i="34"/>
  <c r="BK178" i="34"/>
  <c r="BJ178" i="34"/>
  <c r="BI178" i="34"/>
  <c r="BG178" i="34"/>
  <c r="BF178" i="34"/>
  <c r="BE178" i="34"/>
  <c r="BD178" i="34"/>
  <c r="BC178" i="34"/>
  <c r="BB178" i="34"/>
  <c r="BA178" i="34"/>
  <c r="AZ178" i="34"/>
  <c r="BW177" i="34"/>
  <c r="AS177" i="34" s="1"/>
  <c r="BV177" i="34"/>
  <c r="BU177" i="34"/>
  <c r="BT177" i="34"/>
  <c r="BS177" i="34"/>
  <c r="BR177" i="34"/>
  <c r="BQ177" i="34"/>
  <c r="BP177" i="34"/>
  <c r="BO177" i="34"/>
  <c r="BN177" i="34"/>
  <c r="BM177" i="34"/>
  <c r="BL177" i="34"/>
  <c r="BK177" i="34"/>
  <c r="BJ177" i="34"/>
  <c r="BI177" i="34"/>
  <c r="BG177" i="34"/>
  <c r="BF177" i="34"/>
  <c r="BE177" i="34"/>
  <c r="BD177" i="34"/>
  <c r="BC177" i="34"/>
  <c r="BB177" i="34"/>
  <c r="BA177" i="34"/>
  <c r="AZ177" i="34"/>
  <c r="BV176" i="34"/>
  <c r="BU176" i="34"/>
  <c r="BT176" i="34"/>
  <c r="BS176" i="34"/>
  <c r="BR176" i="34"/>
  <c r="BQ176" i="34"/>
  <c r="BP176" i="34"/>
  <c r="BO176" i="34"/>
  <c r="BN176" i="34"/>
  <c r="BM176" i="34"/>
  <c r="BL176" i="34"/>
  <c r="BK176" i="34"/>
  <c r="BJ176" i="34"/>
  <c r="BI176" i="34"/>
  <c r="BW176" i="34" s="1"/>
  <c r="AS176" i="34" s="1"/>
  <c r="BG176" i="34"/>
  <c r="BF176" i="34"/>
  <c r="BE176" i="34"/>
  <c r="BD176" i="34"/>
  <c r="BC176" i="34"/>
  <c r="BB176" i="34"/>
  <c r="BA176" i="34"/>
  <c r="AZ176" i="34"/>
  <c r="BV175" i="34"/>
  <c r="BU175" i="34"/>
  <c r="BT175" i="34"/>
  <c r="BS175" i="34"/>
  <c r="BR175" i="34"/>
  <c r="BQ175" i="34"/>
  <c r="BP175" i="34"/>
  <c r="BO175" i="34"/>
  <c r="BN175" i="34"/>
  <c r="BM175" i="34"/>
  <c r="BL175" i="34"/>
  <c r="BK175" i="34"/>
  <c r="BJ175" i="34"/>
  <c r="BI175" i="34"/>
  <c r="BW175" i="34" s="1"/>
  <c r="AS175" i="34" s="1"/>
  <c r="BG175" i="34"/>
  <c r="BF175" i="34"/>
  <c r="BE175" i="34"/>
  <c r="BD175" i="34"/>
  <c r="BC175" i="34"/>
  <c r="BB175" i="34"/>
  <c r="BA175" i="34"/>
  <c r="AZ175" i="34"/>
  <c r="BV174" i="34"/>
  <c r="BU174" i="34"/>
  <c r="BT174" i="34"/>
  <c r="BS174" i="34"/>
  <c r="BR174" i="34"/>
  <c r="BQ174" i="34"/>
  <c r="BP174" i="34"/>
  <c r="BO174" i="34"/>
  <c r="BN174" i="34"/>
  <c r="BM174" i="34"/>
  <c r="BL174" i="34"/>
  <c r="BK174" i="34"/>
  <c r="BJ174" i="34"/>
  <c r="BI174" i="34"/>
  <c r="BW174" i="34" s="1"/>
  <c r="AS174" i="34" s="1"/>
  <c r="BG174" i="34"/>
  <c r="BF174" i="34"/>
  <c r="BE174" i="34"/>
  <c r="BD174" i="34"/>
  <c r="BC174" i="34"/>
  <c r="BB174" i="34"/>
  <c r="BA174" i="34"/>
  <c r="AZ174" i="34"/>
  <c r="AR174" i="34" s="1"/>
  <c r="BV173" i="34"/>
  <c r="BU173" i="34"/>
  <c r="BT173" i="34"/>
  <c r="BS173" i="34"/>
  <c r="BR173" i="34"/>
  <c r="BQ173" i="34"/>
  <c r="BP173" i="34"/>
  <c r="BO173" i="34"/>
  <c r="BN173" i="34"/>
  <c r="BM173" i="34"/>
  <c r="BL173" i="34"/>
  <c r="BK173" i="34"/>
  <c r="BJ173" i="34"/>
  <c r="BI173" i="34"/>
  <c r="BW173" i="34" s="1"/>
  <c r="AS173" i="34" s="1"/>
  <c r="BG173" i="34"/>
  <c r="BF173" i="34"/>
  <c r="BE173" i="34"/>
  <c r="BD173" i="34"/>
  <c r="BC173" i="34"/>
  <c r="BB173" i="34"/>
  <c r="BA173" i="34"/>
  <c r="AZ173" i="34"/>
  <c r="BV172" i="34"/>
  <c r="BU172" i="34"/>
  <c r="BT172" i="34"/>
  <c r="BS172" i="34"/>
  <c r="BR172" i="34"/>
  <c r="BQ172" i="34"/>
  <c r="BP172" i="34"/>
  <c r="BO172" i="34"/>
  <c r="BN172" i="34"/>
  <c r="BM172" i="34"/>
  <c r="BL172" i="34"/>
  <c r="BK172" i="34"/>
  <c r="BJ172" i="34"/>
  <c r="BI172" i="34"/>
  <c r="BW172" i="34" s="1"/>
  <c r="AS172" i="34" s="1"/>
  <c r="BG172" i="34"/>
  <c r="BF172" i="34"/>
  <c r="BE172" i="34"/>
  <c r="BD172" i="34"/>
  <c r="BC172" i="34"/>
  <c r="BB172" i="34"/>
  <c r="BA172" i="34"/>
  <c r="AZ172" i="34"/>
  <c r="BV171" i="34"/>
  <c r="BU171" i="34"/>
  <c r="BT171" i="34"/>
  <c r="BS171" i="34"/>
  <c r="BR171" i="34"/>
  <c r="BQ171" i="34"/>
  <c r="BP171" i="34"/>
  <c r="BO171" i="34"/>
  <c r="BN171" i="34"/>
  <c r="BM171" i="34"/>
  <c r="BL171" i="34"/>
  <c r="BK171" i="34"/>
  <c r="BJ171" i="34"/>
  <c r="BI171" i="34"/>
  <c r="BW171" i="34" s="1"/>
  <c r="AS171" i="34" s="1"/>
  <c r="BG171" i="34"/>
  <c r="BF171" i="34"/>
  <c r="BE171" i="34"/>
  <c r="BD171" i="34"/>
  <c r="BC171" i="34"/>
  <c r="BB171" i="34"/>
  <c r="BA171" i="34"/>
  <c r="AZ171" i="34"/>
  <c r="BW170" i="34"/>
  <c r="AS170" i="34" s="1"/>
  <c r="BV170" i="34"/>
  <c r="BU170" i="34"/>
  <c r="BT170" i="34"/>
  <c r="BS170" i="34"/>
  <c r="BR170" i="34"/>
  <c r="BQ170" i="34"/>
  <c r="BP170" i="34"/>
  <c r="BO170" i="34"/>
  <c r="BN170" i="34"/>
  <c r="BM170" i="34"/>
  <c r="BL170" i="34"/>
  <c r="BK170" i="34"/>
  <c r="BJ170" i="34"/>
  <c r="BI170" i="34"/>
  <c r="BG170" i="34"/>
  <c r="BF170" i="34"/>
  <c r="BE170" i="34"/>
  <c r="BD170" i="34"/>
  <c r="BC170" i="34"/>
  <c r="BB170" i="34"/>
  <c r="BA170" i="34"/>
  <c r="AZ170" i="34"/>
  <c r="BW169" i="34"/>
  <c r="AS169" i="34" s="1"/>
  <c r="BV169" i="34"/>
  <c r="BU169" i="34"/>
  <c r="BT169" i="34"/>
  <c r="BS169" i="34"/>
  <c r="BR169" i="34"/>
  <c r="BQ169" i="34"/>
  <c r="BP169" i="34"/>
  <c r="BO169" i="34"/>
  <c r="BN169" i="34"/>
  <c r="BM169" i="34"/>
  <c r="BL169" i="34"/>
  <c r="BK169" i="34"/>
  <c r="BJ169" i="34"/>
  <c r="BI169" i="34"/>
  <c r="BG169" i="34"/>
  <c r="BF169" i="34"/>
  <c r="BE169" i="34"/>
  <c r="BD169" i="34"/>
  <c r="BC169" i="34"/>
  <c r="BB169" i="34"/>
  <c r="BA169" i="34"/>
  <c r="AZ169" i="34"/>
  <c r="BV168" i="34"/>
  <c r="BU168" i="34"/>
  <c r="BT168" i="34"/>
  <c r="BS168" i="34"/>
  <c r="BR168" i="34"/>
  <c r="BQ168" i="34"/>
  <c r="BP168" i="34"/>
  <c r="BO168" i="34"/>
  <c r="BN168" i="34"/>
  <c r="BM168" i="34"/>
  <c r="BL168" i="34"/>
  <c r="BK168" i="34"/>
  <c r="BJ168" i="34"/>
  <c r="BI168" i="34"/>
  <c r="BW168" i="34" s="1"/>
  <c r="AS168" i="34" s="1"/>
  <c r="BG168" i="34"/>
  <c r="BF168" i="34"/>
  <c r="BE168" i="34"/>
  <c r="BD168" i="34"/>
  <c r="BC168" i="34"/>
  <c r="BB168" i="34"/>
  <c r="BA168" i="34"/>
  <c r="AZ168" i="34"/>
  <c r="BV167" i="34"/>
  <c r="BU167" i="34"/>
  <c r="BT167" i="34"/>
  <c r="BS167" i="34"/>
  <c r="BR167" i="34"/>
  <c r="BQ167" i="34"/>
  <c r="BP167" i="34"/>
  <c r="BO167" i="34"/>
  <c r="BN167" i="34"/>
  <c r="BM167" i="34"/>
  <c r="BL167" i="34"/>
  <c r="BK167" i="34"/>
  <c r="BJ167" i="34"/>
  <c r="BI167" i="34"/>
  <c r="BW167" i="34" s="1"/>
  <c r="AS167" i="34" s="1"/>
  <c r="BG167" i="34"/>
  <c r="BF167" i="34"/>
  <c r="BE167" i="34"/>
  <c r="BD167" i="34"/>
  <c r="BC167" i="34"/>
  <c r="BB167" i="34"/>
  <c r="BA167" i="34"/>
  <c r="AZ167" i="34"/>
  <c r="BV166" i="34"/>
  <c r="BU166" i="34"/>
  <c r="BT166" i="34"/>
  <c r="BS166" i="34"/>
  <c r="BR166" i="34"/>
  <c r="BQ166" i="34"/>
  <c r="BP166" i="34"/>
  <c r="BO166" i="34"/>
  <c r="BN166" i="34"/>
  <c r="BM166" i="34"/>
  <c r="BL166" i="34"/>
  <c r="BK166" i="34"/>
  <c r="BJ166" i="34"/>
  <c r="BI166" i="34"/>
  <c r="BW166" i="34" s="1"/>
  <c r="AS166" i="34" s="1"/>
  <c r="BG166" i="34"/>
  <c r="BF166" i="34"/>
  <c r="BE166" i="34"/>
  <c r="BD166" i="34"/>
  <c r="BC166" i="34"/>
  <c r="BB166" i="34"/>
  <c r="BA166" i="34"/>
  <c r="AZ166" i="34"/>
  <c r="AR166" i="34" s="1"/>
  <c r="BV165" i="34"/>
  <c r="BU165" i="34"/>
  <c r="BT165" i="34"/>
  <c r="BS165" i="34"/>
  <c r="BR165" i="34"/>
  <c r="BQ165" i="34"/>
  <c r="BP165" i="34"/>
  <c r="BO165" i="34"/>
  <c r="BN165" i="34"/>
  <c r="BM165" i="34"/>
  <c r="BL165" i="34"/>
  <c r="BK165" i="34"/>
  <c r="BJ165" i="34"/>
  <c r="BI165" i="34"/>
  <c r="BW165" i="34" s="1"/>
  <c r="AS165" i="34" s="1"/>
  <c r="BG165" i="34"/>
  <c r="BF165" i="34"/>
  <c r="BE165" i="34"/>
  <c r="BD165" i="34"/>
  <c r="BC165" i="34"/>
  <c r="BB165" i="34"/>
  <c r="BA165" i="34"/>
  <c r="AZ165" i="34"/>
  <c r="BV164" i="34"/>
  <c r="BU164" i="34"/>
  <c r="BT164" i="34"/>
  <c r="BS164" i="34"/>
  <c r="BR164" i="34"/>
  <c r="BQ164" i="34"/>
  <c r="BP164" i="34"/>
  <c r="BO164" i="34"/>
  <c r="BN164" i="34"/>
  <c r="BM164" i="34"/>
  <c r="BL164" i="34"/>
  <c r="BK164" i="34"/>
  <c r="BJ164" i="34"/>
  <c r="BI164" i="34"/>
  <c r="BW164" i="34" s="1"/>
  <c r="AS164" i="34" s="1"/>
  <c r="BG164" i="34"/>
  <c r="BF164" i="34"/>
  <c r="BE164" i="34"/>
  <c r="BD164" i="34"/>
  <c r="BC164" i="34"/>
  <c r="BB164" i="34"/>
  <c r="BA164" i="34"/>
  <c r="AZ164" i="34"/>
  <c r="BV163" i="34"/>
  <c r="BU163" i="34"/>
  <c r="BT163" i="34"/>
  <c r="BS163" i="34"/>
  <c r="BR163" i="34"/>
  <c r="BQ163" i="34"/>
  <c r="BP163" i="34"/>
  <c r="BO163" i="34"/>
  <c r="BN163" i="34"/>
  <c r="BM163" i="34"/>
  <c r="BL163" i="34"/>
  <c r="BK163" i="34"/>
  <c r="BJ163" i="34"/>
  <c r="BI163" i="34"/>
  <c r="BW163" i="34" s="1"/>
  <c r="AS163" i="34" s="1"/>
  <c r="BG163" i="34"/>
  <c r="BF163" i="34"/>
  <c r="BE163" i="34"/>
  <c r="BD163" i="34"/>
  <c r="BC163" i="34"/>
  <c r="BB163" i="34"/>
  <c r="BA163" i="34"/>
  <c r="AZ163" i="34"/>
  <c r="BW162" i="34"/>
  <c r="AS162" i="34" s="1"/>
  <c r="BV162" i="34"/>
  <c r="BU162" i="34"/>
  <c r="BT162" i="34"/>
  <c r="BS162" i="34"/>
  <c r="BR162" i="34"/>
  <c r="BQ162" i="34"/>
  <c r="BP162" i="34"/>
  <c r="BO162" i="34"/>
  <c r="BN162" i="34"/>
  <c r="BM162" i="34"/>
  <c r="BL162" i="34"/>
  <c r="BK162" i="34"/>
  <c r="BJ162" i="34"/>
  <c r="BI162" i="34"/>
  <c r="BG162" i="34"/>
  <c r="BF162" i="34"/>
  <c r="BE162" i="34"/>
  <c r="BD162" i="34"/>
  <c r="BC162" i="34"/>
  <c r="BB162" i="34"/>
  <c r="BA162" i="34"/>
  <c r="AZ162" i="34"/>
  <c r="BW161" i="34"/>
  <c r="AS161" i="34" s="1"/>
  <c r="BV161" i="34"/>
  <c r="BU161" i="34"/>
  <c r="BT161" i="34"/>
  <c r="BS161" i="34"/>
  <c r="BR161" i="34"/>
  <c r="BQ161" i="34"/>
  <c r="BP161" i="34"/>
  <c r="BO161" i="34"/>
  <c r="BN161" i="34"/>
  <c r="BM161" i="34"/>
  <c r="BL161" i="34"/>
  <c r="BK161" i="34"/>
  <c r="BJ161" i="34"/>
  <c r="BI161" i="34"/>
  <c r="BG161" i="34"/>
  <c r="BF161" i="34"/>
  <c r="BE161" i="34"/>
  <c r="BD161" i="34"/>
  <c r="BC161" i="34"/>
  <c r="BB161" i="34"/>
  <c r="BA161" i="34"/>
  <c r="AZ161" i="34"/>
  <c r="BV160" i="34"/>
  <c r="BU160" i="34"/>
  <c r="BT160" i="34"/>
  <c r="BS160" i="34"/>
  <c r="BR160" i="34"/>
  <c r="BQ160" i="34"/>
  <c r="BP160" i="34"/>
  <c r="BO160" i="34"/>
  <c r="BN160" i="34"/>
  <c r="BM160" i="34"/>
  <c r="BL160" i="34"/>
  <c r="BK160" i="34"/>
  <c r="BJ160" i="34"/>
  <c r="BI160" i="34"/>
  <c r="BW160" i="34" s="1"/>
  <c r="AS160" i="34" s="1"/>
  <c r="BG160" i="34"/>
  <c r="BF160" i="34"/>
  <c r="BE160" i="34"/>
  <c r="BD160" i="34"/>
  <c r="BC160" i="34"/>
  <c r="BB160" i="34"/>
  <c r="BA160" i="34"/>
  <c r="AZ160" i="34"/>
  <c r="BV159" i="34"/>
  <c r="BU159" i="34"/>
  <c r="BT159" i="34"/>
  <c r="BS159" i="34"/>
  <c r="BR159" i="34"/>
  <c r="BQ159" i="34"/>
  <c r="BP159" i="34"/>
  <c r="BO159" i="34"/>
  <c r="BN159" i="34"/>
  <c r="BM159" i="34"/>
  <c r="BL159" i="34"/>
  <c r="BK159" i="34"/>
  <c r="BJ159" i="34"/>
  <c r="BI159" i="34"/>
  <c r="BW159" i="34" s="1"/>
  <c r="AS159" i="34" s="1"/>
  <c r="BG159" i="34"/>
  <c r="BF159" i="34"/>
  <c r="BE159" i="34"/>
  <c r="BD159" i="34"/>
  <c r="BC159" i="34"/>
  <c r="BB159" i="34"/>
  <c r="BA159" i="34"/>
  <c r="AZ159" i="34"/>
  <c r="BV158" i="34"/>
  <c r="BU158" i="34"/>
  <c r="BT158" i="34"/>
  <c r="BS158" i="34"/>
  <c r="BR158" i="34"/>
  <c r="BQ158" i="34"/>
  <c r="BP158" i="34"/>
  <c r="BO158" i="34"/>
  <c r="BN158" i="34"/>
  <c r="BM158" i="34"/>
  <c r="BL158" i="34"/>
  <c r="BK158" i="34"/>
  <c r="BJ158" i="34"/>
  <c r="BI158" i="34"/>
  <c r="BW158" i="34" s="1"/>
  <c r="AS158" i="34" s="1"/>
  <c r="BG158" i="34"/>
  <c r="BF158" i="34"/>
  <c r="BE158" i="34"/>
  <c r="BD158" i="34"/>
  <c r="BC158" i="34"/>
  <c r="BB158" i="34"/>
  <c r="BA158" i="34"/>
  <c r="AZ158" i="34"/>
  <c r="AR158" i="34" s="1"/>
  <c r="BV157" i="34"/>
  <c r="BU157" i="34"/>
  <c r="BT157" i="34"/>
  <c r="BS157" i="34"/>
  <c r="BR157" i="34"/>
  <c r="BQ157" i="34"/>
  <c r="BP157" i="34"/>
  <c r="BO157" i="34"/>
  <c r="BN157" i="34"/>
  <c r="BM157" i="34"/>
  <c r="BL157" i="34"/>
  <c r="BK157" i="34"/>
  <c r="BJ157" i="34"/>
  <c r="BI157" i="34"/>
  <c r="BW157" i="34" s="1"/>
  <c r="AS157" i="34" s="1"/>
  <c r="BG157" i="34"/>
  <c r="BF157" i="34"/>
  <c r="BE157" i="34"/>
  <c r="BD157" i="34"/>
  <c r="BC157" i="34"/>
  <c r="BB157" i="34"/>
  <c r="BA157" i="34"/>
  <c r="AZ157" i="34"/>
  <c r="BV156" i="34"/>
  <c r="BU156" i="34"/>
  <c r="BT156" i="34"/>
  <c r="BS156" i="34"/>
  <c r="BR156" i="34"/>
  <c r="BQ156" i="34"/>
  <c r="BP156" i="34"/>
  <c r="BO156" i="34"/>
  <c r="BN156" i="34"/>
  <c r="BM156" i="34"/>
  <c r="BL156" i="34"/>
  <c r="BK156" i="34"/>
  <c r="BJ156" i="34"/>
  <c r="BI156" i="34"/>
  <c r="BW156" i="34" s="1"/>
  <c r="AS156" i="34" s="1"/>
  <c r="BG156" i="34"/>
  <c r="BF156" i="34"/>
  <c r="BE156" i="34"/>
  <c r="BD156" i="34"/>
  <c r="BC156" i="34"/>
  <c r="BB156" i="34"/>
  <c r="BA156" i="34"/>
  <c r="AZ156" i="34"/>
  <c r="BV155" i="34"/>
  <c r="BU155" i="34"/>
  <c r="BT155" i="34"/>
  <c r="BS155" i="34"/>
  <c r="BR155" i="34"/>
  <c r="BQ155" i="34"/>
  <c r="BP155" i="34"/>
  <c r="BO155" i="34"/>
  <c r="BN155" i="34"/>
  <c r="BM155" i="34"/>
  <c r="BL155" i="34"/>
  <c r="BK155" i="34"/>
  <c r="BJ155" i="34"/>
  <c r="BI155" i="34"/>
  <c r="BW155" i="34" s="1"/>
  <c r="AS155" i="34" s="1"/>
  <c r="BG155" i="34"/>
  <c r="BF155" i="34"/>
  <c r="BE155" i="34"/>
  <c r="BD155" i="34"/>
  <c r="BC155" i="34"/>
  <c r="BB155" i="34"/>
  <c r="BA155" i="34"/>
  <c r="AZ155" i="34"/>
  <c r="BW154" i="34"/>
  <c r="AS154" i="34" s="1"/>
  <c r="BV154" i="34"/>
  <c r="BU154" i="34"/>
  <c r="BT154" i="34"/>
  <c r="BS154" i="34"/>
  <c r="BR154" i="34"/>
  <c r="BQ154" i="34"/>
  <c r="BP154" i="34"/>
  <c r="BO154" i="34"/>
  <c r="BN154" i="34"/>
  <c r="BM154" i="34"/>
  <c r="BL154" i="34"/>
  <c r="BK154" i="34"/>
  <c r="BJ154" i="34"/>
  <c r="BI154" i="34"/>
  <c r="BG154" i="34"/>
  <c r="BF154" i="34"/>
  <c r="BE154" i="34"/>
  <c r="BD154" i="34"/>
  <c r="BC154" i="34"/>
  <c r="BB154" i="34"/>
  <c r="BA154" i="34"/>
  <c r="AZ154" i="34"/>
  <c r="BW153" i="34"/>
  <c r="AS153" i="34" s="1"/>
  <c r="BV153" i="34"/>
  <c r="BU153" i="34"/>
  <c r="BT153" i="34"/>
  <c r="BS153" i="34"/>
  <c r="BR153" i="34"/>
  <c r="BQ153" i="34"/>
  <c r="BP153" i="34"/>
  <c r="BO153" i="34"/>
  <c r="BN153" i="34"/>
  <c r="BM153" i="34"/>
  <c r="BL153" i="34"/>
  <c r="BK153" i="34"/>
  <c r="BJ153" i="34"/>
  <c r="BI153" i="34"/>
  <c r="BG153" i="34"/>
  <c r="BF153" i="34"/>
  <c r="BE153" i="34"/>
  <c r="BD153" i="34"/>
  <c r="BC153" i="34"/>
  <c r="BB153" i="34"/>
  <c r="BA153" i="34"/>
  <c r="AZ153" i="34"/>
  <c r="BV152" i="34"/>
  <c r="BU152" i="34"/>
  <c r="BT152" i="34"/>
  <c r="BS152" i="34"/>
  <c r="BR152" i="34"/>
  <c r="BQ152" i="34"/>
  <c r="BP152" i="34"/>
  <c r="BO152" i="34"/>
  <c r="BN152" i="34"/>
  <c r="BM152" i="34"/>
  <c r="BL152" i="34"/>
  <c r="BK152" i="34"/>
  <c r="BJ152" i="34"/>
  <c r="BI152" i="34"/>
  <c r="BW152" i="34" s="1"/>
  <c r="AS152" i="34" s="1"/>
  <c r="BG152" i="34"/>
  <c r="BF152" i="34"/>
  <c r="BE152" i="34"/>
  <c r="BD152" i="34"/>
  <c r="BC152" i="34"/>
  <c r="BB152" i="34"/>
  <c r="BA152" i="34"/>
  <c r="AZ152" i="34"/>
  <c r="BV151" i="34"/>
  <c r="BU151" i="34"/>
  <c r="BT151" i="34"/>
  <c r="BS151" i="34"/>
  <c r="BR151" i="34"/>
  <c r="BQ151" i="34"/>
  <c r="BP151" i="34"/>
  <c r="BO151" i="34"/>
  <c r="BN151" i="34"/>
  <c r="BM151" i="34"/>
  <c r="BL151" i="34"/>
  <c r="BK151" i="34"/>
  <c r="BJ151" i="34"/>
  <c r="BI151" i="34"/>
  <c r="BW151" i="34" s="1"/>
  <c r="AS151" i="34" s="1"/>
  <c r="BG151" i="34"/>
  <c r="BF151" i="34"/>
  <c r="BE151" i="34"/>
  <c r="BD151" i="34"/>
  <c r="BC151" i="34"/>
  <c r="BB151" i="34"/>
  <c r="BA151" i="34"/>
  <c r="AZ151" i="34"/>
  <c r="BV150" i="34"/>
  <c r="BU150" i="34"/>
  <c r="BT150" i="34"/>
  <c r="BS150" i="34"/>
  <c r="BR150" i="34"/>
  <c r="BQ150" i="34"/>
  <c r="BP150" i="34"/>
  <c r="BO150" i="34"/>
  <c r="BN150" i="34"/>
  <c r="BM150" i="34"/>
  <c r="BL150" i="34"/>
  <c r="BK150" i="34"/>
  <c r="BJ150" i="34"/>
  <c r="BI150" i="34"/>
  <c r="BW150" i="34" s="1"/>
  <c r="AS150" i="34" s="1"/>
  <c r="BG150" i="34"/>
  <c r="BF150" i="34"/>
  <c r="BE150" i="34"/>
  <c r="BD150" i="34"/>
  <c r="BC150" i="34"/>
  <c r="BB150" i="34"/>
  <c r="BA150" i="34"/>
  <c r="AZ150" i="34"/>
  <c r="AR150" i="34" s="1"/>
  <c r="BV149" i="34"/>
  <c r="BU149" i="34"/>
  <c r="BT149" i="34"/>
  <c r="BS149" i="34"/>
  <c r="BR149" i="34"/>
  <c r="BQ149" i="34"/>
  <c r="BP149" i="34"/>
  <c r="BO149" i="34"/>
  <c r="BN149" i="34"/>
  <c r="BM149" i="34"/>
  <c r="BL149" i="34"/>
  <c r="BK149" i="34"/>
  <c r="BJ149" i="34"/>
  <c r="BI149" i="34"/>
  <c r="BW149" i="34" s="1"/>
  <c r="AS149" i="34" s="1"/>
  <c r="BG149" i="34"/>
  <c r="BF149" i="34"/>
  <c r="BE149" i="34"/>
  <c r="BD149" i="34"/>
  <c r="BC149" i="34"/>
  <c r="BB149" i="34"/>
  <c r="BA149" i="34"/>
  <c r="AZ149" i="34"/>
  <c r="BV148" i="34"/>
  <c r="BU148" i="34"/>
  <c r="BT148" i="34"/>
  <c r="BS148" i="34"/>
  <c r="BR148" i="34"/>
  <c r="BQ148" i="34"/>
  <c r="BP148" i="34"/>
  <c r="BO148" i="34"/>
  <c r="BN148" i="34"/>
  <c r="BM148" i="34"/>
  <c r="BL148" i="34"/>
  <c r="BK148" i="34"/>
  <c r="BJ148" i="34"/>
  <c r="BI148" i="34"/>
  <c r="BW148" i="34" s="1"/>
  <c r="AS148" i="34" s="1"/>
  <c r="BG148" i="34"/>
  <c r="BF148" i="34"/>
  <c r="BE148" i="34"/>
  <c r="BD148" i="34"/>
  <c r="BC148" i="34"/>
  <c r="BB148" i="34"/>
  <c r="BA148" i="34"/>
  <c r="AZ148" i="34"/>
  <c r="BV147" i="34"/>
  <c r="BU147" i="34"/>
  <c r="BT147" i="34"/>
  <c r="BS147" i="34"/>
  <c r="BR147" i="34"/>
  <c r="BQ147" i="34"/>
  <c r="BP147" i="34"/>
  <c r="BO147" i="34"/>
  <c r="BN147" i="34"/>
  <c r="BM147" i="34"/>
  <c r="BL147" i="34"/>
  <c r="BK147" i="34"/>
  <c r="BJ147" i="34"/>
  <c r="BI147" i="34"/>
  <c r="BW147" i="34" s="1"/>
  <c r="AS147" i="34" s="1"/>
  <c r="BG147" i="34"/>
  <c r="BF147" i="34"/>
  <c r="BE147" i="34"/>
  <c r="BD147" i="34"/>
  <c r="BC147" i="34"/>
  <c r="BB147" i="34"/>
  <c r="BA147" i="34"/>
  <c r="AZ147" i="34"/>
  <c r="BW146" i="34"/>
  <c r="AS146" i="34" s="1"/>
  <c r="BV146" i="34"/>
  <c r="BU146" i="34"/>
  <c r="BT146" i="34"/>
  <c r="BS146" i="34"/>
  <c r="BR146" i="34"/>
  <c r="BQ146" i="34"/>
  <c r="BP146" i="34"/>
  <c r="BO146" i="34"/>
  <c r="BN146" i="34"/>
  <c r="BM146" i="34"/>
  <c r="BL146" i="34"/>
  <c r="BK146" i="34"/>
  <c r="BJ146" i="34"/>
  <c r="BI146" i="34"/>
  <c r="BG146" i="34"/>
  <c r="BF146" i="34"/>
  <c r="BE146" i="34"/>
  <c r="BD146" i="34"/>
  <c r="BC146" i="34"/>
  <c r="BB146" i="34"/>
  <c r="BA146" i="34"/>
  <c r="AZ146" i="34"/>
  <c r="BW145" i="34"/>
  <c r="AS145" i="34" s="1"/>
  <c r="BV145" i="34"/>
  <c r="BU145" i="34"/>
  <c r="BT145" i="34"/>
  <c r="BS145" i="34"/>
  <c r="BR145" i="34"/>
  <c r="BQ145" i="34"/>
  <c r="BP145" i="34"/>
  <c r="BO145" i="34"/>
  <c r="BN145" i="34"/>
  <c r="BM145" i="34"/>
  <c r="BL145" i="34"/>
  <c r="BK145" i="34"/>
  <c r="BJ145" i="34"/>
  <c r="BI145" i="34"/>
  <c r="BG145" i="34"/>
  <c r="BF145" i="34"/>
  <c r="BE145" i="34"/>
  <c r="BD145" i="34"/>
  <c r="BC145" i="34"/>
  <c r="BB145" i="34"/>
  <c r="BA145" i="34"/>
  <c r="AZ145" i="34"/>
  <c r="BV144" i="34"/>
  <c r="BU144" i="34"/>
  <c r="BT144" i="34"/>
  <c r="BS144" i="34"/>
  <c r="BR144" i="34"/>
  <c r="BQ144" i="34"/>
  <c r="BP144" i="34"/>
  <c r="BO144" i="34"/>
  <c r="BN144" i="34"/>
  <c r="BM144" i="34"/>
  <c r="BL144" i="34"/>
  <c r="BK144" i="34"/>
  <c r="BJ144" i="34"/>
  <c r="BI144" i="34"/>
  <c r="BW144" i="34" s="1"/>
  <c r="AS144" i="34" s="1"/>
  <c r="BG144" i="34"/>
  <c r="BF144" i="34"/>
  <c r="BE144" i="34"/>
  <c r="BD144" i="34"/>
  <c r="BC144" i="34"/>
  <c r="BB144" i="34"/>
  <c r="BA144" i="34"/>
  <c r="AZ144" i="34"/>
  <c r="BV143" i="34"/>
  <c r="BU143" i="34"/>
  <c r="BT143" i="34"/>
  <c r="BS143" i="34"/>
  <c r="BR143" i="34"/>
  <c r="BQ143" i="34"/>
  <c r="BP143" i="34"/>
  <c r="BO143" i="34"/>
  <c r="BN143" i="34"/>
  <c r="BM143" i="34"/>
  <c r="BL143" i="34"/>
  <c r="BK143" i="34"/>
  <c r="BJ143" i="34"/>
  <c r="BI143" i="34"/>
  <c r="BW143" i="34" s="1"/>
  <c r="AS143" i="34" s="1"/>
  <c r="BG143" i="34"/>
  <c r="BF143" i="34"/>
  <c r="BE143" i="34"/>
  <c r="BD143" i="34"/>
  <c r="BC143" i="34"/>
  <c r="BB143" i="34"/>
  <c r="BA143" i="34"/>
  <c r="AZ143" i="34"/>
  <c r="BV142" i="34"/>
  <c r="BU142" i="34"/>
  <c r="BT142" i="34"/>
  <c r="BS142" i="34"/>
  <c r="BR142" i="34"/>
  <c r="BQ142" i="34"/>
  <c r="BP142" i="34"/>
  <c r="BO142" i="34"/>
  <c r="BN142" i="34"/>
  <c r="BM142" i="34"/>
  <c r="BL142" i="34"/>
  <c r="BK142" i="34"/>
  <c r="BJ142" i="34"/>
  <c r="BI142" i="34"/>
  <c r="BW142" i="34" s="1"/>
  <c r="AS142" i="34" s="1"/>
  <c r="BG142" i="34"/>
  <c r="BF142" i="34"/>
  <c r="BE142" i="34"/>
  <c r="BD142" i="34"/>
  <c r="BC142" i="34"/>
  <c r="BB142" i="34"/>
  <c r="BA142" i="34"/>
  <c r="AZ142" i="34"/>
  <c r="AR142" i="34" s="1"/>
  <c r="BV141" i="34"/>
  <c r="BU141" i="34"/>
  <c r="BT141" i="34"/>
  <c r="BS141" i="34"/>
  <c r="BR141" i="34"/>
  <c r="BQ141" i="34"/>
  <c r="BP141" i="34"/>
  <c r="BO141" i="34"/>
  <c r="BN141" i="34"/>
  <c r="BM141" i="34"/>
  <c r="BL141" i="34"/>
  <c r="BK141" i="34"/>
  <c r="BJ141" i="34"/>
  <c r="BI141" i="34"/>
  <c r="BW141" i="34" s="1"/>
  <c r="AS141" i="34" s="1"/>
  <c r="BG141" i="34"/>
  <c r="BF141" i="34"/>
  <c r="BE141" i="34"/>
  <c r="BD141" i="34"/>
  <c r="BC141" i="34"/>
  <c r="BB141" i="34"/>
  <c r="BA141" i="34"/>
  <c r="AZ141" i="34"/>
  <c r="BV140" i="34"/>
  <c r="BU140" i="34"/>
  <c r="BT140" i="34"/>
  <c r="BS140" i="34"/>
  <c r="BR140" i="34"/>
  <c r="BQ140" i="34"/>
  <c r="BP140" i="34"/>
  <c r="BO140" i="34"/>
  <c r="BN140" i="34"/>
  <c r="BM140" i="34"/>
  <c r="BL140" i="34"/>
  <c r="BK140" i="34"/>
  <c r="BJ140" i="34"/>
  <c r="BI140" i="34"/>
  <c r="BW140" i="34" s="1"/>
  <c r="AS140" i="34" s="1"/>
  <c r="BG140" i="34"/>
  <c r="BF140" i="34"/>
  <c r="BE140" i="34"/>
  <c r="BD140" i="34"/>
  <c r="BC140" i="34"/>
  <c r="BB140" i="34"/>
  <c r="BA140" i="34"/>
  <c r="AZ140" i="34"/>
  <c r="BV139" i="34"/>
  <c r="BU139" i="34"/>
  <c r="BT139" i="34"/>
  <c r="BS139" i="34"/>
  <c r="BR139" i="34"/>
  <c r="BQ139" i="34"/>
  <c r="BP139" i="34"/>
  <c r="BO139" i="34"/>
  <c r="BN139" i="34"/>
  <c r="BM139" i="34"/>
  <c r="BL139" i="34"/>
  <c r="BK139" i="34"/>
  <c r="BJ139" i="34"/>
  <c r="BI139" i="34"/>
  <c r="BW139" i="34" s="1"/>
  <c r="AS139" i="34" s="1"/>
  <c r="BG139" i="34"/>
  <c r="BF139" i="34"/>
  <c r="BE139" i="34"/>
  <c r="BD139" i="34"/>
  <c r="BC139" i="34"/>
  <c r="BB139" i="34"/>
  <c r="BA139" i="34"/>
  <c r="AZ139" i="34"/>
  <c r="BW138" i="34"/>
  <c r="AS138" i="34" s="1"/>
  <c r="BV138" i="34"/>
  <c r="BU138" i="34"/>
  <c r="BT138" i="34"/>
  <c r="BS138" i="34"/>
  <c r="BR138" i="34"/>
  <c r="BQ138" i="34"/>
  <c r="BP138" i="34"/>
  <c r="BO138" i="34"/>
  <c r="BN138" i="34"/>
  <c r="BM138" i="34"/>
  <c r="BL138" i="34"/>
  <c r="BK138" i="34"/>
  <c r="BJ138" i="34"/>
  <c r="BI138" i="34"/>
  <c r="BG138" i="34"/>
  <c r="BF138" i="34"/>
  <c r="BE138" i="34"/>
  <c r="BD138" i="34"/>
  <c r="BC138" i="34"/>
  <c r="BB138" i="34"/>
  <c r="BA138" i="34"/>
  <c r="AZ138" i="34"/>
  <c r="BW137" i="34"/>
  <c r="AS137" i="34" s="1"/>
  <c r="BV137" i="34"/>
  <c r="BU137" i="34"/>
  <c r="BT137" i="34"/>
  <c r="BS137" i="34"/>
  <c r="BR137" i="34"/>
  <c r="BQ137" i="34"/>
  <c r="BP137" i="34"/>
  <c r="BO137" i="34"/>
  <c r="BN137" i="34"/>
  <c r="BM137" i="34"/>
  <c r="BL137" i="34"/>
  <c r="BK137" i="34"/>
  <c r="BJ137" i="34"/>
  <c r="BI137" i="34"/>
  <c r="BG137" i="34"/>
  <c r="BF137" i="34"/>
  <c r="BE137" i="34"/>
  <c r="BD137" i="34"/>
  <c r="BC137" i="34"/>
  <c r="BB137" i="34"/>
  <c r="BA137" i="34"/>
  <c r="AZ137" i="34"/>
  <c r="BV136" i="34"/>
  <c r="BU136" i="34"/>
  <c r="BT136" i="34"/>
  <c r="BS136" i="34"/>
  <c r="BR136" i="34"/>
  <c r="BQ136" i="34"/>
  <c r="BP136" i="34"/>
  <c r="BO136" i="34"/>
  <c r="BN136" i="34"/>
  <c r="BM136" i="34"/>
  <c r="BL136" i="34"/>
  <c r="BK136" i="34"/>
  <c r="BJ136" i="34"/>
  <c r="BI136" i="34"/>
  <c r="BW136" i="34" s="1"/>
  <c r="AS136" i="34" s="1"/>
  <c r="BG136" i="34"/>
  <c r="BF136" i="34"/>
  <c r="BE136" i="34"/>
  <c r="BD136" i="34"/>
  <c r="BC136" i="34"/>
  <c r="BB136" i="34"/>
  <c r="BA136" i="34"/>
  <c r="AZ136" i="34"/>
  <c r="BV135" i="34"/>
  <c r="BU135" i="34"/>
  <c r="BT135" i="34"/>
  <c r="BS135" i="34"/>
  <c r="BR135" i="34"/>
  <c r="BQ135" i="34"/>
  <c r="BP135" i="34"/>
  <c r="BO135" i="34"/>
  <c r="BN135" i="34"/>
  <c r="BM135" i="34"/>
  <c r="BL135" i="34"/>
  <c r="BK135" i="34"/>
  <c r="BJ135" i="34"/>
  <c r="BI135" i="34"/>
  <c r="BW135" i="34" s="1"/>
  <c r="AS135" i="34" s="1"/>
  <c r="BG135" i="34"/>
  <c r="BF135" i="34"/>
  <c r="BE135" i="34"/>
  <c r="BD135" i="34"/>
  <c r="BC135" i="34"/>
  <c r="BB135" i="34"/>
  <c r="BA135" i="34"/>
  <c r="AZ135" i="34"/>
  <c r="BV134" i="34"/>
  <c r="BU134" i="34"/>
  <c r="BT134" i="34"/>
  <c r="BS134" i="34"/>
  <c r="BR134" i="34"/>
  <c r="BQ134" i="34"/>
  <c r="BP134" i="34"/>
  <c r="BO134" i="34"/>
  <c r="BN134" i="34"/>
  <c r="BM134" i="34"/>
  <c r="BL134" i="34"/>
  <c r="BK134" i="34"/>
  <c r="BJ134" i="34"/>
  <c r="BI134" i="34"/>
  <c r="BW134" i="34" s="1"/>
  <c r="AS134" i="34" s="1"/>
  <c r="BG134" i="34"/>
  <c r="BF134" i="34"/>
  <c r="BE134" i="34"/>
  <c r="BD134" i="34"/>
  <c r="BC134" i="34"/>
  <c r="BB134" i="34"/>
  <c r="BA134" i="34"/>
  <c r="AZ134" i="34"/>
  <c r="AR134" i="34" s="1"/>
  <c r="BV133" i="34"/>
  <c r="BU133" i="34"/>
  <c r="BT133" i="34"/>
  <c r="BS133" i="34"/>
  <c r="BR133" i="34"/>
  <c r="BQ133" i="34"/>
  <c r="BP133" i="34"/>
  <c r="BO133" i="34"/>
  <c r="BN133" i="34"/>
  <c r="BM133" i="34"/>
  <c r="BL133" i="34"/>
  <c r="BK133" i="34"/>
  <c r="BJ133" i="34"/>
  <c r="BI133" i="34"/>
  <c r="BW133" i="34" s="1"/>
  <c r="AS133" i="34" s="1"/>
  <c r="BG133" i="34"/>
  <c r="BF133" i="34"/>
  <c r="BE133" i="34"/>
  <c r="BD133" i="34"/>
  <c r="BC133" i="34"/>
  <c r="BB133" i="34"/>
  <c r="BA133" i="34"/>
  <c r="AZ133" i="34"/>
  <c r="BV132" i="34"/>
  <c r="BU132" i="34"/>
  <c r="BT132" i="34"/>
  <c r="BS132" i="34"/>
  <c r="BR132" i="34"/>
  <c r="BQ132" i="34"/>
  <c r="BP132" i="34"/>
  <c r="BO132" i="34"/>
  <c r="BN132" i="34"/>
  <c r="BM132" i="34"/>
  <c r="BL132" i="34"/>
  <c r="BK132" i="34"/>
  <c r="BJ132" i="34"/>
  <c r="BI132" i="34"/>
  <c r="BW132" i="34" s="1"/>
  <c r="AS132" i="34" s="1"/>
  <c r="BG132" i="34"/>
  <c r="BF132" i="34"/>
  <c r="BE132" i="34"/>
  <c r="BD132" i="34"/>
  <c r="BC132" i="34"/>
  <c r="BB132" i="34"/>
  <c r="BA132" i="34"/>
  <c r="AZ132" i="34"/>
  <c r="BV131" i="34"/>
  <c r="BU131" i="34"/>
  <c r="BT131" i="34"/>
  <c r="BS131" i="34"/>
  <c r="BR131" i="34"/>
  <c r="BQ131" i="34"/>
  <c r="BP131" i="34"/>
  <c r="BO131" i="34"/>
  <c r="BN131" i="34"/>
  <c r="BM131" i="34"/>
  <c r="BL131" i="34"/>
  <c r="BK131" i="34"/>
  <c r="BJ131" i="34"/>
  <c r="BI131" i="34"/>
  <c r="BW131" i="34" s="1"/>
  <c r="AS131" i="34" s="1"/>
  <c r="BG131" i="34"/>
  <c r="BF131" i="34"/>
  <c r="BE131" i="34"/>
  <c r="BD131" i="34"/>
  <c r="BC131" i="34"/>
  <c r="BB131" i="34"/>
  <c r="BA131" i="34"/>
  <c r="AZ131" i="34"/>
  <c r="BW130" i="34"/>
  <c r="AS130" i="34" s="1"/>
  <c r="BV130" i="34"/>
  <c r="BU130" i="34"/>
  <c r="BT130" i="34"/>
  <c r="BS130" i="34"/>
  <c r="BR130" i="34"/>
  <c r="BQ130" i="34"/>
  <c r="BP130" i="34"/>
  <c r="BO130" i="34"/>
  <c r="BN130" i="34"/>
  <c r="BM130" i="34"/>
  <c r="BL130" i="34"/>
  <c r="BK130" i="34"/>
  <c r="BJ130" i="34"/>
  <c r="BI130" i="34"/>
  <c r="BG130" i="34"/>
  <c r="BF130" i="34"/>
  <c r="BE130" i="34"/>
  <c r="BD130" i="34"/>
  <c r="BC130" i="34"/>
  <c r="BB130" i="34"/>
  <c r="BA130" i="34"/>
  <c r="AZ130" i="34"/>
  <c r="BW129" i="34"/>
  <c r="AS129" i="34" s="1"/>
  <c r="BV129" i="34"/>
  <c r="BU129" i="34"/>
  <c r="BT129" i="34"/>
  <c r="BS129" i="34"/>
  <c r="BR129" i="34"/>
  <c r="BQ129" i="34"/>
  <c r="BP129" i="34"/>
  <c r="BO129" i="34"/>
  <c r="BN129" i="34"/>
  <c r="BM129" i="34"/>
  <c r="BL129" i="34"/>
  <c r="BK129" i="34"/>
  <c r="BJ129" i="34"/>
  <c r="BI129" i="34"/>
  <c r="BG129" i="34"/>
  <c r="BF129" i="34"/>
  <c r="BE129" i="34"/>
  <c r="BD129" i="34"/>
  <c r="BC129" i="34"/>
  <c r="BB129" i="34"/>
  <c r="BA129" i="34"/>
  <c r="AZ129" i="34"/>
  <c r="BV128" i="34"/>
  <c r="BU128" i="34"/>
  <c r="BT128" i="34"/>
  <c r="BS128" i="34"/>
  <c r="BR128" i="34"/>
  <c r="BQ128" i="34"/>
  <c r="BP128" i="34"/>
  <c r="BO128" i="34"/>
  <c r="BN128" i="34"/>
  <c r="BM128" i="34"/>
  <c r="BL128" i="34"/>
  <c r="BK128" i="34"/>
  <c r="BJ128" i="34"/>
  <c r="BI128" i="34"/>
  <c r="BW128" i="34" s="1"/>
  <c r="AS128" i="34" s="1"/>
  <c r="BG128" i="34"/>
  <c r="BF128" i="34"/>
  <c r="BE128" i="34"/>
  <c r="BD128" i="34"/>
  <c r="BC128" i="34"/>
  <c r="BB128" i="34"/>
  <c r="BA128" i="34"/>
  <c r="AZ128" i="34"/>
  <c r="BV127" i="34"/>
  <c r="BU127" i="34"/>
  <c r="BT127" i="34"/>
  <c r="BS127" i="34"/>
  <c r="BR127" i="34"/>
  <c r="BQ127" i="34"/>
  <c r="BP127" i="34"/>
  <c r="BO127" i="34"/>
  <c r="BN127" i="34"/>
  <c r="BM127" i="34"/>
  <c r="BL127" i="34"/>
  <c r="BK127" i="34"/>
  <c r="BJ127" i="34"/>
  <c r="BI127" i="34"/>
  <c r="BW127" i="34" s="1"/>
  <c r="AS127" i="34" s="1"/>
  <c r="BG127" i="34"/>
  <c r="BF127" i="34"/>
  <c r="BE127" i="34"/>
  <c r="BD127" i="34"/>
  <c r="BC127" i="34"/>
  <c r="BB127" i="34"/>
  <c r="BA127" i="34"/>
  <c r="AZ127" i="34"/>
  <c r="BV126" i="34"/>
  <c r="BU126" i="34"/>
  <c r="BT126" i="34"/>
  <c r="BS126" i="34"/>
  <c r="BR126" i="34"/>
  <c r="BQ126" i="34"/>
  <c r="BP126" i="34"/>
  <c r="BO126" i="34"/>
  <c r="BN126" i="34"/>
  <c r="BM126" i="34"/>
  <c r="BL126" i="34"/>
  <c r="BK126" i="34"/>
  <c r="BJ126" i="34"/>
  <c r="BI126" i="34"/>
  <c r="BW126" i="34" s="1"/>
  <c r="AS126" i="34" s="1"/>
  <c r="BG126" i="34"/>
  <c r="BF126" i="34"/>
  <c r="BE126" i="34"/>
  <c r="BD126" i="34"/>
  <c r="BC126" i="34"/>
  <c r="BB126" i="34"/>
  <c r="BA126" i="34"/>
  <c r="AZ126" i="34"/>
  <c r="AR126" i="34" s="1"/>
  <c r="BV125" i="34"/>
  <c r="BU125" i="34"/>
  <c r="BT125" i="34"/>
  <c r="BS125" i="34"/>
  <c r="BR125" i="34"/>
  <c r="BQ125" i="34"/>
  <c r="BP125" i="34"/>
  <c r="BO125" i="34"/>
  <c r="BN125" i="34"/>
  <c r="BM125" i="34"/>
  <c r="BL125" i="34"/>
  <c r="BK125" i="34"/>
  <c r="BJ125" i="34"/>
  <c r="BI125" i="34"/>
  <c r="BW125" i="34" s="1"/>
  <c r="AS125" i="34" s="1"/>
  <c r="BG125" i="34"/>
  <c r="BF125" i="34"/>
  <c r="BE125" i="34"/>
  <c r="BD125" i="34"/>
  <c r="BC125" i="34"/>
  <c r="BB125" i="34"/>
  <c r="BA125" i="34"/>
  <c r="AZ125" i="34"/>
  <c r="BV124" i="34"/>
  <c r="BU124" i="34"/>
  <c r="BT124" i="34"/>
  <c r="BS124" i="34"/>
  <c r="BR124" i="34"/>
  <c r="BQ124" i="34"/>
  <c r="BP124" i="34"/>
  <c r="BO124" i="34"/>
  <c r="BN124" i="34"/>
  <c r="BM124" i="34"/>
  <c r="BL124" i="34"/>
  <c r="BK124" i="34"/>
  <c r="BJ124" i="34"/>
  <c r="BI124" i="34"/>
  <c r="BW124" i="34" s="1"/>
  <c r="AS124" i="34" s="1"/>
  <c r="BG124" i="34"/>
  <c r="BF124" i="34"/>
  <c r="BE124" i="34"/>
  <c r="BD124" i="34"/>
  <c r="BC124" i="34"/>
  <c r="BB124" i="34"/>
  <c r="BA124" i="34"/>
  <c r="AZ124" i="34"/>
  <c r="BV123" i="34"/>
  <c r="BU123" i="34"/>
  <c r="BT123" i="34"/>
  <c r="BS123" i="34"/>
  <c r="BR123" i="34"/>
  <c r="BQ123" i="34"/>
  <c r="BP123" i="34"/>
  <c r="BO123" i="34"/>
  <c r="BN123" i="34"/>
  <c r="BM123" i="34"/>
  <c r="BL123" i="34"/>
  <c r="BK123" i="34"/>
  <c r="BJ123" i="34"/>
  <c r="BI123" i="34"/>
  <c r="BW123" i="34" s="1"/>
  <c r="AS123" i="34" s="1"/>
  <c r="BG123" i="34"/>
  <c r="BF123" i="34"/>
  <c r="BE123" i="34"/>
  <c r="BD123" i="34"/>
  <c r="BC123" i="34"/>
  <c r="BB123" i="34"/>
  <c r="BA123" i="34"/>
  <c r="AZ123" i="34"/>
  <c r="BW122" i="34"/>
  <c r="AS122" i="34" s="1"/>
  <c r="BV122" i="34"/>
  <c r="BU122" i="34"/>
  <c r="BT122" i="34"/>
  <c r="BS122" i="34"/>
  <c r="BR122" i="34"/>
  <c r="BQ122" i="34"/>
  <c r="BP122" i="34"/>
  <c r="BO122" i="34"/>
  <c r="BN122" i="34"/>
  <c r="BM122" i="34"/>
  <c r="BL122" i="34"/>
  <c r="BK122" i="34"/>
  <c r="BJ122" i="34"/>
  <c r="BI122" i="34"/>
  <c r="BG122" i="34"/>
  <c r="BF122" i="34"/>
  <c r="BE122" i="34"/>
  <c r="BD122" i="34"/>
  <c r="BC122" i="34"/>
  <c r="BB122" i="34"/>
  <c r="BA122" i="34"/>
  <c r="AZ122" i="34"/>
  <c r="BW121" i="34"/>
  <c r="AS121" i="34" s="1"/>
  <c r="BV121" i="34"/>
  <c r="BU121" i="34"/>
  <c r="BT121" i="34"/>
  <c r="BS121" i="34"/>
  <c r="BR121" i="34"/>
  <c r="BQ121" i="34"/>
  <c r="BP121" i="34"/>
  <c r="BO121" i="34"/>
  <c r="BN121" i="34"/>
  <c r="BM121" i="34"/>
  <c r="BL121" i="34"/>
  <c r="BK121" i="34"/>
  <c r="BJ121" i="34"/>
  <c r="BI121" i="34"/>
  <c r="BG121" i="34"/>
  <c r="BF121" i="34"/>
  <c r="BE121" i="34"/>
  <c r="BD121" i="34"/>
  <c r="BC121" i="34"/>
  <c r="BB121" i="34"/>
  <c r="BA121" i="34"/>
  <c r="AZ121" i="34"/>
  <c r="BV120" i="34"/>
  <c r="BU120" i="34"/>
  <c r="BT120" i="34"/>
  <c r="BS120" i="34"/>
  <c r="BR120" i="34"/>
  <c r="BQ120" i="34"/>
  <c r="BP120" i="34"/>
  <c r="BO120" i="34"/>
  <c r="BN120" i="34"/>
  <c r="BM120" i="34"/>
  <c r="BL120" i="34"/>
  <c r="BK120" i="34"/>
  <c r="BJ120" i="34"/>
  <c r="BI120" i="34"/>
  <c r="BW120" i="34" s="1"/>
  <c r="AS120" i="34" s="1"/>
  <c r="BG120" i="34"/>
  <c r="BF120" i="34"/>
  <c r="BE120" i="34"/>
  <c r="BD120" i="34"/>
  <c r="BC120" i="34"/>
  <c r="BB120" i="34"/>
  <c r="BA120" i="34"/>
  <c r="AZ120" i="34"/>
  <c r="BV119" i="34"/>
  <c r="BU119" i="34"/>
  <c r="BT119" i="34"/>
  <c r="BS119" i="34"/>
  <c r="BR119" i="34"/>
  <c r="BQ119" i="34"/>
  <c r="BP119" i="34"/>
  <c r="BO119" i="34"/>
  <c r="BN119" i="34"/>
  <c r="BM119" i="34"/>
  <c r="BL119" i="34"/>
  <c r="BK119" i="34"/>
  <c r="BJ119" i="34"/>
  <c r="BI119" i="34"/>
  <c r="BW119" i="34" s="1"/>
  <c r="AS119" i="34" s="1"/>
  <c r="BG119" i="34"/>
  <c r="BF119" i="34"/>
  <c r="BE119" i="34"/>
  <c r="BD119" i="34"/>
  <c r="BC119" i="34"/>
  <c r="BB119" i="34"/>
  <c r="BA119" i="34"/>
  <c r="AZ119" i="34"/>
  <c r="BV118" i="34"/>
  <c r="BU118" i="34"/>
  <c r="BT118" i="34"/>
  <c r="BS118" i="34"/>
  <c r="BR118" i="34"/>
  <c r="BQ118" i="34"/>
  <c r="BP118" i="34"/>
  <c r="BO118" i="34"/>
  <c r="BN118" i="34"/>
  <c r="BM118" i="34"/>
  <c r="BL118" i="34"/>
  <c r="BK118" i="34"/>
  <c r="BJ118" i="34"/>
  <c r="BI118" i="34"/>
  <c r="BW118" i="34" s="1"/>
  <c r="AS118" i="34" s="1"/>
  <c r="BG118" i="34"/>
  <c r="BF118" i="34"/>
  <c r="BE118" i="34"/>
  <c r="BD118" i="34"/>
  <c r="BC118" i="34"/>
  <c r="BB118" i="34"/>
  <c r="BA118" i="34"/>
  <c r="AZ118" i="34"/>
  <c r="AR118" i="34" s="1"/>
  <c r="BV117" i="34"/>
  <c r="BU117" i="34"/>
  <c r="BT117" i="34"/>
  <c r="BS117" i="34"/>
  <c r="BR117" i="34"/>
  <c r="BQ117" i="34"/>
  <c r="BP117" i="34"/>
  <c r="BO117" i="34"/>
  <c r="BN117" i="34"/>
  <c r="BM117" i="34"/>
  <c r="BL117" i="34"/>
  <c r="BK117" i="34"/>
  <c r="BJ117" i="34"/>
  <c r="BI117" i="34"/>
  <c r="BW117" i="34" s="1"/>
  <c r="AS117" i="34" s="1"/>
  <c r="BG117" i="34"/>
  <c r="BF117" i="34"/>
  <c r="BE117" i="34"/>
  <c r="BD117" i="34"/>
  <c r="BC117" i="34"/>
  <c r="BB117" i="34"/>
  <c r="BA117" i="34"/>
  <c r="AZ117" i="34"/>
  <c r="BV116" i="34"/>
  <c r="BU116" i="34"/>
  <c r="BT116" i="34"/>
  <c r="BS116" i="34"/>
  <c r="BR116" i="34"/>
  <c r="BQ116" i="34"/>
  <c r="BP116" i="34"/>
  <c r="BO116" i="34"/>
  <c r="BN116" i="34"/>
  <c r="BM116" i="34"/>
  <c r="BL116" i="34"/>
  <c r="BK116" i="34"/>
  <c r="BJ116" i="34"/>
  <c r="BI116" i="34"/>
  <c r="BW116" i="34" s="1"/>
  <c r="AS116" i="34" s="1"/>
  <c r="BG116" i="34"/>
  <c r="BF116" i="34"/>
  <c r="BE116" i="34"/>
  <c r="BD116" i="34"/>
  <c r="BC116" i="34"/>
  <c r="BB116" i="34"/>
  <c r="BA116" i="34"/>
  <c r="AZ116" i="34"/>
  <c r="BV115" i="34"/>
  <c r="BU115" i="34"/>
  <c r="BT115" i="34"/>
  <c r="BS115" i="34"/>
  <c r="BR115" i="34"/>
  <c r="BQ115" i="34"/>
  <c r="BP115" i="34"/>
  <c r="BO115" i="34"/>
  <c r="BN115" i="34"/>
  <c r="BM115" i="34"/>
  <c r="BL115" i="34"/>
  <c r="BK115" i="34"/>
  <c r="BJ115" i="34"/>
  <c r="BI115" i="34"/>
  <c r="BW115" i="34" s="1"/>
  <c r="AS115" i="34" s="1"/>
  <c r="BG115" i="34"/>
  <c r="BF115" i="34"/>
  <c r="BE115" i="34"/>
  <c r="BD115" i="34"/>
  <c r="BC115" i="34"/>
  <c r="BB115" i="34"/>
  <c r="BA115" i="34"/>
  <c r="AZ115" i="34"/>
  <c r="BW114" i="34"/>
  <c r="AS114" i="34" s="1"/>
  <c r="BV114" i="34"/>
  <c r="BU114" i="34"/>
  <c r="BT114" i="34"/>
  <c r="BS114" i="34"/>
  <c r="BR114" i="34"/>
  <c r="BQ114" i="34"/>
  <c r="BP114" i="34"/>
  <c r="BO114" i="34"/>
  <c r="BN114" i="34"/>
  <c r="BM114" i="34"/>
  <c r="BL114" i="34"/>
  <c r="BK114" i="34"/>
  <c r="BJ114" i="34"/>
  <c r="BI114" i="34"/>
  <c r="BG114" i="34"/>
  <c r="BF114" i="34"/>
  <c r="BE114" i="34"/>
  <c r="BD114" i="34"/>
  <c r="BC114" i="34"/>
  <c r="BB114" i="34"/>
  <c r="BA114" i="34"/>
  <c r="AZ114" i="34"/>
  <c r="BW113" i="34"/>
  <c r="AS113" i="34" s="1"/>
  <c r="BV113" i="34"/>
  <c r="BU113" i="34"/>
  <c r="BT113" i="34"/>
  <c r="BS113" i="34"/>
  <c r="BR113" i="34"/>
  <c r="BQ113" i="34"/>
  <c r="BP113" i="34"/>
  <c r="BO113" i="34"/>
  <c r="BN113" i="34"/>
  <c r="BM113" i="34"/>
  <c r="BL113" i="34"/>
  <c r="BK113" i="34"/>
  <c r="BJ113" i="34"/>
  <c r="BI113" i="34"/>
  <c r="BG113" i="34"/>
  <c r="BF113" i="34"/>
  <c r="BE113" i="34"/>
  <c r="BD113" i="34"/>
  <c r="BC113" i="34"/>
  <c r="BB113" i="34"/>
  <c r="BA113" i="34"/>
  <c r="AZ113" i="34"/>
  <c r="BV112" i="34"/>
  <c r="BU112" i="34"/>
  <c r="BT112" i="34"/>
  <c r="BS112" i="34"/>
  <c r="BR112" i="34"/>
  <c r="BQ112" i="34"/>
  <c r="BP112" i="34"/>
  <c r="BO112" i="34"/>
  <c r="BN112" i="34"/>
  <c r="BM112" i="34"/>
  <c r="BL112" i="34"/>
  <c r="BK112" i="34"/>
  <c r="BJ112" i="34"/>
  <c r="BI112" i="34"/>
  <c r="BW112" i="34" s="1"/>
  <c r="AS112" i="34" s="1"/>
  <c r="BG112" i="34"/>
  <c r="BF112" i="34"/>
  <c r="BE112" i="34"/>
  <c r="BD112" i="34"/>
  <c r="BC112" i="34"/>
  <c r="BB112" i="34"/>
  <c r="BA112" i="34"/>
  <c r="AZ112" i="34"/>
  <c r="BV111" i="34"/>
  <c r="BU111" i="34"/>
  <c r="BT111" i="34"/>
  <c r="BS111" i="34"/>
  <c r="BR111" i="34"/>
  <c r="BQ111" i="34"/>
  <c r="BP111" i="34"/>
  <c r="BO111" i="34"/>
  <c r="BN111" i="34"/>
  <c r="BM111" i="34"/>
  <c r="BL111" i="34"/>
  <c r="BK111" i="34"/>
  <c r="BJ111" i="34"/>
  <c r="BI111" i="34"/>
  <c r="BW111" i="34" s="1"/>
  <c r="AS111" i="34" s="1"/>
  <c r="BG111" i="34"/>
  <c r="BF111" i="34"/>
  <c r="BE111" i="34"/>
  <c r="BD111" i="34"/>
  <c r="BC111" i="34"/>
  <c r="BB111" i="34"/>
  <c r="BA111" i="34"/>
  <c r="AZ111" i="34"/>
  <c r="BV110" i="34"/>
  <c r="BU110" i="34"/>
  <c r="BT110" i="34"/>
  <c r="BS110" i="34"/>
  <c r="BR110" i="34"/>
  <c r="BQ110" i="34"/>
  <c r="BP110" i="34"/>
  <c r="BO110" i="34"/>
  <c r="BN110" i="34"/>
  <c r="BM110" i="34"/>
  <c r="BL110" i="34"/>
  <c r="BK110" i="34"/>
  <c r="BJ110" i="34"/>
  <c r="BI110" i="34"/>
  <c r="BW110" i="34" s="1"/>
  <c r="AS110" i="34" s="1"/>
  <c r="BG110" i="34"/>
  <c r="BF110" i="34"/>
  <c r="BE110" i="34"/>
  <c r="BD110" i="34"/>
  <c r="BC110" i="34"/>
  <c r="BB110" i="34"/>
  <c r="BA110" i="34"/>
  <c r="AZ110" i="34"/>
  <c r="AR110" i="34" s="1"/>
  <c r="BV109" i="34"/>
  <c r="BU109" i="34"/>
  <c r="BT109" i="34"/>
  <c r="BS109" i="34"/>
  <c r="BR109" i="34"/>
  <c r="BQ109" i="34"/>
  <c r="BP109" i="34"/>
  <c r="BO109" i="34"/>
  <c r="BN109" i="34"/>
  <c r="BM109" i="34"/>
  <c r="BL109" i="34"/>
  <c r="BK109" i="34"/>
  <c r="BJ109" i="34"/>
  <c r="BI109" i="34"/>
  <c r="BW109" i="34" s="1"/>
  <c r="AS109" i="34" s="1"/>
  <c r="BG109" i="34"/>
  <c r="BF109" i="34"/>
  <c r="BE109" i="34"/>
  <c r="BD109" i="34"/>
  <c r="BC109" i="34"/>
  <c r="BB109" i="34"/>
  <c r="BA109" i="34"/>
  <c r="AZ109" i="34"/>
  <c r="BV108" i="34"/>
  <c r="BU108" i="34"/>
  <c r="BT108" i="34"/>
  <c r="BS108" i="34"/>
  <c r="BR108" i="34"/>
  <c r="BQ108" i="34"/>
  <c r="BP108" i="34"/>
  <c r="BO108" i="34"/>
  <c r="BN108" i="34"/>
  <c r="BM108" i="34"/>
  <c r="BL108" i="34"/>
  <c r="BK108" i="34"/>
  <c r="BJ108" i="34"/>
  <c r="BI108" i="34"/>
  <c r="BW108" i="34" s="1"/>
  <c r="AS108" i="34" s="1"/>
  <c r="BG108" i="34"/>
  <c r="BF108" i="34"/>
  <c r="BE108" i="34"/>
  <c r="BD108" i="34"/>
  <c r="BC108" i="34"/>
  <c r="BB108" i="34"/>
  <c r="BA108" i="34"/>
  <c r="AZ108" i="34"/>
  <c r="BV107" i="34"/>
  <c r="BU107" i="34"/>
  <c r="BT107" i="34"/>
  <c r="BS107" i="34"/>
  <c r="BR107" i="34"/>
  <c r="BQ107" i="34"/>
  <c r="BP107" i="34"/>
  <c r="BO107" i="34"/>
  <c r="BN107" i="34"/>
  <c r="BM107" i="34"/>
  <c r="BL107" i="34"/>
  <c r="BK107" i="34"/>
  <c r="BJ107" i="34"/>
  <c r="BI107" i="34"/>
  <c r="BW107" i="34" s="1"/>
  <c r="AS107" i="34" s="1"/>
  <c r="BG107" i="34"/>
  <c r="BF107" i="34"/>
  <c r="BE107" i="34"/>
  <c r="BD107" i="34"/>
  <c r="BC107" i="34"/>
  <c r="BB107" i="34"/>
  <c r="BA107" i="34"/>
  <c r="AZ107" i="34"/>
  <c r="BW106" i="34"/>
  <c r="AS106" i="34" s="1"/>
  <c r="BV106" i="34"/>
  <c r="BU106" i="34"/>
  <c r="BT106" i="34"/>
  <c r="BS106" i="34"/>
  <c r="BR106" i="34"/>
  <c r="BQ106" i="34"/>
  <c r="BP106" i="34"/>
  <c r="BO106" i="34"/>
  <c r="BN106" i="34"/>
  <c r="BM106" i="34"/>
  <c r="BL106" i="34"/>
  <c r="BK106" i="34"/>
  <c r="BJ106" i="34"/>
  <c r="BI106" i="34"/>
  <c r="BG106" i="34"/>
  <c r="BF106" i="34"/>
  <c r="BE106" i="34"/>
  <c r="BD106" i="34"/>
  <c r="BC106" i="34"/>
  <c r="BB106" i="34"/>
  <c r="BA106" i="34"/>
  <c r="AZ106" i="34"/>
  <c r="BW105" i="34"/>
  <c r="AS105" i="34" s="1"/>
  <c r="BV105" i="34"/>
  <c r="BU105" i="34"/>
  <c r="BT105" i="34"/>
  <c r="BS105" i="34"/>
  <c r="BR105" i="34"/>
  <c r="BQ105" i="34"/>
  <c r="BP105" i="34"/>
  <c r="BO105" i="34"/>
  <c r="BN105" i="34"/>
  <c r="BM105" i="34"/>
  <c r="BL105" i="34"/>
  <c r="BK105" i="34"/>
  <c r="BJ105" i="34"/>
  <c r="BI105" i="34"/>
  <c r="BG105" i="34"/>
  <c r="BF105" i="34"/>
  <c r="BE105" i="34"/>
  <c r="BD105" i="34"/>
  <c r="BC105" i="34"/>
  <c r="BB105" i="34"/>
  <c r="BA105" i="34"/>
  <c r="AZ105" i="34"/>
  <c r="BV104" i="34"/>
  <c r="BU104" i="34"/>
  <c r="BT104" i="34"/>
  <c r="BS104" i="34"/>
  <c r="BR104" i="34"/>
  <c r="BQ104" i="34"/>
  <c r="BP104" i="34"/>
  <c r="BO104" i="34"/>
  <c r="BN104" i="34"/>
  <c r="BM104" i="34"/>
  <c r="BL104" i="34"/>
  <c r="BK104" i="34"/>
  <c r="BJ104" i="34"/>
  <c r="BI104" i="34"/>
  <c r="BW104" i="34" s="1"/>
  <c r="AS104" i="34" s="1"/>
  <c r="BG104" i="34"/>
  <c r="BF104" i="34"/>
  <c r="BE104" i="34"/>
  <c r="BD104" i="34"/>
  <c r="BC104" i="34"/>
  <c r="BB104" i="34"/>
  <c r="BA104" i="34"/>
  <c r="AZ104" i="34"/>
  <c r="BV103" i="34"/>
  <c r="BU103" i="34"/>
  <c r="BT103" i="34"/>
  <c r="BS103" i="34"/>
  <c r="BR103" i="34"/>
  <c r="BQ103" i="34"/>
  <c r="BP103" i="34"/>
  <c r="BO103" i="34"/>
  <c r="BN103" i="34"/>
  <c r="BM103" i="34"/>
  <c r="BL103" i="34"/>
  <c r="BK103" i="34"/>
  <c r="BJ103" i="34"/>
  <c r="BI103" i="34"/>
  <c r="BW103" i="34" s="1"/>
  <c r="AS103" i="34" s="1"/>
  <c r="BG103" i="34"/>
  <c r="BF103" i="34"/>
  <c r="BE103" i="34"/>
  <c r="BD103" i="34"/>
  <c r="BC103" i="34"/>
  <c r="BB103" i="34"/>
  <c r="BA103" i="34"/>
  <c r="AZ103" i="34"/>
  <c r="BV102" i="34"/>
  <c r="BU102" i="34"/>
  <c r="BT102" i="34"/>
  <c r="BS102" i="34"/>
  <c r="BR102" i="34"/>
  <c r="BQ102" i="34"/>
  <c r="BP102" i="34"/>
  <c r="BO102" i="34"/>
  <c r="BN102" i="34"/>
  <c r="BM102" i="34"/>
  <c r="BL102" i="34"/>
  <c r="BK102" i="34"/>
  <c r="BJ102" i="34"/>
  <c r="BI102" i="34"/>
  <c r="BW102" i="34" s="1"/>
  <c r="AS102" i="34" s="1"/>
  <c r="BG102" i="34"/>
  <c r="BF102" i="34"/>
  <c r="BE102" i="34"/>
  <c r="BD102" i="34"/>
  <c r="BC102" i="34"/>
  <c r="BB102" i="34"/>
  <c r="BA102" i="34"/>
  <c r="AZ102" i="34"/>
  <c r="AR102" i="34" s="1"/>
  <c r="BV101" i="34"/>
  <c r="BU101" i="34"/>
  <c r="BT101" i="34"/>
  <c r="BS101" i="34"/>
  <c r="BR101" i="34"/>
  <c r="BQ101" i="34"/>
  <c r="BP101" i="34"/>
  <c r="BO101" i="34"/>
  <c r="BN101" i="34"/>
  <c r="BM101" i="34"/>
  <c r="BL101" i="34"/>
  <c r="BK101" i="34"/>
  <c r="BJ101" i="34"/>
  <c r="BI101" i="34"/>
  <c r="BW101" i="34" s="1"/>
  <c r="AS101" i="34" s="1"/>
  <c r="BG101" i="34"/>
  <c r="BF101" i="34"/>
  <c r="BE101" i="34"/>
  <c r="BD101" i="34"/>
  <c r="BC101" i="34"/>
  <c r="BB101" i="34"/>
  <c r="BA101" i="34"/>
  <c r="AZ101" i="34"/>
  <c r="BV100" i="34"/>
  <c r="BU100" i="34"/>
  <c r="BT100" i="34"/>
  <c r="BS100" i="34"/>
  <c r="BR100" i="34"/>
  <c r="BQ100" i="34"/>
  <c r="BP100" i="34"/>
  <c r="BO100" i="34"/>
  <c r="BN100" i="34"/>
  <c r="BM100" i="34"/>
  <c r="BL100" i="34"/>
  <c r="BK100" i="34"/>
  <c r="BJ100" i="34"/>
  <c r="BI100" i="34"/>
  <c r="BW100" i="34" s="1"/>
  <c r="AS100" i="34" s="1"/>
  <c r="BG100" i="34"/>
  <c r="BF100" i="34"/>
  <c r="BE100" i="34"/>
  <c r="BD100" i="34"/>
  <c r="BC100" i="34"/>
  <c r="BB100" i="34"/>
  <c r="BA100" i="34"/>
  <c r="AZ100" i="34"/>
  <c r="BV99" i="34"/>
  <c r="BU99" i="34"/>
  <c r="BT99" i="34"/>
  <c r="BS99" i="34"/>
  <c r="BR99" i="34"/>
  <c r="BQ99" i="34"/>
  <c r="BP99" i="34"/>
  <c r="BO99" i="34"/>
  <c r="BN99" i="34"/>
  <c r="BM99" i="34"/>
  <c r="BL99" i="34"/>
  <c r="BK99" i="34"/>
  <c r="BJ99" i="34"/>
  <c r="BI99" i="34"/>
  <c r="BW99" i="34" s="1"/>
  <c r="AS99" i="34" s="1"/>
  <c r="BG99" i="34"/>
  <c r="BF99" i="34"/>
  <c r="BE99" i="34"/>
  <c r="BD99" i="34"/>
  <c r="BC99" i="34"/>
  <c r="BB99" i="34"/>
  <c r="BA99" i="34"/>
  <c r="AZ99" i="34"/>
  <c r="BW98" i="34"/>
  <c r="AS98" i="34" s="1"/>
  <c r="BV98" i="34"/>
  <c r="BU98" i="34"/>
  <c r="BT98" i="34"/>
  <c r="BS98" i="34"/>
  <c r="BR98" i="34"/>
  <c r="BQ98" i="34"/>
  <c r="BP98" i="34"/>
  <c r="BO98" i="34"/>
  <c r="BN98" i="34"/>
  <c r="BM98" i="34"/>
  <c r="BL98" i="34"/>
  <c r="BK98" i="34"/>
  <c r="BJ98" i="34"/>
  <c r="BI98" i="34"/>
  <c r="BG98" i="34"/>
  <c r="BF98" i="34"/>
  <c r="BE98" i="34"/>
  <c r="BD98" i="34"/>
  <c r="BC98" i="34"/>
  <c r="BB98" i="34"/>
  <c r="BA98" i="34"/>
  <c r="AZ98" i="34"/>
  <c r="BW97" i="34"/>
  <c r="AS97" i="34" s="1"/>
  <c r="BV97" i="34"/>
  <c r="BU97" i="34"/>
  <c r="BT97" i="34"/>
  <c r="BS97" i="34"/>
  <c r="BR97" i="34"/>
  <c r="BQ97" i="34"/>
  <c r="BP97" i="34"/>
  <c r="BO97" i="34"/>
  <c r="BN97" i="34"/>
  <c r="BM97" i="34"/>
  <c r="BL97" i="34"/>
  <c r="BK97" i="34"/>
  <c r="BJ97" i="34"/>
  <c r="BI97" i="34"/>
  <c r="BG97" i="34"/>
  <c r="BF97" i="34"/>
  <c r="BE97" i="34"/>
  <c r="BD97" i="34"/>
  <c r="BC97" i="34"/>
  <c r="BB97" i="34"/>
  <c r="BA97" i="34"/>
  <c r="AZ97" i="34"/>
  <c r="BV96" i="34"/>
  <c r="BU96" i="34"/>
  <c r="BT96" i="34"/>
  <c r="BS96" i="34"/>
  <c r="BR96" i="34"/>
  <c r="BQ96" i="34"/>
  <c r="BP96" i="34"/>
  <c r="BO96" i="34"/>
  <c r="BN96" i="34"/>
  <c r="BM96" i="34"/>
  <c r="BL96" i="34"/>
  <c r="BK96" i="34"/>
  <c r="BJ96" i="34"/>
  <c r="BI96" i="34"/>
  <c r="BW96" i="34" s="1"/>
  <c r="AS96" i="34" s="1"/>
  <c r="BG96" i="34"/>
  <c r="BF96" i="34"/>
  <c r="BE96" i="34"/>
  <c r="BD96" i="34"/>
  <c r="BC96" i="34"/>
  <c r="BB96" i="34"/>
  <c r="BA96" i="34"/>
  <c r="AZ96" i="34"/>
  <c r="BV95" i="34"/>
  <c r="BU95" i="34"/>
  <c r="BT95" i="34"/>
  <c r="BS95" i="34"/>
  <c r="BR95" i="34"/>
  <c r="BQ95" i="34"/>
  <c r="BP95" i="34"/>
  <c r="BO95" i="34"/>
  <c r="BN95" i="34"/>
  <c r="BM95" i="34"/>
  <c r="BL95" i="34"/>
  <c r="BK95" i="34"/>
  <c r="BJ95" i="34"/>
  <c r="BI95" i="34"/>
  <c r="BW95" i="34" s="1"/>
  <c r="AS95" i="34" s="1"/>
  <c r="BG95" i="34"/>
  <c r="BF95" i="34"/>
  <c r="BE95" i="34"/>
  <c r="BD95" i="34"/>
  <c r="BC95" i="34"/>
  <c r="BB95" i="34"/>
  <c r="BA95" i="34"/>
  <c r="AZ95" i="34"/>
  <c r="BV94" i="34"/>
  <c r="BU94" i="34"/>
  <c r="BT94" i="34"/>
  <c r="BS94" i="34"/>
  <c r="BR94" i="34"/>
  <c r="BQ94" i="34"/>
  <c r="BP94" i="34"/>
  <c r="BO94" i="34"/>
  <c r="BN94" i="34"/>
  <c r="BM94" i="34"/>
  <c r="BL94" i="34"/>
  <c r="BK94" i="34"/>
  <c r="BJ94" i="34"/>
  <c r="BI94" i="34"/>
  <c r="BW94" i="34" s="1"/>
  <c r="AS94" i="34" s="1"/>
  <c r="BG94" i="34"/>
  <c r="BF94" i="34"/>
  <c r="BE94" i="34"/>
  <c r="BD94" i="34"/>
  <c r="BC94" i="34"/>
  <c r="BB94" i="34"/>
  <c r="BA94" i="34"/>
  <c r="AZ94" i="34"/>
  <c r="AR94" i="34" s="1"/>
  <c r="BV93" i="34"/>
  <c r="BU93" i="34"/>
  <c r="BT93" i="34"/>
  <c r="BS93" i="34"/>
  <c r="BR93" i="34"/>
  <c r="BQ93" i="34"/>
  <c r="BP93" i="34"/>
  <c r="BO93" i="34"/>
  <c r="BN93" i="34"/>
  <c r="BM93" i="34"/>
  <c r="BL93" i="34"/>
  <c r="BK93" i="34"/>
  <c r="BJ93" i="34"/>
  <c r="BI93" i="34"/>
  <c r="BW93" i="34" s="1"/>
  <c r="AS93" i="34" s="1"/>
  <c r="BG93" i="34"/>
  <c r="BF93" i="34"/>
  <c r="BE93" i="34"/>
  <c r="BD93" i="34"/>
  <c r="BC93" i="34"/>
  <c r="BB93" i="34"/>
  <c r="BA93" i="34"/>
  <c r="AZ93" i="34"/>
  <c r="BV92" i="34"/>
  <c r="BU92" i="34"/>
  <c r="BT92" i="34"/>
  <c r="BS92" i="34"/>
  <c r="BR92" i="34"/>
  <c r="BQ92" i="34"/>
  <c r="BP92" i="34"/>
  <c r="BO92" i="34"/>
  <c r="BN92" i="34"/>
  <c r="BM92" i="34"/>
  <c r="BL92" i="34"/>
  <c r="BK92" i="34"/>
  <c r="BJ92" i="34"/>
  <c r="BI92" i="34"/>
  <c r="BW92" i="34" s="1"/>
  <c r="AS92" i="34" s="1"/>
  <c r="BG92" i="34"/>
  <c r="BF92" i="34"/>
  <c r="BE92" i="34"/>
  <c r="BD92" i="34"/>
  <c r="BC92" i="34"/>
  <c r="BB92" i="34"/>
  <c r="BA92" i="34"/>
  <c r="AZ92" i="34"/>
  <c r="BV91" i="34"/>
  <c r="BU91" i="34"/>
  <c r="BT91" i="34"/>
  <c r="BS91" i="34"/>
  <c r="BR91" i="34"/>
  <c r="BQ91" i="34"/>
  <c r="BP91" i="34"/>
  <c r="BO91" i="34"/>
  <c r="BN91" i="34"/>
  <c r="BM91" i="34"/>
  <c r="BL91" i="34"/>
  <c r="BK91" i="34"/>
  <c r="BJ91" i="34"/>
  <c r="BI91" i="34"/>
  <c r="BW91" i="34" s="1"/>
  <c r="AS91" i="34" s="1"/>
  <c r="BG91" i="34"/>
  <c r="BF91" i="34"/>
  <c r="BE91" i="34"/>
  <c r="BD91" i="34"/>
  <c r="BC91" i="34"/>
  <c r="BB91" i="34"/>
  <c r="BA91" i="34"/>
  <c r="AZ91" i="34"/>
  <c r="BW90" i="34"/>
  <c r="AS90" i="34" s="1"/>
  <c r="BV90" i="34"/>
  <c r="BU90" i="34"/>
  <c r="BT90" i="34"/>
  <c r="BS90" i="34"/>
  <c r="BR90" i="34"/>
  <c r="BQ90" i="34"/>
  <c r="BP90" i="34"/>
  <c r="BO90" i="34"/>
  <c r="BN90" i="34"/>
  <c r="BM90" i="34"/>
  <c r="BL90" i="34"/>
  <c r="BK90" i="34"/>
  <c r="BJ90" i="34"/>
  <c r="BI90" i="34"/>
  <c r="BG90" i="34"/>
  <c r="BF90" i="34"/>
  <c r="BE90" i="34"/>
  <c r="BD90" i="34"/>
  <c r="BC90" i="34"/>
  <c r="BB90" i="34"/>
  <c r="BA90" i="34"/>
  <c r="AZ90" i="34"/>
  <c r="BW89" i="34"/>
  <c r="AS89" i="34" s="1"/>
  <c r="BV89" i="34"/>
  <c r="BU89" i="34"/>
  <c r="BT89" i="34"/>
  <c r="BS89" i="34"/>
  <c r="BR89" i="34"/>
  <c r="BQ89" i="34"/>
  <c r="BP89" i="34"/>
  <c r="BO89" i="34"/>
  <c r="BN89" i="34"/>
  <c r="BM89" i="34"/>
  <c r="BL89" i="34"/>
  <c r="BK89" i="34"/>
  <c r="BJ89" i="34"/>
  <c r="BI89" i="34"/>
  <c r="BG89" i="34"/>
  <c r="BF89" i="34"/>
  <c r="BE89" i="34"/>
  <c r="BD89" i="34"/>
  <c r="BC89" i="34"/>
  <c r="BB89" i="34"/>
  <c r="BA89" i="34"/>
  <c r="AZ89" i="34"/>
  <c r="BV88" i="34"/>
  <c r="BU88" i="34"/>
  <c r="BT88" i="34"/>
  <c r="BS88" i="34"/>
  <c r="BR88" i="34"/>
  <c r="BQ88" i="34"/>
  <c r="BP88" i="34"/>
  <c r="BO88" i="34"/>
  <c r="BN88" i="34"/>
  <c r="BM88" i="34"/>
  <c r="BL88" i="34"/>
  <c r="BK88" i="34"/>
  <c r="BJ88" i="34"/>
  <c r="BI88" i="34"/>
  <c r="BW88" i="34" s="1"/>
  <c r="AS88" i="34" s="1"/>
  <c r="BG88" i="34"/>
  <c r="BF88" i="34"/>
  <c r="BE88" i="34"/>
  <c r="BD88" i="34"/>
  <c r="BC88" i="34"/>
  <c r="BB88" i="34"/>
  <c r="BA88" i="34"/>
  <c r="AZ88" i="34"/>
  <c r="BV87" i="34"/>
  <c r="BU87" i="34"/>
  <c r="BT87" i="34"/>
  <c r="BS87" i="34"/>
  <c r="BR87" i="34"/>
  <c r="BQ87" i="34"/>
  <c r="BP87" i="34"/>
  <c r="BO87" i="34"/>
  <c r="BN87" i="34"/>
  <c r="BM87" i="34"/>
  <c r="BL87" i="34"/>
  <c r="BK87" i="34"/>
  <c r="BJ87" i="34"/>
  <c r="BI87" i="34"/>
  <c r="BW87" i="34" s="1"/>
  <c r="AS87" i="34" s="1"/>
  <c r="BG87" i="34"/>
  <c r="BF87" i="34"/>
  <c r="BE87" i="34"/>
  <c r="BD87" i="34"/>
  <c r="BC87" i="34"/>
  <c r="BB87" i="34"/>
  <c r="BA87" i="34"/>
  <c r="AZ87" i="34"/>
  <c r="BV86" i="34"/>
  <c r="BU86" i="34"/>
  <c r="BT86" i="34"/>
  <c r="BS86" i="34"/>
  <c r="BR86" i="34"/>
  <c r="BQ86" i="34"/>
  <c r="BP86" i="34"/>
  <c r="BO86" i="34"/>
  <c r="BN86" i="34"/>
  <c r="BM86" i="34"/>
  <c r="BL86" i="34"/>
  <c r="BK86" i="34"/>
  <c r="BJ86" i="34"/>
  <c r="BI86" i="34"/>
  <c r="BW86" i="34" s="1"/>
  <c r="AS86" i="34" s="1"/>
  <c r="BG86" i="34"/>
  <c r="BF86" i="34"/>
  <c r="BE86" i="34"/>
  <c r="BD86" i="34"/>
  <c r="BC86" i="34"/>
  <c r="BB86" i="34"/>
  <c r="BA86" i="34"/>
  <c r="AZ86" i="34"/>
  <c r="AR86" i="34" s="1"/>
  <c r="BV85" i="34"/>
  <c r="BU85" i="34"/>
  <c r="BT85" i="34"/>
  <c r="BS85" i="34"/>
  <c r="BR85" i="34"/>
  <c r="BQ85" i="34"/>
  <c r="BP85" i="34"/>
  <c r="BO85" i="34"/>
  <c r="BN85" i="34"/>
  <c r="BM85" i="34"/>
  <c r="BL85" i="34"/>
  <c r="BK85" i="34"/>
  <c r="BJ85" i="34"/>
  <c r="BI85" i="34"/>
  <c r="BW85" i="34" s="1"/>
  <c r="AS85" i="34" s="1"/>
  <c r="BG85" i="34"/>
  <c r="BF85" i="34"/>
  <c r="BE85" i="34"/>
  <c r="BD85" i="34"/>
  <c r="BC85" i="34"/>
  <c r="BB85" i="34"/>
  <c r="BA85" i="34"/>
  <c r="AZ85" i="34"/>
  <c r="BV84" i="34"/>
  <c r="BU84" i="34"/>
  <c r="BT84" i="34"/>
  <c r="BS84" i="34"/>
  <c r="BR84" i="34"/>
  <c r="BQ84" i="34"/>
  <c r="BP84" i="34"/>
  <c r="BO84" i="34"/>
  <c r="BN84" i="34"/>
  <c r="BM84" i="34"/>
  <c r="BL84" i="34"/>
  <c r="BK84" i="34"/>
  <c r="BJ84" i="34"/>
  <c r="BI84" i="34"/>
  <c r="BW84" i="34" s="1"/>
  <c r="AS84" i="34" s="1"/>
  <c r="BG84" i="34"/>
  <c r="BF84" i="34"/>
  <c r="BE84" i="34"/>
  <c r="BD84" i="34"/>
  <c r="BC84" i="34"/>
  <c r="BB84" i="34"/>
  <c r="BA84" i="34"/>
  <c r="AZ84" i="34"/>
  <c r="BV83" i="34"/>
  <c r="BU83" i="34"/>
  <c r="BT83" i="34"/>
  <c r="BS83" i="34"/>
  <c r="BR83" i="34"/>
  <c r="BQ83" i="34"/>
  <c r="BP83" i="34"/>
  <c r="BO83" i="34"/>
  <c r="BN83" i="34"/>
  <c r="BM83" i="34"/>
  <c r="BL83" i="34"/>
  <c r="BK83" i="34"/>
  <c r="BJ83" i="34"/>
  <c r="BI83" i="34"/>
  <c r="BW83" i="34" s="1"/>
  <c r="AS83" i="34" s="1"/>
  <c r="BG83" i="34"/>
  <c r="BF83" i="34"/>
  <c r="BE83" i="34"/>
  <c r="BD83" i="34"/>
  <c r="BC83" i="34"/>
  <c r="BB83" i="34"/>
  <c r="BA83" i="34"/>
  <c r="AZ83" i="34"/>
  <c r="BW82" i="34"/>
  <c r="AS82" i="34" s="1"/>
  <c r="BV82" i="34"/>
  <c r="BU82" i="34"/>
  <c r="BT82" i="34"/>
  <c r="BS82" i="34"/>
  <c r="BR82" i="34"/>
  <c r="BQ82" i="34"/>
  <c r="BP82" i="34"/>
  <c r="BO82" i="34"/>
  <c r="BN82" i="34"/>
  <c r="BM82" i="34"/>
  <c r="BL82" i="34"/>
  <c r="BK82" i="34"/>
  <c r="BJ82" i="34"/>
  <c r="BI82" i="34"/>
  <c r="BG82" i="34"/>
  <c r="BF82" i="34"/>
  <c r="BE82" i="34"/>
  <c r="BD82" i="34"/>
  <c r="BC82" i="34"/>
  <c r="BB82" i="34"/>
  <c r="BA82" i="34"/>
  <c r="AZ82" i="34"/>
  <c r="BW81" i="34"/>
  <c r="AS81" i="34" s="1"/>
  <c r="BV81" i="34"/>
  <c r="BU81" i="34"/>
  <c r="BT81" i="34"/>
  <c r="BS81" i="34"/>
  <c r="BR81" i="34"/>
  <c r="BQ81" i="34"/>
  <c r="BP81" i="34"/>
  <c r="BO81" i="34"/>
  <c r="BN81" i="34"/>
  <c r="BM81" i="34"/>
  <c r="BL81" i="34"/>
  <c r="BK81" i="34"/>
  <c r="BJ81" i="34"/>
  <c r="BI81" i="34"/>
  <c r="BG81" i="34"/>
  <c r="BF81" i="34"/>
  <c r="BE81" i="34"/>
  <c r="BD81" i="34"/>
  <c r="BC81" i="34"/>
  <c r="BB81" i="34"/>
  <c r="BA81" i="34"/>
  <c r="AZ81" i="34"/>
  <c r="BV80" i="34"/>
  <c r="BU80" i="34"/>
  <c r="BT80" i="34"/>
  <c r="BS80" i="34"/>
  <c r="BR80" i="34"/>
  <c r="BQ80" i="34"/>
  <c r="BP80" i="34"/>
  <c r="BO80" i="34"/>
  <c r="BN80" i="34"/>
  <c r="BM80" i="34"/>
  <c r="BL80" i="34"/>
  <c r="BK80" i="34"/>
  <c r="BJ80" i="34"/>
  <c r="BI80" i="34"/>
  <c r="BW80" i="34" s="1"/>
  <c r="AS80" i="34" s="1"/>
  <c r="BG80" i="34"/>
  <c r="BF80" i="34"/>
  <c r="BE80" i="34"/>
  <c r="BD80" i="34"/>
  <c r="BC80" i="34"/>
  <c r="BB80" i="34"/>
  <c r="BA80" i="34"/>
  <c r="AZ80" i="34"/>
  <c r="BW79" i="34"/>
  <c r="AS79" i="34" s="1"/>
  <c r="BV79" i="34"/>
  <c r="BU79" i="34"/>
  <c r="BT79" i="34"/>
  <c r="BS79" i="34"/>
  <c r="BR79" i="34"/>
  <c r="BQ79" i="34"/>
  <c r="BP79" i="34"/>
  <c r="BO79" i="34"/>
  <c r="BN79" i="34"/>
  <c r="BM79" i="34"/>
  <c r="BL79" i="34"/>
  <c r="BK79" i="34"/>
  <c r="BJ79" i="34"/>
  <c r="BI79" i="34"/>
  <c r="BG79" i="34"/>
  <c r="BF79" i="34"/>
  <c r="BE79" i="34"/>
  <c r="BD79" i="34"/>
  <c r="BC79" i="34"/>
  <c r="BB79" i="34"/>
  <c r="BA79" i="34"/>
  <c r="AZ79" i="34"/>
  <c r="BV78" i="34"/>
  <c r="BU78" i="34"/>
  <c r="BT78" i="34"/>
  <c r="BS78" i="34"/>
  <c r="BR78" i="34"/>
  <c r="BQ78" i="34"/>
  <c r="BP78" i="34"/>
  <c r="BO78" i="34"/>
  <c r="BN78" i="34"/>
  <c r="BM78" i="34"/>
  <c r="BL78" i="34"/>
  <c r="BK78" i="34"/>
  <c r="BJ78" i="34"/>
  <c r="BI78" i="34"/>
  <c r="BW78" i="34" s="1"/>
  <c r="AS78" i="34" s="1"/>
  <c r="BG78" i="34"/>
  <c r="BF78" i="34"/>
  <c r="BE78" i="34"/>
  <c r="BD78" i="34"/>
  <c r="BC78" i="34"/>
  <c r="BB78" i="34"/>
  <c r="BA78" i="34"/>
  <c r="AZ78" i="34"/>
  <c r="AR78" i="34" s="1"/>
  <c r="BV77" i="34"/>
  <c r="BU77" i="34"/>
  <c r="BT77" i="34"/>
  <c r="BS77" i="34"/>
  <c r="BR77" i="34"/>
  <c r="BQ77" i="34"/>
  <c r="BP77" i="34"/>
  <c r="BO77" i="34"/>
  <c r="BN77" i="34"/>
  <c r="BM77" i="34"/>
  <c r="BL77" i="34"/>
  <c r="BK77" i="34"/>
  <c r="BJ77" i="34"/>
  <c r="BI77" i="34"/>
  <c r="BW77" i="34" s="1"/>
  <c r="AS77" i="34" s="1"/>
  <c r="BG77" i="34"/>
  <c r="BF77" i="34"/>
  <c r="BE77" i="34"/>
  <c r="BD77" i="34"/>
  <c r="BC77" i="34"/>
  <c r="BB77" i="34"/>
  <c r="BA77" i="34"/>
  <c r="AZ77" i="34"/>
  <c r="BW76" i="34"/>
  <c r="AS76" i="34" s="1"/>
  <c r="BV76" i="34"/>
  <c r="BU76" i="34"/>
  <c r="BT76" i="34"/>
  <c r="BS76" i="34"/>
  <c r="BR76" i="34"/>
  <c r="BQ76" i="34"/>
  <c r="BP76" i="34"/>
  <c r="BO76" i="34"/>
  <c r="BN76" i="34"/>
  <c r="BM76" i="34"/>
  <c r="BL76" i="34"/>
  <c r="BK76" i="34"/>
  <c r="BJ76" i="34"/>
  <c r="BI76" i="34"/>
  <c r="BG76" i="34"/>
  <c r="BF76" i="34"/>
  <c r="BE76" i="34"/>
  <c r="BD76" i="34"/>
  <c r="BC76" i="34"/>
  <c r="BB76" i="34"/>
  <c r="BA76" i="34"/>
  <c r="AZ76" i="34"/>
  <c r="BV75" i="34"/>
  <c r="BU75" i="34"/>
  <c r="BT75" i="34"/>
  <c r="BS75" i="34"/>
  <c r="BR75" i="34"/>
  <c r="BQ75" i="34"/>
  <c r="BP75" i="34"/>
  <c r="BO75" i="34"/>
  <c r="BN75" i="34"/>
  <c r="BM75" i="34"/>
  <c r="BL75" i="34"/>
  <c r="BK75" i="34"/>
  <c r="BJ75" i="34"/>
  <c r="BI75" i="34"/>
  <c r="BW75" i="34" s="1"/>
  <c r="AS75" i="34" s="1"/>
  <c r="BG75" i="34"/>
  <c r="BF75" i="34"/>
  <c r="BE75" i="34"/>
  <c r="BD75" i="34"/>
  <c r="BC75" i="34"/>
  <c r="BB75" i="34"/>
  <c r="BA75" i="34"/>
  <c r="AZ75" i="34"/>
  <c r="AR75" i="34" s="1"/>
  <c r="BV74" i="34"/>
  <c r="BU74" i="34"/>
  <c r="BT74" i="34"/>
  <c r="BS74" i="34"/>
  <c r="BR74" i="34"/>
  <c r="BQ74" i="34"/>
  <c r="BP74" i="34"/>
  <c r="BO74" i="34"/>
  <c r="BN74" i="34"/>
  <c r="BM74" i="34"/>
  <c r="BL74" i="34"/>
  <c r="BK74" i="34"/>
  <c r="BJ74" i="34"/>
  <c r="BI74" i="34"/>
  <c r="BW74" i="34" s="1"/>
  <c r="AS74" i="34" s="1"/>
  <c r="BG74" i="34"/>
  <c r="BF74" i="34"/>
  <c r="BE74" i="34"/>
  <c r="BD74" i="34"/>
  <c r="BC74" i="34"/>
  <c r="BB74" i="34"/>
  <c r="BA74" i="34"/>
  <c r="AZ74" i="34"/>
  <c r="BV73" i="34"/>
  <c r="BU73" i="34"/>
  <c r="BT73" i="34"/>
  <c r="BS73" i="34"/>
  <c r="BR73" i="34"/>
  <c r="BQ73" i="34"/>
  <c r="BP73" i="34"/>
  <c r="BO73" i="34"/>
  <c r="BN73" i="34"/>
  <c r="BM73" i="34"/>
  <c r="BL73" i="34"/>
  <c r="BK73" i="34"/>
  <c r="BJ73" i="34"/>
  <c r="BI73" i="34"/>
  <c r="BW73" i="34" s="1"/>
  <c r="AS73" i="34" s="1"/>
  <c r="BG73" i="34"/>
  <c r="BF73" i="34"/>
  <c r="BE73" i="34"/>
  <c r="BD73" i="34"/>
  <c r="BC73" i="34"/>
  <c r="BB73" i="34"/>
  <c r="BA73" i="34"/>
  <c r="AZ73" i="34"/>
  <c r="AR73" i="34" s="1"/>
  <c r="BV72" i="34"/>
  <c r="BU72" i="34"/>
  <c r="BT72" i="34"/>
  <c r="BS72" i="34"/>
  <c r="BR72" i="34"/>
  <c r="BQ72" i="34"/>
  <c r="BP72" i="34"/>
  <c r="BO72" i="34"/>
  <c r="BN72" i="34"/>
  <c r="BM72" i="34"/>
  <c r="BL72" i="34"/>
  <c r="BK72" i="34"/>
  <c r="BJ72" i="34"/>
  <c r="BI72" i="34"/>
  <c r="BW72" i="34" s="1"/>
  <c r="AS72" i="34" s="1"/>
  <c r="BG72" i="34"/>
  <c r="BF72" i="34"/>
  <c r="BE72" i="34"/>
  <c r="BD72" i="34"/>
  <c r="BC72" i="34"/>
  <c r="BB72" i="34"/>
  <c r="BA72" i="34"/>
  <c r="AZ72" i="34"/>
  <c r="BW71" i="34"/>
  <c r="AS71" i="34" s="1"/>
  <c r="BV71" i="34"/>
  <c r="BU71" i="34"/>
  <c r="BT71" i="34"/>
  <c r="BS71" i="34"/>
  <c r="BR71" i="34"/>
  <c r="BQ71" i="34"/>
  <c r="BP71" i="34"/>
  <c r="BO71" i="34"/>
  <c r="BN71" i="34"/>
  <c r="BM71" i="34"/>
  <c r="BL71" i="34"/>
  <c r="BK71" i="34"/>
  <c r="BJ71" i="34"/>
  <c r="BI71" i="34"/>
  <c r="BG71" i="34"/>
  <c r="BF71" i="34"/>
  <c r="BE71" i="34"/>
  <c r="BD71" i="34"/>
  <c r="BC71" i="34"/>
  <c r="BB71" i="34"/>
  <c r="BA71" i="34"/>
  <c r="AZ71" i="34"/>
  <c r="BV70" i="34"/>
  <c r="BU70" i="34"/>
  <c r="BT70" i="34"/>
  <c r="BS70" i="34"/>
  <c r="BR70" i="34"/>
  <c r="BQ70" i="34"/>
  <c r="BP70" i="34"/>
  <c r="BO70" i="34"/>
  <c r="BN70" i="34"/>
  <c r="BM70" i="34"/>
  <c r="BL70" i="34"/>
  <c r="BK70" i="34"/>
  <c r="BJ70" i="34"/>
  <c r="BI70" i="34"/>
  <c r="BW70" i="34" s="1"/>
  <c r="AS70" i="34" s="1"/>
  <c r="BG70" i="34"/>
  <c r="BF70" i="34"/>
  <c r="BE70" i="34"/>
  <c r="BD70" i="34"/>
  <c r="BC70" i="34"/>
  <c r="BB70" i="34"/>
  <c r="BA70" i="34"/>
  <c r="AZ70" i="34"/>
  <c r="AR70" i="34" s="1"/>
  <c r="BV69" i="34"/>
  <c r="BU69" i="34"/>
  <c r="BT69" i="34"/>
  <c r="BS69" i="34"/>
  <c r="BR69" i="34"/>
  <c r="BQ69" i="34"/>
  <c r="BP69" i="34"/>
  <c r="BO69" i="34"/>
  <c r="BN69" i="34"/>
  <c r="BM69" i="34"/>
  <c r="BL69" i="34"/>
  <c r="BK69" i="34"/>
  <c r="BJ69" i="34"/>
  <c r="BI69" i="34"/>
  <c r="BW69" i="34" s="1"/>
  <c r="AS69" i="34" s="1"/>
  <c r="BG69" i="34"/>
  <c r="BF69" i="34"/>
  <c r="BE69" i="34"/>
  <c r="BD69" i="34"/>
  <c r="BC69" i="34"/>
  <c r="BB69" i="34"/>
  <c r="BA69" i="34"/>
  <c r="AZ69" i="34"/>
  <c r="BW68" i="34"/>
  <c r="AS68" i="34" s="1"/>
  <c r="BV68" i="34"/>
  <c r="BU68" i="34"/>
  <c r="BT68" i="34"/>
  <c r="BS68" i="34"/>
  <c r="BR68" i="34"/>
  <c r="BQ68" i="34"/>
  <c r="BP68" i="34"/>
  <c r="BO68" i="34"/>
  <c r="BN68" i="34"/>
  <c r="BM68" i="34"/>
  <c r="BL68" i="34"/>
  <c r="BK68" i="34"/>
  <c r="BJ68" i="34"/>
  <c r="BI68" i="34"/>
  <c r="BG68" i="34"/>
  <c r="BF68" i="34"/>
  <c r="BE68" i="34"/>
  <c r="BD68" i="34"/>
  <c r="BC68" i="34"/>
  <c r="BB68" i="34"/>
  <c r="BA68" i="34"/>
  <c r="AZ68" i="34"/>
  <c r="BV67" i="34"/>
  <c r="BU67" i="34"/>
  <c r="BT67" i="34"/>
  <c r="BS67" i="34"/>
  <c r="BR67" i="34"/>
  <c r="BQ67" i="34"/>
  <c r="BP67" i="34"/>
  <c r="BO67" i="34"/>
  <c r="BN67" i="34"/>
  <c r="BM67" i="34"/>
  <c r="BL67" i="34"/>
  <c r="BK67" i="34"/>
  <c r="BJ67" i="34"/>
  <c r="BI67" i="34"/>
  <c r="BW67" i="34" s="1"/>
  <c r="AS67" i="34" s="1"/>
  <c r="BG67" i="34"/>
  <c r="BF67" i="34"/>
  <c r="BE67" i="34"/>
  <c r="BD67" i="34"/>
  <c r="BC67" i="34"/>
  <c r="BB67" i="34"/>
  <c r="BA67" i="34"/>
  <c r="AZ67" i="34"/>
  <c r="AR67" i="34" s="1"/>
  <c r="BV66" i="34"/>
  <c r="BU66" i="34"/>
  <c r="BT66" i="34"/>
  <c r="BS66" i="34"/>
  <c r="BR66" i="34"/>
  <c r="BQ66" i="34"/>
  <c r="BP66" i="34"/>
  <c r="BO66" i="34"/>
  <c r="BN66" i="34"/>
  <c r="BM66" i="34"/>
  <c r="BL66" i="34"/>
  <c r="BK66" i="34"/>
  <c r="BJ66" i="34"/>
  <c r="BI66" i="34"/>
  <c r="BW66" i="34" s="1"/>
  <c r="AS66" i="34" s="1"/>
  <c r="BG66" i="34"/>
  <c r="BF66" i="34"/>
  <c r="BE66" i="34"/>
  <c r="BD66" i="34"/>
  <c r="BC66" i="34"/>
  <c r="BB66" i="34"/>
  <c r="BA66" i="34"/>
  <c r="AZ66" i="34"/>
  <c r="BV65" i="34"/>
  <c r="BU65" i="34"/>
  <c r="BT65" i="34"/>
  <c r="BS65" i="34"/>
  <c r="BR65" i="34"/>
  <c r="BQ65" i="34"/>
  <c r="BP65" i="34"/>
  <c r="BO65" i="34"/>
  <c r="BN65" i="34"/>
  <c r="BM65" i="34"/>
  <c r="BL65" i="34"/>
  <c r="BK65" i="34"/>
  <c r="BJ65" i="34"/>
  <c r="BI65" i="34"/>
  <c r="BW65" i="34" s="1"/>
  <c r="AS65" i="34" s="1"/>
  <c r="BG65" i="34"/>
  <c r="BF65" i="34"/>
  <c r="BE65" i="34"/>
  <c r="BD65" i="34"/>
  <c r="BC65" i="34"/>
  <c r="BB65" i="34"/>
  <c r="BA65" i="34"/>
  <c r="AZ65" i="34"/>
  <c r="AR65" i="34" s="1"/>
  <c r="BV64" i="34"/>
  <c r="BU64" i="34"/>
  <c r="BT64" i="34"/>
  <c r="BS64" i="34"/>
  <c r="BR64" i="34"/>
  <c r="BQ64" i="34"/>
  <c r="BP64" i="34"/>
  <c r="BO64" i="34"/>
  <c r="BN64" i="34"/>
  <c r="BM64" i="34"/>
  <c r="BL64" i="34"/>
  <c r="BK64" i="34"/>
  <c r="BJ64" i="34"/>
  <c r="BI64" i="34"/>
  <c r="BW64" i="34" s="1"/>
  <c r="AS64" i="34" s="1"/>
  <c r="BG64" i="34"/>
  <c r="BF64" i="34"/>
  <c r="BE64" i="34"/>
  <c r="BD64" i="34"/>
  <c r="BC64" i="34"/>
  <c r="BB64" i="34"/>
  <c r="BA64" i="34"/>
  <c r="AZ64" i="34"/>
  <c r="BW63" i="34"/>
  <c r="AS63" i="34" s="1"/>
  <c r="BV63" i="34"/>
  <c r="BU63" i="34"/>
  <c r="BT63" i="34"/>
  <c r="BS63" i="34"/>
  <c r="BR63" i="34"/>
  <c r="BQ63" i="34"/>
  <c r="BP63" i="34"/>
  <c r="BO63" i="34"/>
  <c r="BN63" i="34"/>
  <c r="BM63" i="34"/>
  <c r="BL63" i="34"/>
  <c r="BK63" i="34"/>
  <c r="BJ63" i="34"/>
  <c r="BI63" i="34"/>
  <c r="BG63" i="34"/>
  <c r="BF63" i="34"/>
  <c r="BE63" i="34"/>
  <c r="BD63" i="34"/>
  <c r="BC63" i="34"/>
  <c r="BB63" i="34"/>
  <c r="BA63" i="34"/>
  <c r="AZ63" i="34"/>
  <c r="BV62" i="34"/>
  <c r="BU62" i="34"/>
  <c r="BT62" i="34"/>
  <c r="BS62" i="34"/>
  <c r="BR62" i="34"/>
  <c r="BQ62" i="34"/>
  <c r="BP62" i="34"/>
  <c r="BO62" i="34"/>
  <c r="BN62" i="34"/>
  <c r="BM62" i="34"/>
  <c r="BL62" i="34"/>
  <c r="BK62" i="34"/>
  <c r="BJ62" i="34"/>
  <c r="BI62" i="34"/>
  <c r="BW62" i="34" s="1"/>
  <c r="AS62" i="34" s="1"/>
  <c r="BG62" i="34"/>
  <c r="BF62" i="34"/>
  <c r="BE62" i="34"/>
  <c r="BD62" i="34"/>
  <c r="BC62" i="34"/>
  <c r="BB62" i="34"/>
  <c r="BA62" i="34"/>
  <c r="AZ62" i="34"/>
  <c r="AR62" i="34" s="1"/>
  <c r="BV61" i="34"/>
  <c r="BU61" i="34"/>
  <c r="BT61" i="34"/>
  <c r="BS61" i="34"/>
  <c r="BR61" i="34"/>
  <c r="BQ61" i="34"/>
  <c r="BP61" i="34"/>
  <c r="BO61" i="34"/>
  <c r="BN61" i="34"/>
  <c r="BM61" i="34"/>
  <c r="BL61" i="34"/>
  <c r="BK61" i="34"/>
  <c r="BJ61" i="34"/>
  <c r="BI61" i="34"/>
  <c r="BW61" i="34" s="1"/>
  <c r="AS61" i="34" s="1"/>
  <c r="BG61" i="34"/>
  <c r="BF61" i="34"/>
  <c r="BE61" i="34"/>
  <c r="BD61" i="34"/>
  <c r="BC61" i="34"/>
  <c r="BB61" i="34"/>
  <c r="BA61" i="34"/>
  <c r="AZ61" i="34"/>
  <c r="BW60" i="34"/>
  <c r="AS60" i="34" s="1"/>
  <c r="BV60" i="34"/>
  <c r="BU60" i="34"/>
  <c r="BT60" i="34"/>
  <c r="BS60" i="34"/>
  <c r="BR60" i="34"/>
  <c r="BQ60" i="34"/>
  <c r="BP60" i="34"/>
  <c r="BO60" i="34"/>
  <c r="BN60" i="34"/>
  <c r="BM60" i="34"/>
  <c r="BL60" i="34"/>
  <c r="BK60" i="34"/>
  <c r="BJ60" i="34"/>
  <c r="BI60" i="34"/>
  <c r="BG60" i="34"/>
  <c r="BF60" i="34"/>
  <c r="BE60" i="34"/>
  <c r="BD60" i="34"/>
  <c r="BC60" i="34"/>
  <c r="BB60" i="34"/>
  <c r="BA60" i="34"/>
  <c r="AZ60" i="34"/>
  <c r="BV59" i="34"/>
  <c r="BU59" i="34"/>
  <c r="BT59" i="34"/>
  <c r="BS59" i="34"/>
  <c r="BR59" i="34"/>
  <c r="BQ59" i="34"/>
  <c r="BP59" i="34"/>
  <c r="BO59" i="34"/>
  <c r="BN59" i="34"/>
  <c r="BM59" i="34"/>
  <c r="BL59" i="34"/>
  <c r="BK59" i="34"/>
  <c r="BJ59" i="34"/>
  <c r="BI59" i="34"/>
  <c r="BW59" i="34" s="1"/>
  <c r="AS59" i="34" s="1"/>
  <c r="BG59" i="34"/>
  <c r="BF59" i="34"/>
  <c r="BE59" i="34"/>
  <c r="BD59" i="34"/>
  <c r="BC59" i="34"/>
  <c r="BB59" i="34"/>
  <c r="BA59" i="34"/>
  <c r="AZ59" i="34"/>
  <c r="AR59" i="34" s="1"/>
  <c r="BV58" i="34"/>
  <c r="BU58" i="34"/>
  <c r="BT58" i="34"/>
  <c r="BS58" i="34"/>
  <c r="BR58" i="34"/>
  <c r="BQ58" i="34"/>
  <c r="BP58" i="34"/>
  <c r="BO58" i="34"/>
  <c r="BN58" i="34"/>
  <c r="BM58" i="34"/>
  <c r="BL58" i="34"/>
  <c r="BK58" i="34"/>
  <c r="BJ58" i="34"/>
  <c r="BI58" i="34"/>
  <c r="BW58" i="34" s="1"/>
  <c r="AS58" i="34" s="1"/>
  <c r="BG58" i="34"/>
  <c r="BF58" i="34"/>
  <c r="BE58" i="34"/>
  <c r="BD58" i="34"/>
  <c r="BC58" i="34"/>
  <c r="BB58" i="34"/>
  <c r="BA58" i="34"/>
  <c r="AZ58" i="34"/>
  <c r="BV57" i="34"/>
  <c r="BU57" i="34"/>
  <c r="BT57" i="34"/>
  <c r="BS57" i="34"/>
  <c r="BR57" i="34"/>
  <c r="BQ57" i="34"/>
  <c r="BP57" i="34"/>
  <c r="BO57" i="34"/>
  <c r="BN57" i="34"/>
  <c r="BM57" i="34"/>
  <c r="BL57" i="34"/>
  <c r="BK57" i="34"/>
  <c r="BJ57" i="34"/>
  <c r="BI57" i="34"/>
  <c r="BW57" i="34" s="1"/>
  <c r="AS57" i="34" s="1"/>
  <c r="BG57" i="34"/>
  <c r="BF57" i="34"/>
  <c r="BE57" i="34"/>
  <c r="BD57" i="34"/>
  <c r="BC57" i="34"/>
  <c r="BB57" i="34"/>
  <c r="BA57" i="34"/>
  <c r="AZ57" i="34"/>
  <c r="AR57" i="34" s="1"/>
  <c r="BV56" i="34"/>
  <c r="BU56" i="34"/>
  <c r="BT56" i="34"/>
  <c r="BS56" i="34"/>
  <c r="BR56" i="34"/>
  <c r="BQ56" i="34"/>
  <c r="BP56" i="34"/>
  <c r="BO56" i="34"/>
  <c r="BN56" i="34"/>
  <c r="BM56" i="34"/>
  <c r="BL56" i="34"/>
  <c r="BK56" i="34"/>
  <c r="BJ56" i="34"/>
  <c r="BI56" i="34"/>
  <c r="BW56" i="34" s="1"/>
  <c r="AS56" i="34" s="1"/>
  <c r="BG56" i="34"/>
  <c r="BF56" i="34"/>
  <c r="BE56" i="34"/>
  <c r="BD56" i="34"/>
  <c r="BC56" i="34"/>
  <c r="BB56" i="34"/>
  <c r="BA56" i="34"/>
  <c r="AZ56" i="34"/>
  <c r="BW55" i="34"/>
  <c r="AS55" i="34" s="1"/>
  <c r="BV55" i="34"/>
  <c r="BU55" i="34"/>
  <c r="BT55" i="34"/>
  <c r="BS55" i="34"/>
  <c r="BR55" i="34"/>
  <c r="BQ55" i="34"/>
  <c r="BP55" i="34"/>
  <c r="BO55" i="34"/>
  <c r="BN55" i="34"/>
  <c r="BM55" i="34"/>
  <c r="BL55" i="34"/>
  <c r="BK55" i="34"/>
  <c r="BJ55" i="34"/>
  <c r="BI55" i="34"/>
  <c r="BG55" i="34"/>
  <c r="BF55" i="34"/>
  <c r="BE55" i="34"/>
  <c r="BD55" i="34"/>
  <c r="BC55" i="34"/>
  <c r="BB55" i="34"/>
  <c r="BA55" i="34"/>
  <c r="AZ55" i="34"/>
  <c r="BV54" i="34"/>
  <c r="BU54" i="34"/>
  <c r="BT54" i="34"/>
  <c r="BS54" i="34"/>
  <c r="BR54" i="34"/>
  <c r="BQ54" i="34"/>
  <c r="BP54" i="34"/>
  <c r="BO54" i="34"/>
  <c r="BN54" i="34"/>
  <c r="BM54" i="34"/>
  <c r="BL54" i="34"/>
  <c r="BK54" i="34"/>
  <c r="BJ54" i="34"/>
  <c r="BI54" i="34"/>
  <c r="BW54" i="34" s="1"/>
  <c r="AS54" i="34" s="1"/>
  <c r="BG54" i="34"/>
  <c r="BF54" i="34"/>
  <c r="BE54" i="34"/>
  <c r="BD54" i="34"/>
  <c r="BC54" i="34"/>
  <c r="BB54" i="34"/>
  <c r="BA54" i="34"/>
  <c r="AZ54" i="34"/>
  <c r="AR54" i="34" s="1"/>
  <c r="BV53" i="34"/>
  <c r="BU53" i="34"/>
  <c r="BT53" i="34"/>
  <c r="BS53" i="34"/>
  <c r="BR53" i="34"/>
  <c r="BQ53" i="34"/>
  <c r="BP53" i="34"/>
  <c r="BO53" i="34"/>
  <c r="BN53" i="34"/>
  <c r="BM53" i="34"/>
  <c r="BL53" i="34"/>
  <c r="BK53" i="34"/>
  <c r="BJ53" i="34"/>
  <c r="BI53" i="34"/>
  <c r="BW53" i="34" s="1"/>
  <c r="AS53" i="34" s="1"/>
  <c r="BG53" i="34"/>
  <c r="BF53" i="34"/>
  <c r="BE53" i="34"/>
  <c r="BD53" i="34"/>
  <c r="BC53" i="34"/>
  <c r="BB53" i="34"/>
  <c r="BA53" i="34"/>
  <c r="AZ53" i="34"/>
  <c r="BW52" i="34"/>
  <c r="AS52" i="34" s="1"/>
  <c r="BV52" i="34"/>
  <c r="BU52" i="34"/>
  <c r="BT52" i="34"/>
  <c r="BS52" i="34"/>
  <c r="BR52" i="34"/>
  <c r="BQ52" i="34"/>
  <c r="BP52" i="34"/>
  <c r="BO52" i="34"/>
  <c r="BN52" i="34"/>
  <c r="BM52" i="34"/>
  <c r="BL52" i="34"/>
  <c r="BK52" i="34"/>
  <c r="BJ52" i="34"/>
  <c r="BI52" i="34"/>
  <c r="BG52" i="34"/>
  <c r="BF52" i="34"/>
  <c r="BE52" i="34"/>
  <c r="BD52" i="34"/>
  <c r="BC52" i="34"/>
  <c r="BB52" i="34"/>
  <c r="BA52" i="34"/>
  <c r="AZ52" i="34"/>
  <c r="BV51" i="34"/>
  <c r="BU51" i="34"/>
  <c r="BT51" i="34"/>
  <c r="BS51" i="34"/>
  <c r="BR51" i="34"/>
  <c r="BQ51" i="34"/>
  <c r="BP51" i="34"/>
  <c r="BO51" i="34"/>
  <c r="BN51" i="34"/>
  <c r="BM51" i="34"/>
  <c r="BL51" i="34"/>
  <c r="BK51" i="34"/>
  <c r="BJ51" i="34"/>
  <c r="BI51" i="34"/>
  <c r="BW51" i="34" s="1"/>
  <c r="AS51" i="34" s="1"/>
  <c r="BG51" i="34"/>
  <c r="BF51" i="34"/>
  <c r="BE51" i="34"/>
  <c r="BD51" i="34"/>
  <c r="BC51" i="34"/>
  <c r="BB51" i="34"/>
  <c r="BA51" i="34"/>
  <c r="AZ51" i="34"/>
  <c r="AR51" i="34" s="1"/>
  <c r="BV50" i="34"/>
  <c r="BU50" i="34"/>
  <c r="BT50" i="34"/>
  <c r="BS50" i="34"/>
  <c r="BR50" i="34"/>
  <c r="BQ50" i="34"/>
  <c r="BP50" i="34"/>
  <c r="BO50" i="34"/>
  <c r="BN50" i="34"/>
  <c r="BM50" i="34"/>
  <c r="BL50" i="34"/>
  <c r="BK50" i="34"/>
  <c r="BJ50" i="34"/>
  <c r="BI50" i="34"/>
  <c r="BW50" i="34" s="1"/>
  <c r="AS50" i="34" s="1"/>
  <c r="BG50" i="34"/>
  <c r="BF50" i="34"/>
  <c r="BE50" i="34"/>
  <c r="BD50" i="34"/>
  <c r="BC50" i="34"/>
  <c r="BB50" i="34"/>
  <c r="BA50" i="34"/>
  <c r="AZ50" i="34"/>
  <c r="BV49" i="34"/>
  <c r="BU49" i="34"/>
  <c r="BT49" i="34"/>
  <c r="BS49" i="34"/>
  <c r="BR49" i="34"/>
  <c r="BQ49" i="34"/>
  <c r="BP49" i="34"/>
  <c r="BO49" i="34"/>
  <c r="BN49" i="34"/>
  <c r="BM49" i="34"/>
  <c r="BL49" i="34"/>
  <c r="BK49" i="34"/>
  <c r="BJ49" i="34"/>
  <c r="BI49" i="34"/>
  <c r="BW49" i="34" s="1"/>
  <c r="AS49" i="34" s="1"/>
  <c r="BG49" i="34"/>
  <c r="BF49" i="34"/>
  <c r="BE49" i="34"/>
  <c r="BD49" i="34"/>
  <c r="BC49" i="34"/>
  <c r="BB49" i="34"/>
  <c r="BA49" i="34"/>
  <c r="AZ49" i="34"/>
  <c r="AR49" i="34" s="1"/>
  <c r="BV48" i="34"/>
  <c r="BU48" i="34"/>
  <c r="BT48" i="34"/>
  <c r="BS48" i="34"/>
  <c r="BR48" i="34"/>
  <c r="BQ48" i="34"/>
  <c r="BP48" i="34"/>
  <c r="BO48" i="34"/>
  <c r="BN48" i="34"/>
  <c r="BM48" i="34"/>
  <c r="BL48" i="34"/>
  <c r="BK48" i="34"/>
  <c r="BJ48" i="34"/>
  <c r="BI48" i="34"/>
  <c r="BW48" i="34" s="1"/>
  <c r="AS48" i="34" s="1"/>
  <c r="BG48" i="34"/>
  <c r="BF48" i="34"/>
  <c r="BE48" i="34"/>
  <c r="BD48" i="34"/>
  <c r="BC48" i="34"/>
  <c r="BB48" i="34"/>
  <c r="BA48" i="34"/>
  <c r="AZ48" i="34"/>
  <c r="BW47" i="34"/>
  <c r="AS47" i="34" s="1"/>
  <c r="BV47" i="34"/>
  <c r="BU47" i="34"/>
  <c r="BT47" i="34"/>
  <c r="BS47" i="34"/>
  <c r="BR47" i="34"/>
  <c r="BQ47" i="34"/>
  <c r="BP47" i="34"/>
  <c r="BO47" i="34"/>
  <c r="BN47" i="34"/>
  <c r="BM47" i="34"/>
  <c r="BL47" i="34"/>
  <c r="BK47" i="34"/>
  <c r="BJ47" i="34"/>
  <c r="BI47" i="34"/>
  <c r="BG47" i="34"/>
  <c r="BF47" i="34"/>
  <c r="BE47" i="34"/>
  <c r="BD47" i="34"/>
  <c r="BC47" i="34"/>
  <c r="BB47" i="34"/>
  <c r="BA47" i="34"/>
  <c r="AZ47" i="34"/>
  <c r="BV46" i="34"/>
  <c r="BU46" i="34"/>
  <c r="BT46" i="34"/>
  <c r="BS46" i="34"/>
  <c r="BR46" i="34"/>
  <c r="BQ46" i="34"/>
  <c r="BP46" i="34"/>
  <c r="BO46" i="34"/>
  <c r="BN46" i="34"/>
  <c r="BM46" i="34"/>
  <c r="BL46" i="34"/>
  <c r="BK46" i="34"/>
  <c r="BJ46" i="34"/>
  <c r="BI46" i="34"/>
  <c r="BW46" i="34" s="1"/>
  <c r="AS46" i="34" s="1"/>
  <c r="BG46" i="34"/>
  <c r="BF46" i="34"/>
  <c r="BE46" i="34"/>
  <c r="BD46" i="34"/>
  <c r="BC46" i="34"/>
  <c r="BB46" i="34"/>
  <c r="BA46" i="34"/>
  <c r="AZ46" i="34"/>
  <c r="AR46" i="34" s="1"/>
  <c r="BV45" i="34"/>
  <c r="BU45" i="34"/>
  <c r="BT45" i="34"/>
  <c r="BS45" i="34"/>
  <c r="BR45" i="34"/>
  <c r="BQ45" i="34"/>
  <c r="BP45" i="34"/>
  <c r="BO45" i="34"/>
  <c r="BN45" i="34"/>
  <c r="BM45" i="34"/>
  <c r="BL45" i="34"/>
  <c r="BK45" i="34"/>
  <c r="BJ45" i="34"/>
  <c r="BI45" i="34"/>
  <c r="BW45" i="34" s="1"/>
  <c r="AS45" i="34" s="1"/>
  <c r="BG45" i="34"/>
  <c r="BF45" i="34"/>
  <c r="BE45" i="34"/>
  <c r="BD45" i="34"/>
  <c r="BC45" i="34"/>
  <c r="BB45" i="34"/>
  <c r="BA45" i="34"/>
  <c r="AZ45" i="34"/>
  <c r="BW44" i="34"/>
  <c r="AS44" i="34" s="1"/>
  <c r="BV44" i="34"/>
  <c r="BU44" i="34"/>
  <c r="BT44" i="34"/>
  <c r="BS44" i="34"/>
  <c r="BR44" i="34"/>
  <c r="BQ44" i="34"/>
  <c r="BP44" i="34"/>
  <c r="BO44" i="34"/>
  <c r="BN44" i="34"/>
  <c r="BM44" i="34"/>
  <c r="BL44" i="34"/>
  <c r="BK44" i="34"/>
  <c r="BJ44" i="34"/>
  <c r="BI44" i="34"/>
  <c r="BG44" i="34"/>
  <c r="BF44" i="34"/>
  <c r="BE44" i="34"/>
  <c r="BD44" i="34"/>
  <c r="BC44" i="34"/>
  <c r="BB44" i="34"/>
  <c r="BA44" i="34"/>
  <c r="AZ44" i="34"/>
  <c r="BV43" i="34"/>
  <c r="BU43" i="34"/>
  <c r="BT43" i="34"/>
  <c r="BS43" i="34"/>
  <c r="BR43" i="34"/>
  <c r="BQ43" i="34"/>
  <c r="BP43" i="34"/>
  <c r="BO43" i="34"/>
  <c r="BN43" i="34"/>
  <c r="BM43" i="34"/>
  <c r="BL43" i="34"/>
  <c r="BK43" i="34"/>
  <c r="BJ43" i="34"/>
  <c r="BI43" i="34"/>
  <c r="BW43" i="34" s="1"/>
  <c r="AS43" i="34" s="1"/>
  <c r="BG43" i="34"/>
  <c r="BF43" i="34"/>
  <c r="BE43" i="34"/>
  <c r="BD43" i="34"/>
  <c r="BC43" i="34"/>
  <c r="BB43" i="34"/>
  <c r="BA43" i="34"/>
  <c r="AZ43" i="34"/>
  <c r="AR43" i="34" s="1"/>
  <c r="BV42" i="34"/>
  <c r="BU42" i="34"/>
  <c r="BT42" i="34"/>
  <c r="BS42" i="34"/>
  <c r="BR42" i="34"/>
  <c r="BQ42" i="34"/>
  <c r="BP42" i="34"/>
  <c r="BO42" i="34"/>
  <c r="BN42" i="34"/>
  <c r="BM42" i="34"/>
  <c r="BL42" i="34"/>
  <c r="BK42" i="34"/>
  <c r="BJ42" i="34"/>
  <c r="BI42" i="34"/>
  <c r="BW42" i="34" s="1"/>
  <c r="AS42" i="34" s="1"/>
  <c r="BG42" i="34"/>
  <c r="BF42" i="34"/>
  <c r="BE42" i="34"/>
  <c r="BD42" i="34"/>
  <c r="BC42" i="34"/>
  <c r="BB42" i="34"/>
  <c r="BA42" i="34"/>
  <c r="AZ42" i="34"/>
  <c r="BV41" i="34"/>
  <c r="BU41" i="34"/>
  <c r="BT41" i="34"/>
  <c r="BS41" i="34"/>
  <c r="BR41" i="34"/>
  <c r="BQ41" i="34"/>
  <c r="BP41" i="34"/>
  <c r="BO41" i="34"/>
  <c r="BN41" i="34"/>
  <c r="BM41" i="34"/>
  <c r="BL41" i="34"/>
  <c r="BK41" i="34"/>
  <c r="BJ41" i="34"/>
  <c r="BI41" i="34"/>
  <c r="BW41" i="34" s="1"/>
  <c r="AS41" i="34" s="1"/>
  <c r="BG41" i="34"/>
  <c r="BF41" i="34"/>
  <c r="BE41" i="34"/>
  <c r="BD41" i="34"/>
  <c r="BC41" i="34"/>
  <c r="BB41" i="34"/>
  <c r="BA41" i="34"/>
  <c r="AZ41" i="34"/>
  <c r="AR41" i="34" s="1"/>
  <c r="BV40" i="34"/>
  <c r="BU40" i="34"/>
  <c r="BT40" i="34"/>
  <c r="BS40" i="34"/>
  <c r="BR40" i="34"/>
  <c r="BQ40" i="34"/>
  <c r="BP40" i="34"/>
  <c r="BO40" i="34"/>
  <c r="BN40" i="34"/>
  <c r="BM40" i="34"/>
  <c r="BL40" i="34"/>
  <c r="BK40" i="34"/>
  <c r="BJ40" i="34"/>
  <c r="BI40" i="34"/>
  <c r="BW40" i="34" s="1"/>
  <c r="AS40" i="34" s="1"/>
  <c r="BG40" i="34"/>
  <c r="BF40" i="34"/>
  <c r="BE40" i="34"/>
  <c r="BD40" i="34"/>
  <c r="BC40" i="34"/>
  <c r="BB40" i="34"/>
  <c r="BA40" i="34"/>
  <c r="AZ40" i="34"/>
  <c r="BW39" i="34"/>
  <c r="AS39" i="34" s="1"/>
  <c r="BV39" i="34"/>
  <c r="BU39" i="34"/>
  <c r="BT39" i="34"/>
  <c r="BS39" i="34"/>
  <c r="BR39" i="34"/>
  <c r="BQ39" i="34"/>
  <c r="BP39" i="34"/>
  <c r="BO39" i="34"/>
  <c r="BN39" i="34"/>
  <c r="BM39" i="34"/>
  <c r="BL39" i="34"/>
  <c r="BK39" i="34"/>
  <c r="BJ39" i="34"/>
  <c r="BI39" i="34"/>
  <c r="BG39" i="34"/>
  <c r="BF39" i="34"/>
  <c r="BE39" i="34"/>
  <c r="BD39" i="34"/>
  <c r="BC39" i="34"/>
  <c r="BB39" i="34"/>
  <c r="BA39" i="34"/>
  <c r="AZ39" i="34"/>
  <c r="BV38" i="34"/>
  <c r="BU38" i="34"/>
  <c r="BT38" i="34"/>
  <c r="BS38" i="34"/>
  <c r="BR38" i="34"/>
  <c r="BQ38" i="34"/>
  <c r="BP38" i="34"/>
  <c r="BO38" i="34"/>
  <c r="BN38" i="34"/>
  <c r="BM38" i="34"/>
  <c r="BL38" i="34"/>
  <c r="BK38" i="34"/>
  <c r="BJ38" i="34"/>
  <c r="BI38" i="34"/>
  <c r="BW38" i="34" s="1"/>
  <c r="AS38" i="34" s="1"/>
  <c r="BG38" i="34"/>
  <c r="BF38" i="34"/>
  <c r="BE38" i="34"/>
  <c r="BD38" i="34"/>
  <c r="BC38" i="34"/>
  <c r="BB38" i="34"/>
  <c r="BA38" i="34"/>
  <c r="AZ38" i="34"/>
  <c r="AR38" i="34" s="1"/>
  <c r="BV37" i="34"/>
  <c r="BU37" i="34"/>
  <c r="BT37" i="34"/>
  <c r="BS37" i="34"/>
  <c r="BR37" i="34"/>
  <c r="BQ37" i="34"/>
  <c r="BP37" i="34"/>
  <c r="BO37" i="34"/>
  <c r="BN37" i="34"/>
  <c r="BM37" i="34"/>
  <c r="BL37" i="34"/>
  <c r="BK37" i="34"/>
  <c r="BJ37" i="34"/>
  <c r="BI37" i="34"/>
  <c r="BW37" i="34" s="1"/>
  <c r="AS37" i="34" s="1"/>
  <c r="BG37" i="34"/>
  <c r="BF37" i="34"/>
  <c r="BE37" i="34"/>
  <c r="BD37" i="34"/>
  <c r="BC37" i="34"/>
  <c r="BB37" i="34"/>
  <c r="BA37" i="34"/>
  <c r="AZ37" i="34"/>
  <c r="BW36" i="34"/>
  <c r="AS36" i="34" s="1"/>
  <c r="BV36" i="34"/>
  <c r="BU36" i="34"/>
  <c r="BT36" i="34"/>
  <c r="BS36" i="34"/>
  <c r="BR36" i="34"/>
  <c r="BQ36" i="34"/>
  <c r="BP36" i="34"/>
  <c r="BO36" i="34"/>
  <c r="BN36" i="34"/>
  <c r="BM36" i="34"/>
  <c r="BL36" i="34"/>
  <c r="BK36" i="34"/>
  <c r="BJ36" i="34"/>
  <c r="BI36" i="34"/>
  <c r="BG36" i="34"/>
  <c r="BF36" i="34"/>
  <c r="BE36" i="34"/>
  <c r="BD36" i="34"/>
  <c r="BC36" i="34"/>
  <c r="BB36" i="34"/>
  <c r="BA36" i="34"/>
  <c r="AZ36" i="34"/>
  <c r="BV35" i="34"/>
  <c r="BU35" i="34"/>
  <c r="BT35" i="34"/>
  <c r="BS35" i="34"/>
  <c r="BR35" i="34"/>
  <c r="BQ35" i="34"/>
  <c r="BP35" i="34"/>
  <c r="BO35" i="34"/>
  <c r="BN35" i="34"/>
  <c r="BM35" i="34"/>
  <c r="BL35" i="34"/>
  <c r="BK35" i="34"/>
  <c r="BJ35" i="34"/>
  <c r="BI35" i="34"/>
  <c r="BW35" i="34" s="1"/>
  <c r="AS35" i="34" s="1"/>
  <c r="BG35" i="34"/>
  <c r="BF35" i="34"/>
  <c r="BE35" i="34"/>
  <c r="BD35" i="34"/>
  <c r="BC35" i="34"/>
  <c r="BB35" i="34"/>
  <c r="BA35" i="34"/>
  <c r="AZ35" i="34"/>
  <c r="AR35" i="34" s="1"/>
  <c r="BV34" i="34"/>
  <c r="BU34" i="34"/>
  <c r="BT34" i="34"/>
  <c r="BS34" i="34"/>
  <c r="BR34" i="34"/>
  <c r="BQ34" i="34"/>
  <c r="BP34" i="34"/>
  <c r="BO34" i="34"/>
  <c r="BN34" i="34"/>
  <c r="BM34" i="34"/>
  <c r="BL34" i="34"/>
  <c r="BK34" i="34"/>
  <c r="BJ34" i="34"/>
  <c r="BI34" i="34"/>
  <c r="BW34" i="34" s="1"/>
  <c r="AS34" i="34" s="1"/>
  <c r="BG34" i="34"/>
  <c r="BF34" i="34"/>
  <c r="BE34" i="34"/>
  <c r="BD34" i="34"/>
  <c r="BC34" i="34"/>
  <c r="BB34" i="34"/>
  <c r="BA34" i="34"/>
  <c r="AZ34" i="34"/>
  <c r="BV33" i="34"/>
  <c r="BU33" i="34"/>
  <c r="BT33" i="34"/>
  <c r="BS33" i="34"/>
  <c r="BR33" i="34"/>
  <c r="BQ33" i="34"/>
  <c r="BP33" i="34"/>
  <c r="BO33" i="34"/>
  <c r="BN33" i="34"/>
  <c r="BM33" i="34"/>
  <c r="BL33" i="34"/>
  <c r="BK33" i="34"/>
  <c r="BJ33" i="34"/>
  <c r="BI33" i="34"/>
  <c r="BW33" i="34" s="1"/>
  <c r="AS33" i="34" s="1"/>
  <c r="BG33" i="34"/>
  <c r="BF33" i="34"/>
  <c r="BE33" i="34"/>
  <c r="BD33" i="34"/>
  <c r="BC33" i="34"/>
  <c r="BB33" i="34"/>
  <c r="BA33" i="34"/>
  <c r="AZ33" i="34"/>
  <c r="AR33" i="34" s="1"/>
  <c r="BV32" i="34"/>
  <c r="BU32" i="34"/>
  <c r="BT32" i="34"/>
  <c r="BS32" i="34"/>
  <c r="BR32" i="34"/>
  <c r="BQ32" i="34"/>
  <c r="BP32" i="34"/>
  <c r="BO32" i="34"/>
  <c r="BN32" i="34"/>
  <c r="BM32" i="34"/>
  <c r="BL32" i="34"/>
  <c r="BK32" i="34"/>
  <c r="BJ32" i="34"/>
  <c r="BI32" i="34"/>
  <c r="BW32" i="34" s="1"/>
  <c r="AS32" i="34" s="1"/>
  <c r="BG32" i="34"/>
  <c r="BF32" i="34"/>
  <c r="BE32" i="34"/>
  <c r="BD32" i="34"/>
  <c r="BC32" i="34"/>
  <c r="BB32" i="34"/>
  <c r="BA32" i="34"/>
  <c r="AZ32" i="34"/>
  <c r="BW31" i="34"/>
  <c r="AS31" i="34" s="1"/>
  <c r="BV31" i="34"/>
  <c r="BU31" i="34"/>
  <c r="BT31" i="34"/>
  <c r="BS31" i="34"/>
  <c r="BR31" i="34"/>
  <c r="BQ31" i="34"/>
  <c r="BP31" i="34"/>
  <c r="BO31" i="34"/>
  <c r="BN31" i="34"/>
  <c r="BM31" i="34"/>
  <c r="BL31" i="34"/>
  <c r="BK31" i="34"/>
  <c r="BJ31" i="34"/>
  <c r="BI31" i="34"/>
  <c r="BG31" i="34"/>
  <c r="BF31" i="34"/>
  <c r="BE31" i="34"/>
  <c r="BD31" i="34"/>
  <c r="BC31" i="34"/>
  <c r="BB31" i="34"/>
  <c r="BA31" i="34"/>
  <c r="AZ31" i="34"/>
  <c r="BV30" i="34"/>
  <c r="BU30" i="34"/>
  <c r="BT30" i="34"/>
  <c r="BS30" i="34"/>
  <c r="BR30" i="34"/>
  <c r="BQ30" i="34"/>
  <c r="BP30" i="34"/>
  <c r="BO30" i="34"/>
  <c r="BN30" i="34"/>
  <c r="BM30" i="34"/>
  <c r="BL30" i="34"/>
  <c r="BK30" i="34"/>
  <c r="BJ30" i="34"/>
  <c r="BI30" i="34"/>
  <c r="BW30" i="34" s="1"/>
  <c r="AS30" i="34" s="1"/>
  <c r="BG30" i="34"/>
  <c r="BF30" i="34"/>
  <c r="BE30" i="34"/>
  <c r="BD30" i="34"/>
  <c r="BC30" i="34"/>
  <c r="BB30" i="34"/>
  <c r="BA30" i="34"/>
  <c r="AZ30" i="34"/>
  <c r="AR30" i="34" s="1"/>
  <c r="BV29" i="34"/>
  <c r="BU29" i="34"/>
  <c r="BT29" i="34"/>
  <c r="BS29" i="34"/>
  <c r="BR29" i="34"/>
  <c r="BQ29" i="34"/>
  <c r="BP29" i="34"/>
  <c r="BO29" i="34"/>
  <c r="BN29" i="34"/>
  <c r="BM29" i="34"/>
  <c r="BL29" i="34"/>
  <c r="BK29" i="34"/>
  <c r="BJ29" i="34"/>
  <c r="BI29" i="34"/>
  <c r="BW29" i="34" s="1"/>
  <c r="AS29" i="34" s="1"/>
  <c r="BG29" i="34"/>
  <c r="BF29" i="34"/>
  <c r="BE29" i="34"/>
  <c r="BD29" i="34"/>
  <c r="BC29" i="34"/>
  <c r="BB29" i="34"/>
  <c r="BA29" i="34"/>
  <c r="AZ29" i="34"/>
  <c r="BW28" i="34"/>
  <c r="AS28" i="34" s="1"/>
  <c r="BV28" i="34"/>
  <c r="BU28" i="34"/>
  <c r="BT28" i="34"/>
  <c r="BS28" i="34"/>
  <c r="BR28" i="34"/>
  <c r="BQ28" i="34"/>
  <c r="BP28" i="34"/>
  <c r="BO28" i="34"/>
  <c r="BN28" i="34"/>
  <c r="BM28" i="34"/>
  <c r="BL28" i="34"/>
  <c r="BK28" i="34"/>
  <c r="BJ28" i="34"/>
  <c r="BI28" i="34"/>
  <c r="BG28" i="34"/>
  <c r="BF28" i="34"/>
  <c r="BE28" i="34"/>
  <c r="BD28" i="34"/>
  <c r="BC28" i="34"/>
  <c r="BB28" i="34"/>
  <c r="BA28" i="34"/>
  <c r="AZ28" i="34"/>
  <c r="BV27" i="34"/>
  <c r="BU27" i="34"/>
  <c r="BT27" i="34"/>
  <c r="BS27" i="34"/>
  <c r="BR27" i="34"/>
  <c r="BQ27" i="34"/>
  <c r="BP27" i="34"/>
  <c r="BO27" i="34"/>
  <c r="BN27" i="34"/>
  <c r="BM27" i="34"/>
  <c r="BL27" i="34"/>
  <c r="BK27" i="34"/>
  <c r="BJ27" i="34"/>
  <c r="BI27" i="34"/>
  <c r="BW27" i="34" s="1"/>
  <c r="AS27" i="34" s="1"/>
  <c r="BG27" i="34"/>
  <c r="BF27" i="34"/>
  <c r="BE27" i="34"/>
  <c r="BD27" i="34"/>
  <c r="BC27" i="34"/>
  <c r="BB27" i="34"/>
  <c r="BA27" i="34"/>
  <c r="AZ27" i="34"/>
  <c r="AR27" i="34" s="1"/>
  <c r="BV26" i="34"/>
  <c r="BU26" i="34"/>
  <c r="BT26" i="34"/>
  <c r="BS26" i="34"/>
  <c r="BR26" i="34"/>
  <c r="BQ26" i="34"/>
  <c r="BP26" i="34"/>
  <c r="BO26" i="34"/>
  <c r="BN26" i="34"/>
  <c r="BM26" i="34"/>
  <c r="BL26" i="34"/>
  <c r="BK26" i="34"/>
  <c r="BJ26" i="34"/>
  <c r="BI26" i="34"/>
  <c r="BW26" i="34" s="1"/>
  <c r="AS26" i="34" s="1"/>
  <c r="BG26" i="34"/>
  <c r="BF26" i="34"/>
  <c r="BE26" i="34"/>
  <c r="BD26" i="34"/>
  <c r="BC26" i="34"/>
  <c r="BB26" i="34"/>
  <c r="BA26" i="34"/>
  <c r="AZ26" i="34"/>
  <c r="BV25" i="34"/>
  <c r="BU25" i="34"/>
  <c r="BT25" i="34"/>
  <c r="BS25" i="34"/>
  <c r="BR25" i="34"/>
  <c r="BQ25" i="34"/>
  <c r="BP25" i="34"/>
  <c r="BO25" i="34"/>
  <c r="BN25" i="34"/>
  <c r="BM25" i="34"/>
  <c r="BL25" i="34"/>
  <c r="BK25" i="34"/>
  <c r="BJ25" i="34"/>
  <c r="BI25" i="34"/>
  <c r="BW25" i="34" s="1"/>
  <c r="AS25" i="34" s="1"/>
  <c r="BG25" i="34"/>
  <c r="BF25" i="34"/>
  <c r="BE25" i="34"/>
  <c r="BD25" i="34"/>
  <c r="BC25" i="34"/>
  <c r="BB25" i="34"/>
  <c r="BA25" i="34"/>
  <c r="AZ25" i="34"/>
  <c r="AR25" i="34" s="1"/>
  <c r="BV24" i="34"/>
  <c r="BU24" i="34"/>
  <c r="BT24" i="34"/>
  <c r="BS24" i="34"/>
  <c r="BR24" i="34"/>
  <c r="BQ24" i="34"/>
  <c r="BP24" i="34"/>
  <c r="BO24" i="34"/>
  <c r="BN24" i="34"/>
  <c r="BM24" i="34"/>
  <c r="BL24" i="34"/>
  <c r="BK24" i="34"/>
  <c r="BJ24" i="34"/>
  <c r="BI24" i="34"/>
  <c r="BW24" i="34" s="1"/>
  <c r="AS24" i="34" s="1"/>
  <c r="BG24" i="34"/>
  <c r="BF24" i="34"/>
  <c r="BE24" i="34"/>
  <c r="BD24" i="34"/>
  <c r="BC24" i="34"/>
  <c r="BB24" i="34"/>
  <c r="BA24" i="34"/>
  <c r="AZ24" i="34"/>
  <c r="BW23" i="34"/>
  <c r="AS23" i="34" s="1"/>
  <c r="BV23" i="34"/>
  <c r="BU23" i="34"/>
  <c r="BT23" i="34"/>
  <c r="BS23" i="34"/>
  <c r="BR23" i="34"/>
  <c r="BQ23" i="34"/>
  <c r="BP23" i="34"/>
  <c r="BO23" i="34"/>
  <c r="BN23" i="34"/>
  <c r="BM23" i="34"/>
  <c r="BL23" i="34"/>
  <c r="BK23" i="34"/>
  <c r="BJ23" i="34"/>
  <c r="BI23" i="34"/>
  <c r="BG23" i="34"/>
  <c r="BF23" i="34"/>
  <c r="BE23" i="34"/>
  <c r="BD23" i="34"/>
  <c r="BC23" i="34"/>
  <c r="BB23" i="34"/>
  <c r="BA23" i="34"/>
  <c r="AZ23" i="34"/>
  <c r="BV22" i="34"/>
  <c r="BU22" i="34"/>
  <c r="BT22" i="34"/>
  <c r="BS22" i="34"/>
  <c r="BR22" i="34"/>
  <c r="BQ22" i="34"/>
  <c r="BP22" i="34"/>
  <c r="BO22" i="34"/>
  <c r="BN22" i="34"/>
  <c r="BM22" i="34"/>
  <c r="BL22" i="34"/>
  <c r="BK22" i="34"/>
  <c r="BJ22" i="34"/>
  <c r="BI22" i="34"/>
  <c r="BW22" i="34" s="1"/>
  <c r="AS22" i="34" s="1"/>
  <c r="BG22" i="34"/>
  <c r="BF22" i="34"/>
  <c r="BE22" i="34"/>
  <c r="BD22" i="34"/>
  <c r="BC22" i="34"/>
  <c r="BB22" i="34"/>
  <c r="BA22" i="34"/>
  <c r="AZ22" i="34"/>
  <c r="AR22" i="34" s="1"/>
  <c r="BV21" i="34"/>
  <c r="BU21" i="34"/>
  <c r="BT21" i="34"/>
  <c r="BS21" i="34"/>
  <c r="BR21" i="34"/>
  <c r="BQ21" i="34"/>
  <c r="BP21" i="34"/>
  <c r="BO21" i="34"/>
  <c r="BN21" i="34"/>
  <c r="BM21" i="34"/>
  <c r="BL21" i="34"/>
  <c r="BK21" i="34"/>
  <c r="BJ21" i="34"/>
  <c r="BI21" i="34"/>
  <c r="BW21" i="34" s="1"/>
  <c r="AS21" i="34" s="1"/>
  <c r="BG21" i="34"/>
  <c r="BF21" i="34"/>
  <c r="BE21" i="34"/>
  <c r="BD21" i="34"/>
  <c r="BC21" i="34"/>
  <c r="BB21" i="34"/>
  <c r="BA21" i="34"/>
  <c r="AZ21" i="34"/>
  <c r="BV20" i="34"/>
  <c r="BU20" i="34"/>
  <c r="BT20" i="34"/>
  <c r="BS20" i="34"/>
  <c r="BR20" i="34"/>
  <c r="BQ20" i="34"/>
  <c r="BP20" i="34"/>
  <c r="BO20" i="34"/>
  <c r="BN20" i="34"/>
  <c r="BM20" i="34"/>
  <c r="BL20" i="34"/>
  <c r="BK20" i="34"/>
  <c r="BJ20" i="34"/>
  <c r="BI20" i="34"/>
  <c r="BW20" i="34" s="1"/>
  <c r="AS20" i="34" s="1"/>
  <c r="BG20" i="34"/>
  <c r="BF20" i="34"/>
  <c r="BE20" i="34"/>
  <c r="BD20" i="34"/>
  <c r="BC20" i="34"/>
  <c r="BB20" i="34"/>
  <c r="BA20" i="34"/>
  <c r="AZ20" i="34"/>
  <c r="AR20" i="34" s="1"/>
  <c r="BV19" i="34"/>
  <c r="BU19" i="34"/>
  <c r="BT19" i="34"/>
  <c r="BS19" i="34"/>
  <c r="BR19" i="34"/>
  <c r="BQ19" i="34"/>
  <c r="BP19" i="34"/>
  <c r="BO19" i="34"/>
  <c r="BN19" i="34"/>
  <c r="BM19" i="34"/>
  <c r="BL19" i="34"/>
  <c r="BK19" i="34"/>
  <c r="BJ19" i="34"/>
  <c r="BI19" i="34"/>
  <c r="BW19" i="34" s="1"/>
  <c r="AS19" i="34" s="1"/>
  <c r="BG19" i="34"/>
  <c r="BF19" i="34"/>
  <c r="BE19" i="34"/>
  <c r="BD19" i="34"/>
  <c r="BC19" i="34"/>
  <c r="BB19" i="34"/>
  <c r="BA19" i="34"/>
  <c r="AZ19" i="34"/>
  <c r="BV18" i="34"/>
  <c r="BU18" i="34"/>
  <c r="BT18" i="34"/>
  <c r="BS18" i="34"/>
  <c r="BR18" i="34"/>
  <c r="BQ18" i="34"/>
  <c r="BP18" i="34"/>
  <c r="BO18" i="34"/>
  <c r="BN18" i="34"/>
  <c r="BM18" i="34"/>
  <c r="BL18" i="34"/>
  <c r="BK18" i="34"/>
  <c r="BJ18" i="34"/>
  <c r="BI18" i="34"/>
  <c r="BW18" i="34" s="1"/>
  <c r="AS18" i="34" s="1"/>
  <c r="BG18" i="34"/>
  <c r="BF18" i="34"/>
  <c r="BE18" i="34"/>
  <c r="BD18" i="34"/>
  <c r="BC18" i="34"/>
  <c r="BB18" i="34"/>
  <c r="BA18" i="34"/>
  <c r="AZ18" i="34"/>
  <c r="BV17" i="34"/>
  <c r="BU17" i="34"/>
  <c r="BT17" i="34"/>
  <c r="BS17" i="34"/>
  <c r="BR17" i="34"/>
  <c r="BQ17" i="34"/>
  <c r="BP17" i="34"/>
  <c r="BO17" i="34"/>
  <c r="BN17" i="34"/>
  <c r="BM17" i="34"/>
  <c r="BL17" i="34"/>
  <c r="BK17" i="34"/>
  <c r="BJ17" i="34"/>
  <c r="BI17" i="34"/>
  <c r="BW17" i="34" s="1"/>
  <c r="AS17" i="34" s="1"/>
  <c r="BG17" i="34"/>
  <c r="BF17" i="34"/>
  <c r="BE17" i="34"/>
  <c r="BD17" i="34"/>
  <c r="BC17" i="34"/>
  <c r="BB17" i="34"/>
  <c r="BA17" i="34"/>
  <c r="AZ17" i="34"/>
  <c r="BW16" i="34"/>
  <c r="AS16" i="34" s="1"/>
  <c r="BV16" i="34"/>
  <c r="BU16" i="34"/>
  <c r="BT16" i="34"/>
  <c r="BS16" i="34"/>
  <c r="BR16" i="34"/>
  <c r="BQ16" i="34"/>
  <c r="BP16" i="34"/>
  <c r="BO16" i="34"/>
  <c r="BN16" i="34"/>
  <c r="BM16" i="34"/>
  <c r="BL16" i="34"/>
  <c r="BK16" i="34"/>
  <c r="BJ16" i="34"/>
  <c r="BI16" i="34"/>
  <c r="BG16" i="34"/>
  <c r="BF16" i="34"/>
  <c r="BE16" i="34"/>
  <c r="BD16" i="34"/>
  <c r="BC16" i="34"/>
  <c r="BB16" i="34"/>
  <c r="BA16" i="34"/>
  <c r="AZ16" i="34"/>
  <c r="BW15" i="34"/>
  <c r="AS15" i="34" s="1"/>
  <c r="BV15" i="34"/>
  <c r="BU15" i="34"/>
  <c r="BT15" i="34"/>
  <c r="BS15" i="34"/>
  <c r="BR15" i="34"/>
  <c r="BQ15" i="34"/>
  <c r="BP15" i="34"/>
  <c r="BO15" i="34"/>
  <c r="BN15" i="34"/>
  <c r="BM15" i="34"/>
  <c r="BL15" i="34"/>
  <c r="BK15" i="34"/>
  <c r="BJ15" i="34"/>
  <c r="BI15" i="34"/>
  <c r="BG15" i="34"/>
  <c r="BF15" i="34"/>
  <c r="BE15" i="34"/>
  <c r="BD15" i="34"/>
  <c r="BC15" i="34"/>
  <c r="BB15" i="34"/>
  <c r="BA15" i="34"/>
  <c r="AZ15" i="34"/>
  <c r="BV14" i="34"/>
  <c r="BU14" i="34"/>
  <c r="BT14" i="34"/>
  <c r="BS14" i="34"/>
  <c r="BR14" i="34"/>
  <c r="BQ14" i="34"/>
  <c r="BP14" i="34"/>
  <c r="BO14" i="34"/>
  <c r="BN14" i="34"/>
  <c r="BM14" i="34"/>
  <c r="BL14" i="34"/>
  <c r="BK14" i="34"/>
  <c r="BJ14" i="34"/>
  <c r="BI14" i="34"/>
  <c r="BW14" i="34" s="1"/>
  <c r="AS14" i="34" s="1"/>
  <c r="BG14" i="34"/>
  <c r="BF14" i="34"/>
  <c r="BE14" i="34"/>
  <c r="BD14" i="34"/>
  <c r="BC14" i="34"/>
  <c r="BB14" i="34"/>
  <c r="BA14" i="34"/>
  <c r="AZ14" i="34"/>
  <c r="BV13" i="34"/>
  <c r="BU13" i="34"/>
  <c r="BT13" i="34"/>
  <c r="BS13" i="34"/>
  <c r="BR13" i="34"/>
  <c r="BQ13" i="34"/>
  <c r="BP13" i="34"/>
  <c r="BO13" i="34"/>
  <c r="BN13" i="34"/>
  <c r="BM13" i="34"/>
  <c r="BL13" i="34"/>
  <c r="BK13" i="34"/>
  <c r="BJ13" i="34"/>
  <c r="BI13" i="34"/>
  <c r="BW13" i="34" s="1"/>
  <c r="AS13" i="34" s="1"/>
  <c r="BG13" i="34"/>
  <c r="BF13" i="34"/>
  <c r="BE13" i="34"/>
  <c r="BD13" i="34"/>
  <c r="BC13" i="34"/>
  <c r="BB13" i="34"/>
  <c r="BA13" i="34"/>
  <c r="AZ13" i="34"/>
  <c r="BV12" i="34"/>
  <c r="BU12" i="34"/>
  <c r="BT12" i="34"/>
  <c r="BS12" i="34"/>
  <c r="BR12" i="34"/>
  <c r="BQ12" i="34"/>
  <c r="BP12" i="34"/>
  <c r="BO12" i="34"/>
  <c r="BN12" i="34"/>
  <c r="BM12" i="34"/>
  <c r="BL12" i="34"/>
  <c r="BK12" i="34"/>
  <c r="BJ12" i="34"/>
  <c r="BI12" i="34"/>
  <c r="BW12" i="34" s="1"/>
  <c r="AS12" i="34" s="1"/>
  <c r="BG12" i="34"/>
  <c r="BF12" i="34"/>
  <c r="BE12" i="34"/>
  <c r="BD12" i="34"/>
  <c r="BC12" i="34"/>
  <c r="BB12" i="34"/>
  <c r="BA12" i="34"/>
  <c r="AZ12" i="34"/>
  <c r="BV11" i="34"/>
  <c r="BU11" i="34"/>
  <c r="BT11" i="34"/>
  <c r="BS11" i="34"/>
  <c r="BR11" i="34"/>
  <c r="BQ11" i="34"/>
  <c r="BP11" i="34"/>
  <c r="BO11" i="34"/>
  <c r="BN11" i="34"/>
  <c r="BM11" i="34"/>
  <c r="BL11" i="34"/>
  <c r="BK11" i="34"/>
  <c r="BJ11" i="34"/>
  <c r="BI11" i="34"/>
  <c r="BW11" i="34" s="1"/>
  <c r="AS11" i="34" s="1"/>
  <c r="BG11" i="34"/>
  <c r="BF11" i="34"/>
  <c r="BE11" i="34"/>
  <c r="BD11" i="34"/>
  <c r="BC11" i="34"/>
  <c r="BB11" i="34"/>
  <c r="BA11" i="34"/>
  <c r="AZ11" i="34"/>
  <c r="AR11" i="34" s="1"/>
  <c r="BV10" i="34"/>
  <c r="BU10" i="34"/>
  <c r="BT10" i="34"/>
  <c r="BS10" i="34"/>
  <c r="BR10" i="34"/>
  <c r="BQ10" i="34"/>
  <c r="BP10" i="34"/>
  <c r="BO10" i="34"/>
  <c r="BN10" i="34"/>
  <c r="BM10" i="34"/>
  <c r="BL10" i="34"/>
  <c r="BK10" i="34"/>
  <c r="BJ10" i="34"/>
  <c r="BI10" i="34"/>
  <c r="BW10" i="34" s="1"/>
  <c r="AS10" i="34" s="1"/>
  <c r="BG10" i="34"/>
  <c r="BF10" i="34"/>
  <c r="BE10" i="34"/>
  <c r="BD10" i="34"/>
  <c r="BC10" i="34"/>
  <c r="BB10" i="34"/>
  <c r="BA10" i="34"/>
  <c r="AZ10" i="34"/>
  <c r="BV9" i="34"/>
  <c r="BU9" i="34"/>
  <c r="BT9" i="34"/>
  <c r="BS9" i="34"/>
  <c r="BR9" i="34"/>
  <c r="BQ9" i="34"/>
  <c r="BP9" i="34"/>
  <c r="BO9" i="34"/>
  <c r="BN9" i="34"/>
  <c r="BM9" i="34"/>
  <c r="BL9" i="34"/>
  <c r="BK9" i="34"/>
  <c r="BJ9" i="34"/>
  <c r="BI9" i="34"/>
  <c r="BW9" i="34" s="1"/>
  <c r="AS9" i="34" s="1"/>
  <c r="BG9" i="34"/>
  <c r="BF9" i="34"/>
  <c r="BE9" i="34"/>
  <c r="BD9" i="34"/>
  <c r="BC9" i="34"/>
  <c r="BB9" i="34"/>
  <c r="BA9" i="34"/>
  <c r="AZ9" i="34"/>
  <c r="AR9" i="34" s="1"/>
  <c r="BW8" i="34"/>
  <c r="AS8" i="34" s="1"/>
  <c r="BV8" i="34"/>
  <c r="BU8" i="34"/>
  <c r="BT8" i="34"/>
  <c r="BS8" i="34"/>
  <c r="BR8" i="34"/>
  <c r="BQ8" i="34"/>
  <c r="BP8" i="34"/>
  <c r="BO8" i="34"/>
  <c r="BN8" i="34"/>
  <c r="BM8" i="34"/>
  <c r="BL8" i="34"/>
  <c r="BK8" i="34"/>
  <c r="BJ8" i="34"/>
  <c r="BI8" i="34"/>
  <c r="BG8" i="34"/>
  <c r="BF8" i="34"/>
  <c r="BE8" i="34"/>
  <c r="BD8" i="34"/>
  <c r="BC8" i="34"/>
  <c r="BB8" i="34"/>
  <c r="BA8" i="34"/>
  <c r="AZ8" i="34"/>
  <c r="BW7" i="34"/>
  <c r="AS7" i="34" s="1"/>
  <c r="BV7" i="34"/>
  <c r="BU7" i="34"/>
  <c r="BT7" i="34"/>
  <c r="BS7" i="34"/>
  <c r="BR7" i="34"/>
  <c r="BQ7" i="34"/>
  <c r="BP7" i="34"/>
  <c r="BO7" i="34"/>
  <c r="BN7" i="34"/>
  <c r="BM7" i="34"/>
  <c r="BL7" i="34"/>
  <c r="BK7" i="34"/>
  <c r="BJ7" i="34"/>
  <c r="BI7" i="34"/>
  <c r="BG7" i="34"/>
  <c r="BF7" i="34"/>
  <c r="BE7" i="34"/>
  <c r="BD7" i="34"/>
  <c r="BC7" i="34"/>
  <c r="BB7" i="34"/>
  <c r="BA7" i="34"/>
  <c r="AZ7" i="34"/>
  <c r="BV6" i="34"/>
  <c r="BU6" i="34"/>
  <c r="BT6" i="34"/>
  <c r="BS6" i="34"/>
  <c r="BR6" i="34"/>
  <c r="BQ6" i="34"/>
  <c r="BP6" i="34"/>
  <c r="BO6" i="34"/>
  <c r="BN6" i="34"/>
  <c r="BM6" i="34"/>
  <c r="BL6" i="34"/>
  <c r="BK6" i="34"/>
  <c r="BJ6" i="34"/>
  <c r="BI6" i="34"/>
  <c r="BW6" i="34" s="1"/>
  <c r="AS6" i="34" s="1"/>
  <c r="BG6" i="34"/>
  <c r="BF6" i="34"/>
  <c r="BE6" i="34"/>
  <c r="BD6" i="34"/>
  <c r="BC6" i="34"/>
  <c r="BB6" i="34"/>
  <c r="BA6" i="34"/>
  <c r="AZ6" i="34"/>
  <c r="BV5" i="34"/>
  <c r="BU5" i="34"/>
  <c r="BT5" i="34"/>
  <c r="BS5" i="34"/>
  <c r="BR5" i="34"/>
  <c r="BQ5" i="34"/>
  <c r="BP5" i="34"/>
  <c r="BO5" i="34"/>
  <c r="BN5" i="34"/>
  <c r="BM5" i="34"/>
  <c r="BL5" i="34"/>
  <c r="BK5" i="34"/>
  <c r="BJ5" i="34"/>
  <c r="BI5" i="34"/>
  <c r="BG5" i="34"/>
  <c r="BF5" i="34"/>
  <c r="BE5" i="34"/>
  <c r="BD5" i="34"/>
  <c r="BC5" i="34"/>
  <c r="BB5" i="34"/>
  <c r="BA5" i="34"/>
  <c r="AZ5" i="34"/>
  <c r="BV4" i="34"/>
  <c r="BU4" i="34"/>
  <c r="BT4" i="34"/>
  <c r="BS4" i="34"/>
  <c r="BR4" i="34"/>
  <c r="BQ4" i="34"/>
  <c r="BP4" i="34"/>
  <c r="BO4" i="34"/>
  <c r="BN4" i="34"/>
  <c r="BM4" i="34"/>
  <c r="BL4" i="34"/>
  <c r="BK4" i="34"/>
  <c r="BJ4" i="34"/>
  <c r="BI4" i="34"/>
  <c r="BG4" i="34"/>
  <c r="BF4" i="34"/>
  <c r="BE4" i="34"/>
  <c r="BD4" i="34"/>
  <c r="BC4" i="34"/>
  <c r="BB4" i="34"/>
  <c r="BA4" i="34"/>
  <c r="AZ4" i="34"/>
  <c r="BV191" i="37"/>
  <c r="BU191" i="37"/>
  <c r="BT191" i="37"/>
  <c r="BS191" i="37"/>
  <c r="BR191" i="37"/>
  <c r="BQ191" i="37"/>
  <c r="BP191" i="37"/>
  <c r="BO191" i="37"/>
  <c r="BN191" i="37"/>
  <c r="BM191" i="37"/>
  <c r="BL191" i="37"/>
  <c r="BK191" i="37"/>
  <c r="BJ191" i="37"/>
  <c r="BI191" i="37"/>
  <c r="BW191" i="37" s="1"/>
  <c r="BG191" i="37"/>
  <c r="BF191" i="37"/>
  <c r="BE191" i="37"/>
  <c r="BD191" i="37"/>
  <c r="BC191" i="37"/>
  <c r="BB191" i="37"/>
  <c r="BA191" i="37"/>
  <c r="AZ191" i="37"/>
  <c r="BV190" i="37"/>
  <c r="BU190" i="37"/>
  <c r="BT190" i="37"/>
  <c r="BS190" i="37"/>
  <c r="BR190" i="37"/>
  <c r="BQ190" i="37"/>
  <c r="BP190" i="37"/>
  <c r="BO190" i="37"/>
  <c r="BN190" i="37"/>
  <c r="BM190" i="37"/>
  <c r="BL190" i="37"/>
  <c r="BK190" i="37"/>
  <c r="BJ190" i="37"/>
  <c r="BI190" i="37"/>
  <c r="BW190" i="37" s="1"/>
  <c r="BG190" i="37"/>
  <c r="BF190" i="37"/>
  <c r="BE190" i="37"/>
  <c r="BD190" i="37"/>
  <c r="BC190" i="37"/>
  <c r="BB190" i="37"/>
  <c r="BA190" i="37"/>
  <c r="AZ190" i="37"/>
  <c r="BV189" i="37"/>
  <c r="BU189" i="37"/>
  <c r="BT189" i="37"/>
  <c r="BS189" i="37"/>
  <c r="BR189" i="37"/>
  <c r="BQ189" i="37"/>
  <c r="BP189" i="37"/>
  <c r="BO189" i="37"/>
  <c r="BN189" i="37"/>
  <c r="BM189" i="37"/>
  <c r="BL189" i="37"/>
  <c r="BK189" i="37"/>
  <c r="BJ189" i="37"/>
  <c r="BI189" i="37"/>
  <c r="BW189" i="37" s="1"/>
  <c r="AS189" i="37" s="1"/>
  <c r="BG189" i="37"/>
  <c r="BF189" i="37"/>
  <c r="BE189" i="37"/>
  <c r="BD189" i="37"/>
  <c r="BC189" i="37"/>
  <c r="BB189" i="37"/>
  <c r="BA189" i="37"/>
  <c r="AZ189" i="37"/>
  <c r="BV188" i="37"/>
  <c r="BU188" i="37"/>
  <c r="BT188" i="37"/>
  <c r="BS188" i="37"/>
  <c r="BR188" i="37"/>
  <c r="BQ188" i="37"/>
  <c r="BP188" i="37"/>
  <c r="BO188" i="37"/>
  <c r="BN188" i="37"/>
  <c r="BM188" i="37"/>
  <c r="BL188" i="37"/>
  <c r="BK188" i="37"/>
  <c r="BJ188" i="37"/>
  <c r="BI188" i="37"/>
  <c r="BW188" i="37" s="1"/>
  <c r="AS188" i="37" s="1"/>
  <c r="BG188" i="37"/>
  <c r="BF188" i="37"/>
  <c r="BE188" i="37"/>
  <c r="BD188" i="37"/>
  <c r="BC188" i="37"/>
  <c r="BB188" i="37"/>
  <c r="BA188" i="37"/>
  <c r="AZ188" i="37"/>
  <c r="AR188" i="37" s="1"/>
  <c r="BV187" i="37"/>
  <c r="BU187" i="37"/>
  <c r="BT187" i="37"/>
  <c r="BS187" i="37"/>
  <c r="BR187" i="37"/>
  <c r="BQ187" i="37"/>
  <c r="BP187" i="37"/>
  <c r="BO187" i="37"/>
  <c r="BN187" i="37"/>
  <c r="BM187" i="37"/>
  <c r="BL187" i="37"/>
  <c r="BK187" i="37"/>
  <c r="BJ187" i="37"/>
  <c r="BI187" i="37"/>
  <c r="BW187" i="37" s="1"/>
  <c r="AS187" i="37" s="1"/>
  <c r="BG187" i="37"/>
  <c r="BF187" i="37"/>
  <c r="BE187" i="37"/>
  <c r="BD187" i="37"/>
  <c r="BC187" i="37"/>
  <c r="BB187" i="37"/>
  <c r="BA187" i="37"/>
  <c r="AZ187" i="37"/>
  <c r="BV186" i="37"/>
  <c r="BU186" i="37"/>
  <c r="BT186" i="37"/>
  <c r="BS186" i="37"/>
  <c r="BR186" i="37"/>
  <c r="BQ186" i="37"/>
  <c r="BP186" i="37"/>
  <c r="BO186" i="37"/>
  <c r="BN186" i="37"/>
  <c r="BM186" i="37"/>
  <c r="BL186" i="37"/>
  <c r="BK186" i="37"/>
  <c r="BJ186" i="37"/>
  <c r="BI186" i="37"/>
  <c r="BW186" i="37" s="1"/>
  <c r="AS186" i="37" s="1"/>
  <c r="BG186" i="37"/>
  <c r="BF186" i="37"/>
  <c r="BE186" i="37"/>
  <c r="BD186" i="37"/>
  <c r="BC186" i="37"/>
  <c r="BB186" i="37"/>
  <c r="BA186" i="37"/>
  <c r="AZ186" i="37"/>
  <c r="AR186" i="37" s="1"/>
  <c r="BV185" i="37"/>
  <c r="BU185" i="37"/>
  <c r="BT185" i="37"/>
  <c r="BS185" i="37"/>
  <c r="BR185" i="37"/>
  <c r="BQ185" i="37"/>
  <c r="BP185" i="37"/>
  <c r="BO185" i="37"/>
  <c r="BN185" i="37"/>
  <c r="BM185" i="37"/>
  <c r="BL185" i="37"/>
  <c r="BK185" i="37"/>
  <c r="BJ185" i="37"/>
  <c r="BI185" i="37"/>
  <c r="BW185" i="37" s="1"/>
  <c r="AS185" i="37" s="1"/>
  <c r="BG185" i="37"/>
  <c r="BF185" i="37"/>
  <c r="BE185" i="37"/>
  <c r="BD185" i="37"/>
  <c r="BC185" i="37"/>
  <c r="BB185" i="37"/>
  <c r="BA185" i="37"/>
  <c r="AZ185" i="37"/>
  <c r="BV184" i="37"/>
  <c r="BU184" i="37"/>
  <c r="BT184" i="37"/>
  <c r="BS184" i="37"/>
  <c r="BR184" i="37"/>
  <c r="BQ184" i="37"/>
  <c r="BP184" i="37"/>
  <c r="BO184" i="37"/>
  <c r="BN184" i="37"/>
  <c r="BM184" i="37"/>
  <c r="BL184" i="37"/>
  <c r="BK184" i="37"/>
  <c r="BJ184" i="37"/>
  <c r="BI184" i="37"/>
  <c r="BW184" i="37" s="1"/>
  <c r="AS184" i="37" s="1"/>
  <c r="BG184" i="37"/>
  <c r="BF184" i="37"/>
  <c r="BE184" i="37"/>
  <c r="BD184" i="37"/>
  <c r="BC184" i="37"/>
  <c r="BB184" i="37"/>
  <c r="BA184" i="37"/>
  <c r="AZ184" i="37"/>
  <c r="AR184" i="37" s="1"/>
  <c r="BV183" i="37"/>
  <c r="BU183" i="37"/>
  <c r="BT183" i="37"/>
  <c r="BS183" i="37"/>
  <c r="BR183" i="37"/>
  <c r="BQ183" i="37"/>
  <c r="BP183" i="37"/>
  <c r="BO183" i="37"/>
  <c r="BN183" i="37"/>
  <c r="BM183" i="37"/>
  <c r="BL183" i="37"/>
  <c r="BK183" i="37"/>
  <c r="BJ183" i="37"/>
  <c r="BI183" i="37"/>
  <c r="BW183" i="37" s="1"/>
  <c r="AS183" i="37" s="1"/>
  <c r="BG183" i="37"/>
  <c r="BF183" i="37"/>
  <c r="BE183" i="37"/>
  <c r="BD183" i="37"/>
  <c r="BC183" i="37"/>
  <c r="BB183" i="37"/>
  <c r="BA183" i="37"/>
  <c r="AZ183" i="37"/>
  <c r="BV182" i="37"/>
  <c r="BU182" i="37"/>
  <c r="BT182" i="37"/>
  <c r="BS182" i="37"/>
  <c r="BR182" i="37"/>
  <c r="BQ182" i="37"/>
  <c r="BP182" i="37"/>
  <c r="BO182" i="37"/>
  <c r="BN182" i="37"/>
  <c r="BM182" i="37"/>
  <c r="BL182" i="37"/>
  <c r="BK182" i="37"/>
  <c r="BJ182" i="37"/>
  <c r="BI182" i="37"/>
  <c r="BW182" i="37" s="1"/>
  <c r="AS182" i="37" s="1"/>
  <c r="BG182" i="37"/>
  <c r="BF182" i="37"/>
  <c r="BE182" i="37"/>
  <c r="BD182" i="37"/>
  <c r="BC182" i="37"/>
  <c r="BB182" i="37"/>
  <c r="BA182" i="37"/>
  <c r="AZ182" i="37"/>
  <c r="AR182" i="37" s="1"/>
  <c r="BV181" i="37"/>
  <c r="BU181" i="37"/>
  <c r="BT181" i="37"/>
  <c r="BS181" i="37"/>
  <c r="BR181" i="37"/>
  <c r="BQ181" i="37"/>
  <c r="BP181" i="37"/>
  <c r="BO181" i="37"/>
  <c r="BN181" i="37"/>
  <c r="BM181" i="37"/>
  <c r="BL181" i="37"/>
  <c r="BK181" i="37"/>
  <c r="BJ181" i="37"/>
  <c r="BI181" i="37"/>
  <c r="BW181" i="37" s="1"/>
  <c r="AS181" i="37" s="1"/>
  <c r="BG181" i="37"/>
  <c r="BF181" i="37"/>
  <c r="BE181" i="37"/>
  <c r="BD181" i="37"/>
  <c r="BC181" i="37"/>
  <c r="BB181" i="37"/>
  <c r="BA181" i="37"/>
  <c r="AZ181" i="37"/>
  <c r="BV180" i="37"/>
  <c r="BU180" i="37"/>
  <c r="BT180" i="37"/>
  <c r="BS180" i="37"/>
  <c r="BR180" i="37"/>
  <c r="BQ180" i="37"/>
  <c r="BP180" i="37"/>
  <c r="BO180" i="37"/>
  <c r="BN180" i="37"/>
  <c r="BM180" i="37"/>
  <c r="BL180" i="37"/>
  <c r="BK180" i="37"/>
  <c r="BJ180" i="37"/>
  <c r="BI180" i="37"/>
  <c r="BW180" i="37" s="1"/>
  <c r="AS180" i="37" s="1"/>
  <c r="BG180" i="37"/>
  <c r="BF180" i="37"/>
  <c r="BE180" i="37"/>
  <c r="BD180" i="37"/>
  <c r="BC180" i="37"/>
  <c r="BB180" i="37"/>
  <c r="BA180" i="37"/>
  <c r="AZ180" i="37"/>
  <c r="AR180" i="37" s="1"/>
  <c r="BV179" i="37"/>
  <c r="BU179" i="37"/>
  <c r="BT179" i="37"/>
  <c r="BS179" i="37"/>
  <c r="BR179" i="37"/>
  <c r="BQ179" i="37"/>
  <c r="BP179" i="37"/>
  <c r="BO179" i="37"/>
  <c r="BN179" i="37"/>
  <c r="BM179" i="37"/>
  <c r="BL179" i="37"/>
  <c r="BK179" i="37"/>
  <c r="BJ179" i="37"/>
  <c r="BI179" i="37"/>
  <c r="BW179" i="37" s="1"/>
  <c r="AS179" i="37" s="1"/>
  <c r="BG179" i="37"/>
  <c r="BF179" i="37"/>
  <c r="BE179" i="37"/>
  <c r="BD179" i="37"/>
  <c r="BC179" i="37"/>
  <c r="BB179" i="37"/>
  <c r="BA179" i="37"/>
  <c r="AZ179" i="37"/>
  <c r="BV178" i="37"/>
  <c r="BU178" i="37"/>
  <c r="BT178" i="37"/>
  <c r="BS178" i="37"/>
  <c r="BR178" i="37"/>
  <c r="BQ178" i="37"/>
  <c r="BP178" i="37"/>
  <c r="BO178" i="37"/>
  <c r="BN178" i="37"/>
  <c r="BM178" i="37"/>
  <c r="BL178" i="37"/>
  <c r="BK178" i="37"/>
  <c r="BJ178" i="37"/>
  <c r="BI178" i="37"/>
  <c r="BW178" i="37" s="1"/>
  <c r="AS178" i="37" s="1"/>
  <c r="BG178" i="37"/>
  <c r="BF178" i="37"/>
  <c r="BE178" i="37"/>
  <c r="BD178" i="37"/>
  <c r="BC178" i="37"/>
  <c r="BB178" i="37"/>
  <c r="BA178" i="37"/>
  <c r="AZ178" i="37"/>
  <c r="AR178" i="37" s="1"/>
  <c r="BV177" i="37"/>
  <c r="BU177" i="37"/>
  <c r="BT177" i="37"/>
  <c r="BS177" i="37"/>
  <c r="BR177" i="37"/>
  <c r="BQ177" i="37"/>
  <c r="BP177" i="37"/>
  <c r="BO177" i="37"/>
  <c r="BN177" i="37"/>
  <c r="BM177" i="37"/>
  <c r="BL177" i="37"/>
  <c r="BK177" i="37"/>
  <c r="BJ177" i="37"/>
  <c r="BI177" i="37"/>
  <c r="BW177" i="37" s="1"/>
  <c r="AS177" i="37" s="1"/>
  <c r="BG177" i="37"/>
  <c r="BF177" i="37"/>
  <c r="BE177" i="37"/>
  <c r="BD177" i="37"/>
  <c r="BC177" i="37"/>
  <c r="BB177" i="37"/>
  <c r="BA177" i="37"/>
  <c r="AZ177" i="37"/>
  <c r="BV176" i="37"/>
  <c r="BU176" i="37"/>
  <c r="BT176" i="37"/>
  <c r="BS176" i="37"/>
  <c r="BR176" i="37"/>
  <c r="BQ176" i="37"/>
  <c r="BP176" i="37"/>
  <c r="BO176" i="37"/>
  <c r="BN176" i="37"/>
  <c r="BM176" i="37"/>
  <c r="BL176" i="37"/>
  <c r="BK176" i="37"/>
  <c r="BJ176" i="37"/>
  <c r="BI176" i="37"/>
  <c r="BW176" i="37" s="1"/>
  <c r="AS176" i="37" s="1"/>
  <c r="BG176" i="37"/>
  <c r="BF176" i="37"/>
  <c r="BE176" i="37"/>
  <c r="BD176" i="37"/>
  <c r="BC176" i="37"/>
  <c r="BB176" i="37"/>
  <c r="BA176" i="37"/>
  <c r="AZ176" i="37"/>
  <c r="AR176" i="37" s="1"/>
  <c r="BV175" i="37"/>
  <c r="BU175" i="37"/>
  <c r="BT175" i="37"/>
  <c r="BS175" i="37"/>
  <c r="BR175" i="37"/>
  <c r="BQ175" i="37"/>
  <c r="BP175" i="37"/>
  <c r="BO175" i="37"/>
  <c r="BN175" i="37"/>
  <c r="BM175" i="37"/>
  <c r="BL175" i="37"/>
  <c r="BK175" i="37"/>
  <c r="BJ175" i="37"/>
  <c r="BI175" i="37"/>
  <c r="BW175" i="37" s="1"/>
  <c r="AS175" i="37" s="1"/>
  <c r="BG175" i="37"/>
  <c r="BF175" i="37"/>
  <c r="BE175" i="37"/>
  <c r="BD175" i="37"/>
  <c r="BC175" i="37"/>
  <c r="BB175" i="37"/>
  <c r="BA175" i="37"/>
  <c r="AZ175" i="37"/>
  <c r="BV174" i="37"/>
  <c r="BU174" i="37"/>
  <c r="BT174" i="37"/>
  <c r="BS174" i="37"/>
  <c r="BR174" i="37"/>
  <c r="BQ174" i="37"/>
  <c r="BP174" i="37"/>
  <c r="BO174" i="37"/>
  <c r="BN174" i="37"/>
  <c r="BM174" i="37"/>
  <c r="BL174" i="37"/>
  <c r="BK174" i="37"/>
  <c r="BJ174" i="37"/>
  <c r="BI174" i="37"/>
  <c r="BW174" i="37" s="1"/>
  <c r="AS174" i="37" s="1"/>
  <c r="BG174" i="37"/>
  <c r="BF174" i="37"/>
  <c r="BE174" i="37"/>
  <c r="BD174" i="37"/>
  <c r="BC174" i="37"/>
  <c r="BB174" i="37"/>
  <c r="BA174" i="37"/>
  <c r="AZ174" i="37"/>
  <c r="AR174" i="37" s="1"/>
  <c r="BV173" i="37"/>
  <c r="BU173" i="37"/>
  <c r="BT173" i="37"/>
  <c r="BS173" i="37"/>
  <c r="BR173" i="37"/>
  <c r="BQ173" i="37"/>
  <c r="BP173" i="37"/>
  <c r="BO173" i="37"/>
  <c r="BN173" i="37"/>
  <c r="BM173" i="37"/>
  <c r="BL173" i="37"/>
  <c r="BK173" i="37"/>
  <c r="BJ173" i="37"/>
  <c r="BI173" i="37"/>
  <c r="BW173" i="37" s="1"/>
  <c r="AS173" i="37" s="1"/>
  <c r="BG173" i="37"/>
  <c r="BF173" i="37"/>
  <c r="BE173" i="37"/>
  <c r="BD173" i="37"/>
  <c r="BC173" i="37"/>
  <c r="BB173" i="37"/>
  <c r="BA173" i="37"/>
  <c r="AZ173" i="37"/>
  <c r="BW172" i="37"/>
  <c r="AS172" i="37" s="1"/>
  <c r="BV172" i="37"/>
  <c r="BU172" i="37"/>
  <c r="BT172" i="37"/>
  <c r="BS172" i="37"/>
  <c r="BR172" i="37"/>
  <c r="BQ172" i="37"/>
  <c r="BP172" i="37"/>
  <c r="BO172" i="37"/>
  <c r="BN172" i="37"/>
  <c r="BM172" i="37"/>
  <c r="BL172" i="37"/>
  <c r="BK172" i="37"/>
  <c r="BJ172" i="37"/>
  <c r="BI172" i="37"/>
  <c r="BG172" i="37"/>
  <c r="BF172" i="37"/>
  <c r="BE172" i="37"/>
  <c r="BD172" i="37"/>
  <c r="BC172" i="37"/>
  <c r="BB172" i="37"/>
  <c r="BA172" i="37"/>
  <c r="AZ172" i="37"/>
  <c r="BV171" i="37"/>
  <c r="BU171" i="37"/>
  <c r="BT171" i="37"/>
  <c r="BS171" i="37"/>
  <c r="BR171" i="37"/>
  <c r="BQ171" i="37"/>
  <c r="BP171" i="37"/>
  <c r="BO171" i="37"/>
  <c r="BN171" i="37"/>
  <c r="BM171" i="37"/>
  <c r="BL171" i="37"/>
  <c r="BK171" i="37"/>
  <c r="BJ171" i="37"/>
  <c r="BI171" i="37"/>
  <c r="BW171" i="37" s="1"/>
  <c r="AS171" i="37" s="1"/>
  <c r="BG171" i="37"/>
  <c r="BF171" i="37"/>
  <c r="BE171" i="37"/>
  <c r="BD171" i="37"/>
  <c r="BC171" i="37"/>
  <c r="BB171" i="37"/>
  <c r="BA171" i="37"/>
  <c r="AZ171" i="37"/>
  <c r="BV170" i="37"/>
  <c r="BU170" i="37"/>
  <c r="BT170" i="37"/>
  <c r="BS170" i="37"/>
  <c r="BR170" i="37"/>
  <c r="BQ170" i="37"/>
  <c r="BP170" i="37"/>
  <c r="BO170" i="37"/>
  <c r="BN170" i="37"/>
  <c r="BM170" i="37"/>
  <c r="BL170" i="37"/>
  <c r="BK170" i="37"/>
  <c r="BJ170" i="37"/>
  <c r="BI170" i="37"/>
  <c r="BW170" i="37" s="1"/>
  <c r="AS170" i="37" s="1"/>
  <c r="BG170" i="37"/>
  <c r="BF170" i="37"/>
  <c r="BE170" i="37"/>
  <c r="BD170" i="37"/>
  <c r="BC170" i="37"/>
  <c r="BB170" i="37"/>
  <c r="BA170" i="37"/>
  <c r="AZ170" i="37"/>
  <c r="BV169" i="37"/>
  <c r="BU169" i="37"/>
  <c r="BT169" i="37"/>
  <c r="BS169" i="37"/>
  <c r="BR169" i="37"/>
  <c r="BQ169" i="37"/>
  <c r="BP169" i="37"/>
  <c r="BO169" i="37"/>
  <c r="BN169" i="37"/>
  <c r="BM169" i="37"/>
  <c r="BL169" i="37"/>
  <c r="BK169" i="37"/>
  <c r="BJ169" i="37"/>
  <c r="BI169" i="37"/>
  <c r="BW169" i="37" s="1"/>
  <c r="AS169" i="37" s="1"/>
  <c r="BG169" i="37"/>
  <c r="BF169" i="37"/>
  <c r="BE169" i="37"/>
  <c r="BD169" i="37"/>
  <c r="BC169" i="37"/>
  <c r="BB169" i="37"/>
  <c r="BA169" i="37"/>
  <c r="AZ169" i="37"/>
  <c r="AR169" i="37" s="1"/>
  <c r="BV168" i="37"/>
  <c r="BU168" i="37"/>
  <c r="BT168" i="37"/>
  <c r="BS168" i="37"/>
  <c r="BR168" i="37"/>
  <c r="BQ168" i="37"/>
  <c r="BP168" i="37"/>
  <c r="BO168" i="37"/>
  <c r="BN168" i="37"/>
  <c r="BM168" i="37"/>
  <c r="BL168" i="37"/>
  <c r="BK168" i="37"/>
  <c r="BJ168" i="37"/>
  <c r="BI168" i="37"/>
  <c r="BW168" i="37" s="1"/>
  <c r="AS168" i="37" s="1"/>
  <c r="BG168" i="37"/>
  <c r="BF168" i="37"/>
  <c r="BE168" i="37"/>
  <c r="BD168" i="37"/>
  <c r="BC168" i="37"/>
  <c r="BB168" i="37"/>
  <c r="BA168" i="37"/>
  <c r="AZ168" i="37"/>
  <c r="BV167" i="37"/>
  <c r="BU167" i="37"/>
  <c r="BT167" i="37"/>
  <c r="BS167" i="37"/>
  <c r="BR167" i="37"/>
  <c r="BQ167" i="37"/>
  <c r="BP167" i="37"/>
  <c r="BO167" i="37"/>
  <c r="BN167" i="37"/>
  <c r="BM167" i="37"/>
  <c r="BL167" i="37"/>
  <c r="BK167" i="37"/>
  <c r="BJ167" i="37"/>
  <c r="BI167" i="37"/>
  <c r="BW167" i="37" s="1"/>
  <c r="AS167" i="37" s="1"/>
  <c r="BG167" i="37"/>
  <c r="BF167" i="37"/>
  <c r="BE167" i="37"/>
  <c r="BD167" i="37"/>
  <c r="BC167" i="37"/>
  <c r="BB167" i="37"/>
  <c r="BA167" i="37"/>
  <c r="AZ167" i="37"/>
  <c r="AR167" i="37" s="1"/>
  <c r="BV166" i="37"/>
  <c r="BU166" i="37"/>
  <c r="BT166" i="37"/>
  <c r="BS166" i="37"/>
  <c r="BR166" i="37"/>
  <c r="BQ166" i="37"/>
  <c r="BP166" i="37"/>
  <c r="BO166" i="37"/>
  <c r="BN166" i="37"/>
  <c r="BM166" i="37"/>
  <c r="BL166" i="37"/>
  <c r="BK166" i="37"/>
  <c r="BJ166" i="37"/>
  <c r="BI166" i="37"/>
  <c r="BW166" i="37" s="1"/>
  <c r="AS166" i="37" s="1"/>
  <c r="BG166" i="37"/>
  <c r="BF166" i="37"/>
  <c r="BE166" i="37"/>
  <c r="BD166" i="37"/>
  <c r="BC166" i="37"/>
  <c r="BB166" i="37"/>
  <c r="BA166" i="37"/>
  <c r="AZ166" i="37"/>
  <c r="BV165" i="37"/>
  <c r="BU165" i="37"/>
  <c r="BT165" i="37"/>
  <c r="BS165" i="37"/>
  <c r="BR165" i="37"/>
  <c r="BQ165" i="37"/>
  <c r="BP165" i="37"/>
  <c r="BO165" i="37"/>
  <c r="BN165" i="37"/>
  <c r="BM165" i="37"/>
  <c r="BL165" i="37"/>
  <c r="BK165" i="37"/>
  <c r="BJ165" i="37"/>
  <c r="BI165" i="37"/>
  <c r="BW165" i="37" s="1"/>
  <c r="AS165" i="37" s="1"/>
  <c r="BG165" i="37"/>
  <c r="BF165" i="37"/>
  <c r="BE165" i="37"/>
  <c r="BD165" i="37"/>
  <c r="BC165" i="37"/>
  <c r="BB165" i="37"/>
  <c r="BA165" i="37"/>
  <c r="AZ165" i="37"/>
  <c r="AR165" i="37" s="1"/>
  <c r="BV164" i="37"/>
  <c r="BU164" i="37"/>
  <c r="BT164" i="37"/>
  <c r="BS164" i="37"/>
  <c r="BR164" i="37"/>
  <c r="BQ164" i="37"/>
  <c r="BP164" i="37"/>
  <c r="BO164" i="37"/>
  <c r="BN164" i="37"/>
  <c r="BM164" i="37"/>
  <c r="BL164" i="37"/>
  <c r="BK164" i="37"/>
  <c r="BJ164" i="37"/>
  <c r="BI164" i="37"/>
  <c r="BW164" i="37" s="1"/>
  <c r="AS164" i="37" s="1"/>
  <c r="BG164" i="37"/>
  <c r="BF164" i="37"/>
  <c r="BE164" i="37"/>
  <c r="BD164" i="37"/>
  <c r="BC164" i="37"/>
  <c r="BB164" i="37"/>
  <c r="BA164" i="37"/>
  <c r="AZ164" i="37"/>
  <c r="AR164" i="37" s="1"/>
  <c r="BV163" i="37"/>
  <c r="BU163" i="37"/>
  <c r="BT163" i="37"/>
  <c r="BS163" i="37"/>
  <c r="BR163" i="37"/>
  <c r="BQ163" i="37"/>
  <c r="BP163" i="37"/>
  <c r="BO163" i="37"/>
  <c r="BN163" i="37"/>
  <c r="BM163" i="37"/>
  <c r="BL163" i="37"/>
  <c r="BK163" i="37"/>
  <c r="BJ163" i="37"/>
  <c r="BI163" i="37"/>
  <c r="BW163" i="37" s="1"/>
  <c r="AS163" i="37" s="1"/>
  <c r="BG163" i="37"/>
  <c r="BF163" i="37"/>
  <c r="BE163" i="37"/>
  <c r="BD163" i="37"/>
  <c r="BC163" i="37"/>
  <c r="BB163" i="37"/>
  <c r="BA163" i="37"/>
  <c r="AZ163" i="37"/>
  <c r="BV162" i="37"/>
  <c r="BU162" i="37"/>
  <c r="BT162" i="37"/>
  <c r="BS162" i="37"/>
  <c r="BR162" i="37"/>
  <c r="BQ162" i="37"/>
  <c r="BP162" i="37"/>
  <c r="BO162" i="37"/>
  <c r="BN162" i="37"/>
  <c r="BM162" i="37"/>
  <c r="BL162" i="37"/>
  <c r="BK162" i="37"/>
  <c r="BJ162" i="37"/>
  <c r="BI162" i="37"/>
  <c r="BW162" i="37" s="1"/>
  <c r="AS162" i="37" s="1"/>
  <c r="BG162" i="37"/>
  <c r="BF162" i="37"/>
  <c r="BE162" i="37"/>
  <c r="BD162" i="37"/>
  <c r="BC162" i="37"/>
  <c r="BB162" i="37"/>
  <c r="BA162" i="37"/>
  <c r="AZ162" i="37"/>
  <c r="AR162" i="37" s="1"/>
  <c r="BW161" i="37"/>
  <c r="AS161" i="37" s="1"/>
  <c r="BV161" i="37"/>
  <c r="BU161" i="37"/>
  <c r="BT161" i="37"/>
  <c r="BS161" i="37"/>
  <c r="BR161" i="37"/>
  <c r="BQ161" i="37"/>
  <c r="BP161" i="37"/>
  <c r="BO161" i="37"/>
  <c r="BN161" i="37"/>
  <c r="BM161" i="37"/>
  <c r="BL161" i="37"/>
  <c r="BK161" i="37"/>
  <c r="BJ161" i="37"/>
  <c r="BI161" i="37"/>
  <c r="BG161" i="37"/>
  <c r="BF161" i="37"/>
  <c r="BE161" i="37"/>
  <c r="BD161" i="37"/>
  <c r="BC161" i="37"/>
  <c r="BB161" i="37"/>
  <c r="BA161" i="37"/>
  <c r="AZ161" i="37"/>
  <c r="BV160" i="37"/>
  <c r="BU160" i="37"/>
  <c r="BT160" i="37"/>
  <c r="BS160" i="37"/>
  <c r="BR160" i="37"/>
  <c r="BQ160" i="37"/>
  <c r="BP160" i="37"/>
  <c r="BO160" i="37"/>
  <c r="BN160" i="37"/>
  <c r="BM160" i="37"/>
  <c r="BL160" i="37"/>
  <c r="BK160" i="37"/>
  <c r="BJ160" i="37"/>
  <c r="BI160" i="37"/>
  <c r="BW160" i="37" s="1"/>
  <c r="AS160" i="37" s="1"/>
  <c r="BG160" i="37"/>
  <c r="BF160" i="37"/>
  <c r="BE160" i="37"/>
  <c r="BD160" i="37"/>
  <c r="BC160" i="37"/>
  <c r="BB160" i="37"/>
  <c r="BA160" i="37"/>
  <c r="AZ160" i="37"/>
  <c r="BV159" i="37"/>
  <c r="BU159" i="37"/>
  <c r="BT159" i="37"/>
  <c r="BS159" i="37"/>
  <c r="BR159" i="37"/>
  <c r="BQ159" i="37"/>
  <c r="BP159" i="37"/>
  <c r="BO159" i="37"/>
  <c r="BN159" i="37"/>
  <c r="BM159" i="37"/>
  <c r="BL159" i="37"/>
  <c r="BK159" i="37"/>
  <c r="BJ159" i="37"/>
  <c r="BI159" i="37"/>
  <c r="BW159" i="37" s="1"/>
  <c r="AS159" i="37" s="1"/>
  <c r="BG159" i="37"/>
  <c r="BF159" i="37"/>
  <c r="BE159" i="37"/>
  <c r="BD159" i="37"/>
  <c r="BC159" i="37"/>
  <c r="BB159" i="37"/>
  <c r="BA159" i="37"/>
  <c r="AZ159" i="37"/>
  <c r="BV158" i="37"/>
  <c r="BU158" i="37"/>
  <c r="BT158" i="37"/>
  <c r="BS158" i="37"/>
  <c r="BR158" i="37"/>
  <c r="BQ158" i="37"/>
  <c r="BP158" i="37"/>
  <c r="BO158" i="37"/>
  <c r="BN158" i="37"/>
  <c r="BM158" i="37"/>
  <c r="BL158" i="37"/>
  <c r="BK158" i="37"/>
  <c r="BJ158" i="37"/>
  <c r="BI158" i="37"/>
  <c r="BW158" i="37" s="1"/>
  <c r="AS158" i="37" s="1"/>
  <c r="BG158" i="37"/>
  <c r="BF158" i="37"/>
  <c r="BE158" i="37"/>
  <c r="BD158" i="37"/>
  <c r="BC158" i="37"/>
  <c r="BB158" i="37"/>
  <c r="BA158" i="37"/>
  <c r="AZ158" i="37"/>
  <c r="BV157" i="37"/>
  <c r="BU157" i="37"/>
  <c r="BT157" i="37"/>
  <c r="BS157" i="37"/>
  <c r="BR157" i="37"/>
  <c r="BQ157" i="37"/>
  <c r="BP157" i="37"/>
  <c r="BO157" i="37"/>
  <c r="BN157" i="37"/>
  <c r="BM157" i="37"/>
  <c r="BL157" i="37"/>
  <c r="BK157" i="37"/>
  <c r="BJ157" i="37"/>
  <c r="BI157" i="37"/>
  <c r="BW157" i="37" s="1"/>
  <c r="AS157" i="37" s="1"/>
  <c r="BG157" i="37"/>
  <c r="BF157" i="37"/>
  <c r="BE157" i="37"/>
  <c r="BD157" i="37"/>
  <c r="BC157" i="37"/>
  <c r="BB157" i="37"/>
  <c r="BA157" i="37"/>
  <c r="AZ157" i="37"/>
  <c r="BW156" i="37"/>
  <c r="AS156" i="37" s="1"/>
  <c r="BV156" i="37"/>
  <c r="BU156" i="37"/>
  <c r="BT156" i="37"/>
  <c r="BS156" i="37"/>
  <c r="BR156" i="37"/>
  <c r="BQ156" i="37"/>
  <c r="BP156" i="37"/>
  <c r="BO156" i="37"/>
  <c r="BN156" i="37"/>
  <c r="BM156" i="37"/>
  <c r="BL156" i="37"/>
  <c r="BK156" i="37"/>
  <c r="BJ156" i="37"/>
  <c r="BI156" i="37"/>
  <c r="BG156" i="37"/>
  <c r="BF156" i="37"/>
  <c r="BE156" i="37"/>
  <c r="BD156" i="37"/>
  <c r="BC156" i="37"/>
  <c r="BB156" i="37"/>
  <c r="BA156" i="37"/>
  <c r="AZ156" i="37"/>
  <c r="BV155" i="37"/>
  <c r="BU155" i="37"/>
  <c r="BT155" i="37"/>
  <c r="BS155" i="37"/>
  <c r="BR155" i="37"/>
  <c r="BQ155" i="37"/>
  <c r="BP155" i="37"/>
  <c r="BO155" i="37"/>
  <c r="BN155" i="37"/>
  <c r="BM155" i="37"/>
  <c r="BL155" i="37"/>
  <c r="BK155" i="37"/>
  <c r="BJ155" i="37"/>
  <c r="BI155" i="37"/>
  <c r="BW155" i="37" s="1"/>
  <c r="AS155" i="37" s="1"/>
  <c r="BG155" i="37"/>
  <c r="BF155" i="37"/>
  <c r="BE155" i="37"/>
  <c r="BD155" i="37"/>
  <c r="BC155" i="37"/>
  <c r="BB155" i="37"/>
  <c r="BA155" i="37"/>
  <c r="AZ155" i="37"/>
  <c r="AR155" i="37" s="1"/>
  <c r="BV154" i="37"/>
  <c r="BU154" i="37"/>
  <c r="BT154" i="37"/>
  <c r="BS154" i="37"/>
  <c r="BR154" i="37"/>
  <c r="BQ154" i="37"/>
  <c r="BP154" i="37"/>
  <c r="BO154" i="37"/>
  <c r="BN154" i="37"/>
  <c r="BM154" i="37"/>
  <c r="BL154" i="37"/>
  <c r="BK154" i="37"/>
  <c r="BJ154" i="37"/>
  <c r="BI154" i="37"/>
  <c r="BW154" i="37" s="1"/>
  <c r="AS154" i="37" s="1"/>
  <c r="BG154" i="37"/>
  <c r="BF154" i="37"/>
  <c r="BE154" i="37"/>
  <c r="BD154" i="37"/>
  <c r="BC154" i="37"/>
  <c r="BB154" i="37"/>
  <c r="BA154" i="37"/>
  <c r="AZ154" i="37"/>
  <c r="BV153" i="37"/>
  <c r="BU153" i="37"/>
  <c r="BT153" i="37"/>
  <c r="BS153" i="37"/>
  <c r="BR153" i="37"/>
  <c r="BQ153" i="37"/>
  <c r="BP153" i="37"/>
  <c r="BO153" i="37"/>
  <c r="BN153" i="37"/>
  <c r="BM153" i="37"/>
  <c r="BL153" i="37"/>
  <c r="BK153" i="37"/>
  <c r="BJ153" i="37"/>
  <c r="BI153" i="37"/>
  <c r="BW153" i="37" s="1"/>
  <c r="AS153" i="37" s="1"/>
  <c r="BG153" i="37"/>
  <c r="BF153" i="37"/>
  <c r="BE153" i="37"/>
  <c r="BD153" i="37"/>
  <c r="BC153" i="37"/>
  <c r="BB153" i="37"/>
  <c r="BA153" i="37"/>
  <c r="AZ153" i="37"/>
  <c r="BV152" i="37"/>
  <c r="BU152" i="37"/>
  <c r="BT152" i="37"/>
  <c r="BS152" i="37"/>
  <c r="BR152" i="37"/>
  <c r="BQ152" i="37"/>
  <c r="BP152" i="37"/>
  <c r="BO152" i="37"/>
  <c r="BN152" i="37"/>
  <c r="BM152" i="37"/>
  <c r="BL152" i="37"/>
  <c r="BK152" i="37"/>
  <c r="BJ152" i="37"/>
  <c r="BI152" i="37"/>
  <c r="BW152" i="37" s="1"/>
  <c r="AS152" i="37" s="1"/>
  <c r="BG152" i="37"/>
  <c r="BF152" i="37"/>
  <c r="BE152" i="37"/>
  <c r="BD152" i="37"/>
  <c r="BC152" i="37"/>
  <c r="BB152" i="37"/>
  <c r="BA152" i="37"/>
  <c r="AZ152" i="37"/>
  <c r="BV151" i="37"/>
  <c r="BU151" i="37"/>
  <c r="BT151" i="37"/>
  <c r="BS151" i="37"/>
  <c r="BR151" i="37"/>
  <c r="BQ151" i="37"/>
  <c r="BP151" i="37"/>
  <c r="BO151" i="37"/>
  <c r="BN151" i="37"/>
  <c r="BM151" i="37"/>
  <c r="BL151" i="37"/>
  <c r="BK151" i="37"/>
  <c r="BJ151" i="37"/>
  <c r="BI151" i="37"/>
  <c r="BW151" i="37" s="1"/>
  <c r="AS151" i="37" s="1"/>
  <c r="BG151" i="37"/>
  <c r="BF151" i="37"/>
  <c r="BE151" i="37"/>
  <c r="BD151" i="37"/>
  <c r="BC151" i="37"/>
  <c r="BB151" i="37"/>
  <c r="BA151" i="37"/>
  <c r="AZ151" i="37"/>
  <c r="BV150" i="37"/>
  <c r="BU150" i="37"/>
  <c r="BT150" i="37"/>
  <c r="BS150" i="37"/>
  <c r="BR150" i="37"/>
  <c r="BQ150" i="37"/>
  <c r="BP150" i="37"/>
  <c r="BO150" i="37"/>
  <c r="BN150" i="37"/>
  <c r="BM150" i="37"/>
  <c r="BL150" i="37"/>
  <c r="BK150" i="37"/>
  <c r="BJ150" i="37"/>
  <c r="BI150" i="37"/>
  <c r="BW150" i="37" s="1"/>
  <c r="AS150" i="37" s="1"/>
  <c r="BG150" i="37"/>
  <c r="BF150" i="37"/>
  <c r="BE150" i="37"/>
  <c r="BD150" i="37"/>
  <c r="BC150" i="37"/>
  <c r="BB150" i="37"/>
  <c r="BA150" i="37"/>
  <c r="AZ150" i="37"/>
  <c r="BV149" i="37"/>
  <c r="BU149" i="37"/>
  <c r="BT149" i="37"/>
  <c r="BS149" i="37"/>
  <c r="BR149" i="37"/>
  <c r="BQ149" i="37"/>
  <c r="BP149" i="37"/>
  <c r="BO149" i="37"/>
  <c r="BN149" i="37"/>
  <c r="BM149" i="37"/>
  <c r="BL149" i="37"/>
  <c r="BK149" i="37"/>
  <c r="BJ149" i="37"/>
  <c r="BI149" i="37"/>
  <c r="BW149" i="37" s="1"/>
  <c r="AS149" i="37" s="1"/>
  <c r="BG149" i="37"/>
  <c r="BF149" i="37"/>
  <c r="BE149" i="37"/>
  <c r="BD149" i="37"/>
  <c r="BC149" i="37"/>
  <c r="BB149" i="37"/>
  <c r="BA149" i="37"/>
  <c r="AZ149" i="37"/>
  <c r="BV148" i="37"/>
  <c r="BU148" i="37"/>
  <c r="BT148" i="37"/>
  <c r="BS148" i="37"/>
  <c r="BR148" i="37"/>
  <c r="BQ148" i="37"/>
  <c r="BP148" i="37"/>
  <c r="BO148" i="37"/>
  <c r="BN148" i="37"/>
  <c r="BM148" i="37"/>
  <c r="BL148" i="37"/>
  <c r="BK148" i="37"/>
  <c r="BJ148" i="37"/>
  <c r="BI148" i="37"/>
  <c r="BW148" i="37" s="1"/>
  <c r="AS148" i="37" s="1"/>
  <c r="BG148" i="37"/>
  <c r="BF148" i="37"/>
  <c r="BE148" i="37"/>
  <c r="BD148" i="37"/>
  <c r="BC148" i="37"/>
  <c r="BB148" i="37"/>
  <c r="BA148" i="37"/>
  <c r="AZ148" i="37"/>
  <c r="BV147" i="37"/>
  <c r="BU147" i="37"/>
  <c r="BT147" i="37"/>
  <c r="BS147" i="37"/>
  <c r="BR147" i="37"/>
  <c r="BQ147" i="37"/>
  <c r="BP147" i="37"/>
  <c r="BO147" i="37"/>
  <c r="BN147" i="37"/>
  <c r="BM147" i="37"/>
  <c r="BL147" i="37"/>
  <c r="BK147" i="37"/>
  <c r="BJ147" i="37"/>
  <c r="BI147" i="37"/>
  <c r="BW147" i="37" s="1"/>
  <c r="AS147" i="37" s="1"/>
  <c r="BG147" i="37"/>
  <c r="BF147" i="37"/>
  <c r="BE147" i="37"/>
  <c r="BD147" i="37"/>
  <c r="BC147" i="37"/>
  <c r="BB147" i="37"/>
  <c r="BA147" i="37"/>
  <c r="AZ147" i="37"/>
  <c r="BV146" i="37"/>
  <c r="BU146" i="37"/>
  <c r="BT146" i="37"/>
  <c r="BS146" i="37"/>
  <c r="BR146" i="37"/>
  <c r="BQ146" i="37"/>
  <c r="BP146" i="37"/>
  <c r="BO146" i="37"/>
  <c r="BN146" i="37"/>
  <c r="BM146" i="37"/>
  <c r="BL146" i="37"/>
  <c r="BK146" i="37"/>
  <c r="BJ146" i="37"/>
  <c r="BI146" i="37"/>
  <c r="BW146" i="37" s="1"/>
  <c r="AS146" i="37" s="1"/>
  <c r="BG146" i="37"/>
  <c r="BF146" i="37"/>
  <c r="BE146" i="37"/>
  <c r="BD146" i="37"/>
  <c r="BC146" i="37"/>
  <c r="BB146" i="37"/>
  <c r="BA146" i="37"/>
  <c r="AZ146" i="37"/>
  <c r="BW145" i="37"/>
  <c r="AS145" i="37" s="1"/>
  <c r="BV145" i="37"/>
  <c r="BU145" i="37"/>
  <c r="BT145" i="37"/>
  <c r="BS145" i="37"/>
  <c r="BR145" i="37"/>
  <c r="BQ145" i="37"/>
  <c r="BP145" i="37"/>
  <c r="BO145" i="37"/>
  <c r="BN145" i="37"/>
  <c r="BM145" i="37"/>
  <c r="BL145" i="37"/>
  <c r="BK145" i="37"/>
  <c r="BJ145" i="37"/>
  <c r="BI145" i="37"/>
  <c r="BG145" i="37"/>
  <c r="BF145" i="37"/>
  <c r="BE145" i="37"/>
  <c r="BD145" i="37"/>
  <c r="BC145" i="37"/>
  <c r="BB145" i="37"/>
  <c r="BA145" i="37"/>
  <c r="AZ145" i="37"/>
  <c r="BV144" i="37"/>
  <c r="BU144" i="37"/>
  <c r="BT144" i="37"/>
  <c r="BS144" i="37"/>
  <c r="BR144" i="37"/>
  <c r="BQ144" i="37"/>
  <c r="BP144" i="37"/>
  <c r="BO144" i="37"/>
  <c r="BN144" i="37"/>
  <c r="BM144" i="37"/>
  <c r="BL144" i="37"/>
  <c r="BK144" i="37"/>
  <c r="BJ144" i="37"/>
  <c r="BI144" i="37"/>
  <c r="BW144" i="37" s="1"/>
  <c r="AS144" i="37" s="1"/>
  <c r="BG144" i="37"/>
  <c r="BF144" i="37"/>
  <c r="BE144" i="37"/>
  <c r="BD144" i="37"/>
  <c r="BC144" i="37"/>
  <c r="BB144" i="37"/>
  <c r="BA144" i="37"/>
  <c r="AZ144" i="37"/>
  <c r="AR144" i="37" s="1"/>
  <c r="BV143" i="37"/>
  <c r="BU143" i="37"/>
  <c r="BT143" i="37"/>
  <c r="BS143" i="37"/>
  <c r="BR143" i="37"/>
  <c r="BQ143" i="37"/>
  <c r="BP143" i="37"/>
  <c r="BO143" i="37"/>
  <c r="BN143" i="37"/>
  <c r="BM143" i="37"/>
  <c r="BL143" i="37"/>
  <c r="BK143" i="37"/>
  <c r="BJ143" i="37"/>
  <c r="BI143" i="37"/>
  <c r="BW143" i="37" s="1"/>
  <c r="AS143" i="37" s="1"/>
  <c r="BG143" i="37"/>
  <c r="BF143" i="37"/>
  <c r="BE143" i="37"/>
  <c r="BD143" i="37"/>
  <c r="BC143" i="37"/>
  <c r="BB143" i="37"/>
  <c r="BA143" i="37"/>
  <c r="AZ143" i="37"/>
  <c r="BV142" i="37"/>
  <c r="BU142" i="37"/>
  <c r="BT142" i="37"/>
  <c r="BS142" i="37"/>
  <c r="BR142" i="37"/>
  <c r="BQ142" i="37"/>
  <c r="BP142" i="37"/>
  <c r="BO142" i="37"/>
  <c r="BN142" i="37"/>
  <c r="BM142" i="37"/>
  <c r="BL142" i="37"/>
  <c r="BK142" i="37"/>
  <c r="BJ142" i="37"/>
  <c r="BI142" i="37"/>
  <c r="BW142" i="37" s="1"/>
  <c r="AS142" i="37" s="1"/>
  <c r="BG142" i="37"/>
  <c r="BF142" i="37"/>
  <c r="BE142" i="37"/>
  <c r="BD142" i="37"/>
  <c r="BC142" i="37"/>
  <c r="BB142" i="37"/>
  <c r="BA142" i="37"/>
  <c r="AZ142" i="37"/>
  <c r="AR142" i="37" s="1"/>
  <c r="BV141" i="37"/>
  <c r="BU141" i="37"/>
  <c r="BT141" i="37"/>
  <c r="BS141" i="37"/>
  <c r="BR141" i="37"/>
  <c r="BQ141" i="37"/>
  <c r="BP141" i="37"/>
  <c r="BO141" i="37"/>
  <c r="BN141" i="37"/>
  <c r="BM141" i="37"/>
  <c r="BL141" i="37"/>
  <c r="BK141" i="37"/>
  <c r="BJ141" i="37"/>
  <c r="BI141" i="37"/>
  <c r="BW141" i="37" s="1"/>
  <c r="AS141" i="37" s="1"/>
  <c r="BG141" i="37"/>
  <c r="BF141" i="37"/>
  <c r="BE141" i="37"/>
  <c r="BD141" i="37"/>
  <c r="BC141" i="37"/>
  <c r="BB141" i="37"/>
  <c r="BA141" i="37"/>
  <c r="AZ141" i="37"/>
  <c r="BW140" i="37"/>
  <c r="AS140" i="37" s="1"/>
  <c r="BV140" i="37"/>
  <c r="BU140" i="37"/>
  <c r="BT140" i="37"/>
  <c r="BS140" i="37"/>
  <c r="BR140" i="37"/>
  <c r="BQ140" i="37"/>
  <c r="BP140" i="37"/>
  <c r="BO140" i="37"/>
  <c r="BN140" i="37"/>
  <c r="BM140" i="37"/>
  <c r="BL140" i="37"/>
  <c r="BK140" i="37"/>
  <c r="BJ140" i="37"/>
  <c r="BI140" i="37"/>
  <c r="BG140" i="37"/>
  <c r="BF140" i="37"/>
  <c r="BE140" i="37"/>
  <c r="BD140" i="37"/>
  <c r="BC140" i="37"/>
  <c r="BB140" i="37"/>
  <c r="BA140" i="37"/>
  <c r="AZ140" i="37"/>
  <c r="BV139" i="37"/>
  <c r="BU139" i="37"/>
  <c r="BT139" i="37"/>
  <c r="BS139" i="37"/>
  <c r="BR139" i="37"/>
  <c r="BQ139" i="37"/>
  <c r="BP139" i="37"/>
  <c r="BO139" i="37"/>
  <c r="BN139" i="37"/>
  <c r="BM139" i="37"/>
  <c r="BL139" i="37"/>
  <c r="BK139" i="37"/>
  <c r="BJ139" i="37"/>
  <c r="BI139" i="37"/>
  <c r="BW139" i="37" s="1"/>
  <c r="AS139" i="37" s="1"/>
  <c r="BG139" i="37"/>
  <c r="BF139" i="37"/>
  <c r="BE139" i="37"/>
  <c r="BD139" i="37"/>
  <c r="BC139" i="37"/>
  <c r="BB139" i="37"/>
  <c r="BA139" i="37"/>
  <c r="AZ139" i="37"/>
  <c r="BV138" i="37"/>
  <c r="BU138" i="37"/>
  <c r="BT138" i="37"/>
  <c r="BS138" i="37"/>
  <c r="BR138" i="37"/>
  <c r="BQ138" i="37"/>
  <c r="BP138" i="37"/>
  <c r="BO138" i="37"/>
  <c r="BN138" i="37"/>
  <c r="BM138" i="37"/>
  <c r="BL138" i="37"/>
  <c r="BK138" i="37"/>
  <c r="BJ138" i="37"/>
  <c r="BI138" i="37"/>
  <c r="BW138" i="37" s="1"/>
  <c r="AS138" i="37" s="1"/>
  <c r="BG138" i="37"/>
  <c r="BF138" i="37"/>
  <c r="BE138" i="37"/>
  <c r="BD138" i="37"/>
  <c r="BC138" i="37"/>
  <c r="BB138" i="37"/>
  <c r="BA138" i="37"/>
  <c r="AZ138" i="37"/>
  <c r="BV137" i="37"/>
  <c r="BU137" i="37"/>
  <c r="BT137" i="37"/>
  <c r="BS137" i="37"/>
  <c r="BR137" i="37"/>
  <c r="BQ137" i="37"/>
  <c r="BP137" i="37"/>
  <c r="BO137" i="37"/>
  <c r="BN137" i="37"/>
  <c r="BM137" i="37"/>
  <c r="BL137" i="37"/>
  <c r="BK137" i="37"/>
  <c r="BJ137" i="37"/>
  <c r="BI137" i="37"/>
  <c r="BW137" i="37" s="1"/>
  <c r="AS137" i="37" s="1"/>
  <c r="BG137" i="37"/>
  <c r="BF137" i="37"/>
  <c r="BE137" i="37"/>
  <c r="BD137" i="37"/>
  <c r="BC137" i="37"/>
  <c r="BB137" i="37"/>
  <c r="BA137" i="37"/>
  <c r="AZ137" i="37"/>
  <c r="AR137" i="37" s="1"/>
  <c r="BV136" i="37"/>
  <c r="BU136" i="37"/>
  <c r="BT136" i="37"/>
  <c r="BS136" i="37"/>
  <c r="BR136" i="37"/>
  <c r="BQ136" i="37"/>
  <c r="BP136" i="37"/>
  <c r="BO136" i="37"/>
  <c r="BN136" i="37"/>
  <c r="BM136" i="37"/>
  <c r="BL136" i="37"/>
  <c r="BK136" i="37"/>
  <c r="BJ136" i="37"/>
  <c r="BI136" i="37"/>
  <c r="BW136" i="37" s="1"/>
  <c r="AS136" i="37" s="1"/>
  <c r="BG136" i="37"/>
  <c r="BF136" i="37"/>
  <c r="BE136" i="37"/>
  <c r="BD136" i="37"/>
  <c r="BC136" i="37"/>
  <c r="BB136" i="37"/>
  <c r="BA136" i="37"/>
  <c r="AZ136" i="37"/>
  <c r="AR136" i="37" s="1"/>
  <c r="BV135" i="37"/>
  <c r="BU135" i="37"/>
  <c r="BT135" i="37"/>
  <c r="BS135" i="37"/>
  <c r="BR135" i="37"/>
  <c r="BQ135" i="37"/>
  <c r="BP135" i="37"/>
  <c r="BO135" i="37"/>
  <c r="BN135" i="37"/>
  <c r="BM135" i="37"/>
  <c r="BL135" i="37"/>
  <c r="BK135" i="37"/>
  <c r="BJ135" i="37"/>
  <c r="BI135" i="37"/>
  <c r="BW135" i="37" s="1"/>
  <c r="AS135" i="37" s="1"/>
  <c r="BG135" i="37"/>
  <c r="BF135" i="37"/>
  <c r="BE135" i="37"/>
  <c r="BD135" i="37"/>
  <c r="BC135" i="37"/>
  <c r="BB135" i="37"/>
  <c r="BA135" i="37"/>
  <c r="AZ135" i="37"/>
  <c r="BV134" i="37"/>
  <c r="BU134" i="37"/>
  <c r="BT134" i="37"/>
  <c r="BS134" i="37"/>
  <c r="BR134" i="37"/>
  <c r="BQ134" i="37"/>
  <c r="BP134" i="37"/>
  <c r="BO134" i="37"/>
  <c r="BN134" i="37"/>
  <c r="BM134" i="37"/>
  <c r="BL134" i="37"/>
  <c r="BK134" i="37"/>
  <c r="BJ134" i="37"/>
  <c r="BI134" i="37"/>
  <c r="BW134" i="37" s="1"/>
  <c r="AS134" i="37" s="1"/>
  <c r="BG134" i="37"/>
  <c r="BF134" i="37"/>
  <c r="BE134" i="37"/>
  <c r="BD134" i="37"/>
  <c r="BC134" i="37"/>
  <c r="BB134" i="37"/>
  <c r="BA134" i="37"/>
  <c r="AZ134" i="37"/>
  <c r="AR134" i="37" s="1"/>
  <c r="BV133" i="37"/>
  <c r="BU133" i="37"/>
  <c r="BT133" i="37"/>
  <c r="BS133" i="37"/>
  <c r="BR133" i="37"/>
  <c r="BQ133" i="37"/>
  <c r="BP133" i="37"/>
  <c r="BO133" i="37"/>
  <c r="BN133" i="37"/>
  <c r="BM133" i="37"/>
  <c r="BL133" i="37"/>
  <c r="BK133" i="37"/>
  <c r="BJ133" i="37"/>
  <c r="BI133" i="37"/>
  <c r="BW133" i="37" s="1"/>
  <c r="AS133" i="37" s="1"/>
  <c r="BG133" i="37"/>
  <c r="BF133" i="37"/>
  <c r="BE133" i="37"/>
  <c r="BD133" i="37"/>
  <c r="BC133" i="37"/>
  <c r="BB133" i="37"/>
  <c r="BA133" i="37"/>
  <c r="AZ133" i="37"/>
  <c r="BV132" i="37"/>
  <c r="BU132" i="37"/>
  <c r="BT132" i="37"/>
  <c r="BS132" i="37"/>
  <c r="BR132" i="37"/>
  <c r="BQ132" i="37"/>
  <c r="BP132" i="37"/>
  <c r="BO132" i="37"/>
  <c r="BN132" i="37"/>
  <c r="BM132" i="37"/>
  <c r="BL132" i="37"/>
  <c r="BK132" i="37"/>
  <c r="BJ132" i="37"/>
  <c r="BI132" i="37"/>
  <c r="BW132" i="37" s="1"/>
  <c r="AS132" i="37" s="1"/>
  <c r="BG132" i="37"/>
  <c r="BF132" i="37"/>
  <c r="BE132" i="37"/>
  <c r="BD132" i="37"/>
  <c r="BC132" i="37"/>
  <c r="BB132" i="37"/>
  <c r="BA132" i="37"/>
  <c r="AZ132" i="37"/>
  <c r="AR132" i="37" s="1"/>
  <c r="BV131" i="37"/>
  <c r="BU131" i="37"/>
  <c r="BT131" i="37"/>
  <c r="BS131" i="37"/>
  <c r="BR131" i="37"/>
  <c r="BQ131" i="37"/>
  <c r="BP131" i="37"/>
  <c r="BO131" i="37"/>
  <c r="BN131" i="37"/>
  <c r="BM131" i="37"/>
  <c r="BL131" i="37"/>
  <c r="BK131" i="37"/>
  <c r="BJ131" i="37"/>
  <c r="BI131" i="37"/>
  <c r="BW131" i="37" s="1"/>
  <c r="AS131" i="37" s="1"/>
  <c r="BG131" i="37"/>
  <c r="BF131" i="37"/>
  <c r="BE131" i="37"/>
  <c r="BD131" i="37"/>
  <c r="BC131" i="37"/>
  <c r="BB131" i="37"/>
  <c r="BA131" i="37"/>
  <c r="AZ131" i="37"/>
  <c r="BV130" i="37"/>
  <c r="BU130" i="37"/>
  <c r="BT130" i="37"/>
  <c r="BS130" i="37"/>
  <c r="BR130" i="37"/>
  <c r="BQ130" i="37"/>
  <c r="BP130" i="37"/>
  <c r="BO130" i="37"/>
  <c r="BN130" i="37"/>
  <c r="BM130" i="37"/>
  <c r="BL130" i="37"/>
  <c r="BK130" i="37"/>
  <c r="BJ130" i="37"/>
  <c r="BI130" i="37"/>
  <c r="BW130" i="37" s="1"/>
  <c r="AS130" i="37" s="1"/>
  <c r="BG130" i="37"/>
  <c r="BF130" i="37"/>
  <c r="BE130" i="37"/>
  <c r="BD130" i="37"/>
  <c r="BC130" i="37"/>
  <c r="BB130" i="37"/>
  <c r="BA130" i="37"/>
  <c r="AZ130" i="37"/>
  <c r="AR130" i="37" s="1"/>
  <c r="BW129" i="37"/>
  <c r="AS129" i="37" s="1"/>
  <c r="BV129" i="37"/>
  <c r="BU129" i="37"/>
  <c r="BT129" i="37"/>
  <c r="BS129" i="37"/>
  <c r="BR129" i="37"/>
  <c r="BQ129" i="37"/>
  <c r="BP129" i="37"/>
  <c r="BO129" i="37"/>
  <c r="BN129" i="37"/>
  <c r="BM129" i="37"/>
  <c r="BL129" i="37"/>
  <c r="BK129" i="37"/>
  <c r="BJ129" i="37"/>
  <c r="BI129" i="37"/>
  <c r="BG129" i="37"/>
  <c r="BF129" i="37"/>
  <c r="BE129" i="37"/>
  <c r="BD129" i="37"/>
  <c r="BC129" i="37"/>
  <c r="BB129" i="37"/>
  <c r="BA129" i="37"/>
  <c r="AZ129" i="37"/>
  <c r="BW128" i="37"/>
  <c r="AS128" i="37" s="1"/>
  <c r="BV128" i="37"/>
  <c r="BU128" i="37"/>
  <c r="BT128" i="37"/>
  <c r="BS128" i="37"/>
  <c r="BR128" i="37"/>
  <c r="BQ128" i="37"/>
  <c r="BP128" i="37"/>
  <c r="BO128" i="37"/>
  <c r="BN128" i="37"/>
  <c r="BM128" i="37"/>
  <c r="BL128" i="37"/>
  <c r="BK128" i="37"/>
  <c r="BJ128" i="37"/>
  <c r="BI128" i="37"/>
  <c r="BG128" i="37"/>
  <c r="BF128" i="37"/>
  <c r="BE128" i="37"/>
  <c r="BD128" i="37"/>
  <c r="BC128" i="37"/>
  <c r="BB128" i="37"/>
  <c r="BA128" i="37"/>
  <c r="AZ128" i="37"/>
  <c r="BV127" i="37"/>
  <c r="BU127" i="37"/>
  <c r="BT127" i="37"/>
  <c r="BS127" i="37"/>
  <c r="BR127" i="37"/>
  <c r="BQ127" i="37"/>
  <c r="BP127" i="37"/>
  <c r="BO127" i="37"/>
  <c r="BN127" i="37"/>
  <c r="BM127" i="37"/>
  <c r="BL127" i="37"/>
  <c r="BK127" i="37"/>
  <c r="BJ127" i="37"/>
  <c r="BI127" i="37"/>
  <c r="BW127" i="37" s="1"/>
  <c r="AS127" i="37" s="1"/>
  <c r="BG127" i="37"/>
  <c r="BF127" i="37"/>
  <c r="BE127" i="37"/>
  <c r="BD127" i="37"/>
  <c r="BC127" i="37"/>
  <c r="BB127" i="37"/>
  <c r="BA127" i="37"/>
  <c r="AZ127" i="37"/>
  <c r="AR127" i="37" s="1"/>
  <c r="BV126" i="37"/>
  <c r="BU126" i="37"/>
  <c r="BT126" i="37"/>
  <c r="BS126" i="37"/>
  <c r="BR126" i="37"/>
  <c r="BQ126" i="37"/>
  <c r="BP126" i="37"/>
  <c r="BO126" i="37"/>
  <c r="BN126" i="37"/>
  <c r="BM126" i="37"/>
  <c r="BL126" i="37"/>
  <c r="BK126" i="37"/>
  <c r="BJ126" i="37"/>
  <c r="BI126" i="37"/>
  <c r="BW126" i="37" s="1"/>
  <c r="AS126" i="37" s="1"/>
  <c r="BG126" i="37"/>
  <c r="BF126" i="37"/>
  <c r="BE126" i="37"/>
  <c r="BD126" i="37"/>
  <c r="BC126" i="37"/>
  <c r="BB126" i="37"/>
  <c r="BA126" i="37"/>
  <c r="AZ126" i="37"/>
  <c r="BV125" i="37"/>
  <c r="BU125" i="37"/>
  <c r="BT125" i="37"/>
  <c r="BS125" i="37"/>
  <c r="BR125" i="37"/>
  <c r="BQ125" i="37"/>
  <c r="BP125" i="37"/>
  <c r="BO125" i="37"/>
  <c r="BN125" i="37"/>
  <c r="BM125" i="37"/>
  <c r="BL125" i="37"/>
  <c r="BK125" i="37"/>
  <c r="BJ125" i="37"/>
  <c r="BI125" i="37"/>
  <c r="BW125" i="37" s="1"/>
  <c r="AS125" i="37" s="1"/>
  <c r="BG125" i="37"/>
  <c r="BF125" i="37"/>
  <c r="BE125" i="37"/>
  <c r="BD125" i="37"/>
  <c r="BC125" i="37"/>
  <c r="BB125" i="37"/>
  <c r="BA125" i="37"/>
  <c r="AZ125" i="37"/>
  <c r="BV124" i="37"/>
  <c r="BU124" i="37"/>
  <c r="BT124" i="37"/>
  <c r="BS124" i="37"/>
  <c r="BR124" i="37"/>
  <c r="BQ124" i="37"/>
  <c r="BP124" i="37"/>
  <c r="BO124" i="37"/>
  <c r="BN124" i="37"/>
  <c r="BM124" i="37"/>
  <c r="BL124" i="37"/>
  <c r="BK124" i="37"/>
  <c r="BJ124" i="37"/>
  <c r="BI124" i="37"/>
  <c r="BW124" i="37" s="1"/>
  <c r="AS124" i="37" s="1"/>
  <c r="BG124" i="37"/>
  <c r="BF124" i="37"/>
  <c r="BE124" i="37"/>
  <c r="BD124" i="37"/>
  <c r="BC124" i="37"/>
  <c r="BB124" i="37"/>
  <c r="BA124" i="37"/>
  <c r="AZ124" i="37"/>
  <c r="BV123" i="37"/>
  <c r="BU123" i="37"/>
  <c r="BT123" i="37"/>
  <c r="BS123" i="37"/>
  <c r="BR123" i="37"/>
  <c r="BQ123" i="37"/>
  <c r="BP123" i="37"/>
  <c r="BO123" i="37"/>
  <c r="BN123" i="37"/>
  <c r="BM123" i="37"/>
  <c r="BL123" i="37"/>
  <c r="BK123" i="37"/>
  <c r="BJ123" i="37"/>
  <c r="BI123" i="37"/>
  <c r="BW123" i="37" s="1"/>
  <c r="AS123" i="37" s="1"/>
  <c r="BG123" i="37"/>
  <c r="BF123" i="37"/>
  <c r="BE123" i="37"/>
  <c r="BD123" i="37"/>
  <c r="BC123" i="37"/>
  <c r="BB123" i="37"/>
  <c r="BA123" i="37"/>
  <c r="AZ123" i="37"/>
  <c r="BV122" i="37"/>
  <c r="BU122" i="37"/>
  <c r="BT122" i="37"/>
  <c r="BS122" i="37"/>
  <c r="BR122" i="37"/>
  <c r="BQ122" i="37"/>
  <c r="BP122" i="37"/>
  <c r="BO122" i="37"/>
  <c r="BN122" i="37"/>
  <c r="BM122" i="37"/>
  <c r="BL122" i="37"/>
  <c r="BK122" i="37"/>
  <c r="BJ122" i="37"/>
  <c r="BI122" i="37"/>
  <c r="BW122" i="37" s="1"/>
  <c r="AS122" i="37" s="1"/>
  <c r="BG122" i="37"/>
  <c r="BF122" i="37"/>
  <c r="BE122" i="37"/>
  <c r="BD122" i="37"/>
  <c r="BC122" i="37"/>
  <c r="BB122" i="37"/>
  <c r="BA122" i="37"/>
  <c r="AZ122" i="37"/>
  <c r="BW121" i="37"/>
  <c r="AS121" i="37" s="1"/>
  <c r="BV121" i="37"/>
  <c r="BU121" i="37"/>
  <c r="BT121" i="37"/>
  <c r="BS121" i="37"/>
  <c r="BR121" i="37"/>
  <c r="BQ121" i="37"/>
  <c r="BP121" i="37"/>
  <c r="BO121" i="37"/>
  <c r="BN121" i="37"/>
  <c r="BM121" i="37"/>
  <c r="BL121" i="37"/>
  <c r="BK121" i="37"/>
  <c r="BJ121" i="37"/>
  <c r="BI121" i="37"/>
  <c r="BG121" i="37"/>
  <c r="BF121" i="37"/>
  <c r="BE121" i="37"/>
  <c r="BD121" i="37"/>
  <c r="BC121" i="37"/>
  <c r="BB121" i="37"/>
  <c r="BA121" i="37"/>
  <c r="AZ121" i="37"/>
  <c r="BW120" i="37"/>
  <c r="AS120" i="37" s="1"/>
  <c r="BV120" i="37"/>
  <c r="BU120" i="37"/>
  <c r="BT120" i="37"/>
  <c r="BS120" i="37"/>
  <c r="BR120" i="37"/>
  <c r="BQ120" i="37"/>
  <c r="BP120" i="37"/>
  <c r="BO120" i="37"/>
  <c r="BN120" i="37"/>
  <c r="BM120" i="37"/>
  <c r="BL120" i="37"/>
  <c r="BK120" i="37"/>
  <c r="BJ120" i="37"/>
  <c r="BI120" i="37"/>
  <c r="BG120" i="37"/>
  <c r="BF120" i="37"/>
  <c r="BE120" i="37"/>
  <c r="BD120" i="37"/>
  <c r="BC120" i="37"/>
  <c r="BB120" i="37"/>
  <c r="BA120" i="37"/>
  <c r="AZ120" i="37"/>
  <c r="BV119" i="37"/>
  <c r="BU119" i="37"/>
  <c r="BT119" i="37"/>
  <c r="BS119" i="37"/>
  <c r="BR119" i="37"/>
  <c r="BQ119" i="37"/>
  <c r="BP119" i="37"/>
  <c r="BO119" i="37"/>
  <c r="BN119" i="37"/>
  <c r="BM119" i="37"/>
  <c r="BL119" i="37"/>
  <c r="BK119" i="37"/>
  <c r="BJ119" i="37"/>
  <c r="BI119" i="37"/>
  <c r="BW119" i="37" s="1"/>
  <c r="AS119" i="37" s="1"/>
  <c r="BG119" i="37"/>
  <c r="BF119" i="37"/>
  <c r="BE119" i="37"/>
  <c r="BD119" i="37"/>
  <c r="BC119" i="37"/>
  <c r="BB119" i="37"/>
  <c r="BA119" i="37"/>
  <c r="AZ119" i="37"/>
  <c r="BV118" i="37"/>
  <c r="BU118" i="37"/>
  <c r="BT118" i="37"/>
  <c r="BS118" i="37"/>
  <c r="BR118" i="37"/>
  <c r="BQ118" i="37"/>
  <c r="BP118" i="37"/>
  <c r="BO118" i="37"/>
  <c r="BN118" i="37"/>
  <c r="BM118" i="37"/>
  <c r="BL118" i="37"/>
  <c r="BK118" i="37"/>
  <c r="BJ118" i="37"/>
  <c r="BI118" i="37"/>
  <c r="BW118" i="37" s="1"/>
  <c r="AS118" i="37" s="1"/>
  <c r="BG118" i="37"/>
  <c r="BF118" i="37"/>
  <c r="BE118" i="37"/>
  <c r="BD118" i="37"/>
  <c r="BC118" i="37"/>
  <c r="BB118" i="37"/>
  <c r="BA118" i="37"/>
  <c r="AZ118" i="37"/>
  <c r="BV117" i="37"/>
  <c r="BU117" i="37"/>
  <c r="BT117" i="37"/>
  <c r="BS117" i="37"/>
  <c r="BR117" i="37"/>
  <c r="BQ117" i="37"/>
  <c r="BP117" i="37"/>
  <c r="BO117" i="37"/>
  <c r="BN117" i="37"/>
  <c r="BM117" i="37"/>
  <c r="BL117" i="37"/>
  <c r="BK117" i="37"/>
  <c r="BJ117" i="37"/>
  <c r="BI117" i="37"/>
  <c r="BW117" i="37" s="1"/>
  <c r="AS117" i="37" s="1"/>
  <c r="BG117" i="37"/>
  <c r="BF117" i="37"/>
  <c r="BE117" i="37"/>
  <c r="BD117" i="37"/>
  <c r="BC117" i="37"/>
  <c r="BB117" i="37"/>
  <c r="BA117" i="37"/>
  <c r="AZ117" i="37"/>
  <c r="BV116" i="37"/>
  <c r="BU116" i="37"/>
  <c r="BT116" i="37"/>
  <c r="BS116" i="37"/>
  <c r="BR116" i="37"/>
  <c r="BQ116" i="37"/>
  <c r="BP116" i="37"/>
  <c r="BO116" i="37"/>
  <c r="BN116" i="37"/>
  <c r="BM116" i="37"/>
  <c r="BL116" i="37"/>
  <c r="BK116" i="37"/>
  <c r="BJ116" i="37"/>
  <c r="BI116" i="37"/>
  <c r="BW116" i="37" s="1"/>
  <c r="AS116" i="37" s="1"/>
  <c r="BG116" i="37"/>
  <c r="BF116" i="37"/>
  <c r="BE116" i="37"/>
  <c r="BD116" i="37"/>
  <c r="BC116" i="37"/>
  <c r="BB116" i="37"/>
  <c r="BA116" i="37"/>
  <c r="AZ116" i="37"/>
  <c r="BV115" i="37"/>
  <c r="BU115" i="37"/>
  <c r="BT115" i="37"/>
  <c r="BS115" i="37"/>
  <c r="BR115" i="37"/>
  <c r="BQ115" i="37"/>
  <c r="BP115" i="37"/>
  <c r="BO115" i="37"/>
  <c r="BN115" i="37"/>
  <c r="BM115" i="37"/>
  <c r="BL115" i="37"/>
  <c r="BK115" i="37"/>
  <c r="BJ115" i="37"/>
  <c r="BI115" i="37"/>
  <c r="BW115" i="37" s="1"/>
  <c r="AS115" i="37" s="1"/>
  <c r="BG115" i="37"/>
  <c r="BF115" i="37"/>
  <c r="BE115" i="37"/>
  <c r="BD115" i="37"/>
  <c r="BC115" i="37"/>
  <c r="BB115" i="37"/>
  <c r="BA115" i="37"/>
  <c r="AZ115" i="37"/>
  <c r="BV114" i="37"/>
  <c r="BU114" i="37"/>
  <c r="BT114" i="37"/>
  <c r="BS114" i="37"/>
  <c r="BR114" i="37"/>
  <c r="BQ114" i="37"/>
  <c r="BP114" i="37"/>
  <c r="BO114" i="37"/>
  <c r="BN114" i="37"/>
  <c r="BM114" i="37"/>
  <c r="BL114" i="37"/>
  <c r="BK114" i="37"/>
  <c r="BJ114" i="37"/>
  <c r="BI114" i="37"/>
  <c r="BW114" i="37" s="1"/>
  <c r="AS114" i="37" s="1"/>
  <c r="BG114" i="37"/>
  <c r="BF114" i="37"/>
  <c r="BE114" i="37"/>
  <c r="BD114" i="37"/>
  <c r="BC114" i="37"/>
  <c r="BB114" i="37"/>
  <c r="BA114" i="37"/>
  <c r="AZ114" i="37"/>
  <c r="BV113" i="37"/>
  <c r="BU113" i="37"/>
  <c r="BT113" i="37"/>
  <c r="BS113" i="37"/>
  <c r="BR113" i="37"/>
  <c r="BQ113" i="37"/>
  <c r="BP113" i="37"/>
  <c r="BO113" i="37"/>
  <c r="BN113" i="37"/>
  <c r="BM113" i="37"/>
  <c r="BL113" i="37"/>
  <c r="BK113" i="37"/>
  <c r="BJ113" i="37"/>
  <c r="BI113" i="37"/>
  <c r="BW113" i="37" s="1"/>
  <c r="AS113" i="37" s="1"/>
  <c r="BG113" i="37"/>
  <c r="BF113" i="37"/>
  <c r="BE113" i="37"/>
  <c r="BD113" i="37"/>
  <c r="BC113" i="37"/>
  <c r="BB113" i="37"/>
  <c r="BA113" i="37"/>
  <c r="AZ113" i="37"/>
  <c r="BW112" i="37"/>
  <c r="AS112" i="37" s="1"/>
  <c r="BV112" i="37"/>
  <c r="BU112" i="37"/>
  <c r="BT112" i="37"/>
  <c r="BS112" i="37"/>
  <c r="BR112" i="37"/>
  <c r="BQ112" i="37"/>
  <c r="BP112" i="37"/>
  <c r="BO112" i="37"/>
  <c r="BN112" i="37"/>
  <c r="BM112" i="37"/>
  <c r="BL112" i="37"/>
  <c r="BK112" i="37"/>
  <c r="BJ112" i="37"/>
  <c r="BI112" i="37"/>
  <c r="BG112" i="37"/>
  <c r="BF112" i="37"/>
  <c r="BE112" i="37"/>
  <c r="BD112" i="37"/>
  <c r="BC112" i="37"/>
  <c r="BB112" i="37"/>
  <c r="BA112" i="37"/>
  <c r="AZ112" i="37"/>
  <c r="BV111" i="37"/>
  <c r="BU111" i="37"/>
  <c r="BT111" i="37"/>
  <c r="BS111" i="37"/>
  <c r="BR111" i="37"/>
  <c r="BQ111" i="37"/>
  <c r="BP111" i="37"/>
  <c r="BO111" i="37"/>
  <c r="BN111" i="37"/>
  <c r="BM111" i="37"/>
  <c r="BL111" i="37"/>
  <c r="BK111" i="37"/>
  <c r="BJ111" i="37"/>
  <c r="BI111" i="37"/>
  <c r="BW111" i="37" s="1"/>
  <c r="AS111" i="37" s="1"/>
  <c r="BG111" i="37"/>
  <c r="BF111" i="37"/>
  <c r="BE111" i="37"/>
  <c r="BD111" i="37"/>
  <c r="BC111" i="37"/>
  <c r="BB111" i="37"/>
  <c r="BA111" i="37"/>
  <c r="AZ111" i="37"/>
  <c r="AR111" i="37" s="1"/>
  <c r="BV110" i="37"/>
  <c r="BU110" i="37"/>
  <c r="BT110" i="37"/>
  <c r="BS110" i="37"/>
  <c r="BR110" i="37"/>
  <c r="BQ110" i="37"/>
  <c r="BP110" i="37"/>
  <c r="BO110" i="37"/>
  <c r="BN110" i="37"/>
  <c r="BM110" i="37"/>
  <c r="BL110" i="37"/>
  <c r="BK110" i="37"/>
  <c r="BJ110" i="37"/>
  <c r="BI110" i="37"/>
  <c r="BW110" i="37" s="1"/>
  <c r="AS110" i="37" s="1"/>
  <c r="BG110" i="37"/>
  <c r="BF110" i="37"/>
  <c r="BE110" i="37"/>
  <c r="BD110" i="37"/>
  <c r="BC110" i="37"/>
  <c r="BB110" i="37"/>
  <c r="BA110" i="37"/>
  <c r="AZ110" i="37"/>
  <c r="BW109" i="37"/>
  <c r="AS109" i="37" s="1"/>
  <c r="BV109" i="37"/>
  <c r="BU109" i="37"/>
  <c r="BT109" i="37"/>
  <c r="BS109" i="37"/>
  <c r="BR109" i="37"/>
  <c r="BQ109" i="37"/>
  <c r="BP109" i="37"/>
  <c r="BO109" i="37"/>
  <c r="BN109" i="37"/>
  <c r="BM109" i="37"/>
  <c r="BL109" i="37"/>
  <c r="BK109" i="37"/>
  <c r="BJ109" i="37"/>
  <c r="BI109" i="37"/>
  <c r="BG109" i="37"/>
  <c r="BF109" i="37"/>
  <c r="BE109" i="37"/>
  <c r="BD109" i="37"/>
  <c r="BC109" i="37"/>
  <c r="BB109" i="37"/>
  <c r="BA109" i="37"/>
  <c r="AZ109" i="37"/>
  <c r="BV108" i="37"/>
  <c r="BU108" i="37"/>
  <c r="BT108" i="37"/>
  <c r="BS108" i="37"/>
  <c r="BR108" i="37"/>
  <c r="BQ108" i="37"/>
  <c r="BP108" i="37"/>
  <c r="BO108" i="37"/>
  <c r="BN108" i="37"/>
  <c r="BM108" i="37"/>
  <c r="BL108" i="37"/>
  <c r="BK108" i="37"/>
  <c r="BJ108" i="37"/>
  <c r="BI108" i="37"/>
  <c r="BW108" i="37" s="1"/>
  <c r="AS108" i="37" s="1"/>
  <c r="BG108" i="37"/>
  <c r="BF108" i="37"/>
  <c r="BE108" i="37"/>
  <c r="BD108" i="37"/>
  <c r="BC108" i="37"/>
  <c r="BB108" i="37"/>
  <c r="BA108" i="37"/>
  <c r="AZ108" i="37"/>
  <c r="AR108" i="37" s="1"/>
  <c r="BV107" i="37"/>
  <c r="BU107" i="37"/>
  <c r="BT107" i="37"/>
  <c r="BS107" i="37"/>
  <c r="BR107" i="37"/>
  <c r="BQ107" i="37"/>
  <c r="BP107" i="37"/>
  <c r="BO107" i="37"/>
  <c r="BN107" i="37"/>
  <c r="BM107" i="37"/>
  <c r="BL107" i="37"/>
  <c r="BK107" i="37"/>
  <c r="BJ107" i="37"/>
  <c r="BI107" i="37"/>
  <c r="BW107" i="37" s="1"/>
  <c r="AS107" i="37" s="1"/>
  <c r="BG107" i="37"/>
  <c r="BF107" i="37"/>
  <c r="BE107" i="37"/>
  <c r="BD107" i="37"/>
  <c r="BC107" i="37"/>
  <c r="BB107" i="37"/>
  <c r="BA107" i="37"/>
  <c r="AZ107" i="37"/>
  <c r="BV106" i="37"/>
  <c r="BU106" i="37"/>
  <c r="BT106" i="37"/>
  <c r="BS106" i="37"/>
  <c r="BR106" i="37"/>
  <c r="BQ106" i="37"/>
  <c r="BP106" i="37"/>
  <c r="BO106" i="37"/>
  <c r="BN106" i="37"/>
  <c r="BM106" i="37"/>
  <c r="BL106" i="37"/>
  <c r="BK106" i="37"/>
  <c r="BJ106" i="37"/>
  <c r="BI106" i="37"/>
  <c r="BW106" i="37" s="1"/>
  <c r="AS106" i="37" s="1"/>
  <c r="BG106" i="37"/>
  <c r="BF106" i="37"/>
  <c r="BE106" i="37"/>
  <c r="BD106" i="37"/>
  <c r="BC106" i="37"/>
  <c r="BB106" i="37"/>
  <c r="BA106" i="37"/>
  <c r="AZ106" i="37"/>
  <c r="AR106" i="37" s="1"/>
  <c r="BV105" i="37"/>
  <c r="BU105" i="37"/>
  <c r="BT105" i="37"/>
  <c r="BS105" i="37"/>
  <c r="BR105" i="37"/>
  <c r="BQ105" i="37"/>
  <c r="BP105" i="37"/>
  <c r="BO105" i="37"/>
  <c r="BN105" i="37"/>
  <c r="BM105" i="37"/>
  <c r="BL105" i="37"/>
  <c r="BK105" i="37"/>
  <c r="BJ105" i="37"/>
  <c r="BI105" i="37"/>
  <c r="BW105" i="37" s="1"/>
  <c r="AS105" i="37" s="1"/>
  <c r="BG105" i="37"/>
  <c r="BF105" i="37"/>
  <c r="BE105" i="37"/>
  <c r="BD105" i="37"/>
  <c r="BC105" i="37"/>
  <c r="BB105" i="37"/>
  <c r="BA105" i="37"/>
  <c r="AZ105" i="37"/>
  <c r="AR105" i="37" s="1"/>
  <c r="BV104" i="37"/>
  <c r="BU104" i="37"/>
  <c r="BT104" i="37"/>
  <c r="BS104" i="37"/>
  <c r="BR104" i="37"/>
  <c r="BQ104" i="37"/>
  <c r="BP104" i="37"/>
  <c r="BO104" i="37"/>
  <c r="BN104" i="37"/>
  <c r="BM104" i="37"/>
  <c r="BL104" i="37"/>
  <c r="BK104" i="37"/>
  <c r="BJ104" i="37"/>
  <c r="BI104" i="37"/>
  <c r="BW104" i="37" s="1"/>
  <c r="AS104" i="37" s="1"/>
  <c r="BG104" i="37"/>
  <c r="BF104" i="37"/>
  <c r="BE104" i="37"/>
  <c r="BD104" i="37"/>
  <c r="BC104" i="37"/>
  <c r="BB104" i="37"/>
  <c r="BA104" i="37"/>
  <c r="AZ104" i="37"/>
  <c r="BV103" i="37"/>
  <c r="BU103" i="37"/>
  <c r="BT103" i="37"/>
  <c r="BS103" i="37"/>
  <c r="BR103" i="37"/>
  <c r="BQ103" i="37"/>
  <c r="BP103" i="37"/>
  <c r="BO103" i="37"/>
  <c r="BN103" i="37"/>
  <c r="BM103" i="37"/>
  <c r="BL103" i="37"/>
  <c r="BK103" i="37"/>
  <c r="BJ103" i="37"/>
  <c r="BI103" i="37"/>
  <c r="BW103" i="37" s="1"/>
  <c r="AS103" i="37" s="1"/>
  <c r="BG103" i="37"/>
  <c r="BF103" i="37"/>
  <c r="BE103" i="37"/>
  <c r="BD103" i="37"/>
  <c r="BC103" i="37"/>
  <c r="BB103" i="37"/>
  <c r="BA103" i="37"/>
  <c r="AZ103" i="37"/>
  <c r="AR103" i="37" s="1"/>
  <c r="BV102" i="37"/>
  <c r="BU102" i="37"/>
  <c r="BT102" i="37"/>
  <c r="BS102" i="37"/>
  <c r="BR102" i="37"/>
  <c r="BQ102" i="37"/>
  <c r="BP102" i="37"/>
  <c r="BO102" i="37"/>
  <c r="BN102" i="37"/>
  <c r="BM102" i="37"/>
  <c r="BL102" i="37"/>
  <c r="BK102" i="37"/>
  <c r="BJ102" i="37"/>
  <c r="BI102" i="37"/>
  <c r="BW102" i="37" s="1"/>
  <c r="AS102" i="37" s="1"/>
  <c r="BG102" i="37"/>
  <c r="BF102" i="37"/>
  <c r="BE102" i="37"/>
  <c r="BD102" i="37"/>
  <c r="BC102" i="37"/>
  <c r="BB102" i="37"/>
  <c r="BA102" i="37"/>
  <c r="AZ102" i="37"/>
  <c r="BV101" i="37"/>
  <c r="BU101" i="37"/>
  <c r="BT101" i="37"/>
  <c r="BS101" i="37"/>
  <c r="BR101" i="37"/>
  <c r="BQ101" i="37"/>
  <c r="BP101" i="37"/>
  <c r="BO101" i="37"/>
  <c r="BN101" i="37"/>
  <c r="BM101" i="37"/>
  <c r="BL101" i="37"/>
  <c r="BK101" i="37"/>
  <c r="BJ101" i="37"/>
  <c r="BI101" i="37"/>
  <c r="BW101" i="37" s="1"/>
  <c r="AS101" i="37" s="1"/>
  <c r="BG101" i="37"/>
  <c r="BF101" i="37"/>
  <c r="BE101" i="37"/>
  <c r="BD101" i="37"/>
  <c r="BC101" i="37"/>
  <c r="BB101" i="37"/>
  <c r="BA101" i="37"/>
  <c r="AZ101" i="37"/>
  <c r="AR101" i="37" s="1"/>
  <c r="BV100" i="37"/>
  <c r="BU100" i="37"/>
  <c r="BT100" i="37"/>
  <c r="BS100" i="37"/>
  <c r="BR100" i="37"/>
  <c r="BQ100" i="37"/>
  <c r="BP100" i="37"/>
  <c r="BO100" i="37"/>
  <c r="BN100" i="37"/>
  <c r="BM100" i="37"/>
  <c r="BL100" i="37"/>
  <c r="BK100" i="37"/>
  <c r="BJ100" i="37"/>
  <c r="BI100" i="37"/>
  <c r="BW100" i="37" s="1"/>
  <c r="AS100" i="37" s="1"/>
  <c r="BG100" i="37"/>
  <c r="BF100" i="37"/>
  <c r="BE100" i="37"/>
  <c r="BD100" i="37"/>
  <c r="BC100" i="37"/>
  <c r="BB100" i="37"/>
  <c r="BA100" i="37"/>
  <c r="AZ100" i="37"/>
  <c r="BV99" i="37"/>
  <c r="BU99" i="37"/>
  <c r="BT99" i="37"/>
  <c r="BS99" i="37"/>
  <c r="BR99" i="37"/>
  <c r="BQ99" i="37"/>
  <c r="BP99" i="37"/>
  <c r="BO99" i="37"/>
  <c r="BN99" i="37"/>
  <c r="BM99" i="37"/>
  <c r="BL99" i="37"/>
  <c r="BK99" i="37"/>
  <c r="BJ99" i="37"/>
  <c r="BI99" i="37"/>
  <c r="BW99" i="37" s="1"/>
  <c r="AS99" i="37" s="1"/>
  <c r="BG99" i="37"/>
  <c r="BF99" i="37"/>
  <c r="BE99" i="37"/>
  <c r="BD99" i="37"/>
  <c r="BC99" i="37"/>
  <c r="BB99" i="37"/>
  <c r="BA99" i="37"/>
  <c r="AZ99" i="37"/>
  <c r="AR99" i="37" s="1"/>
  <c r="BV98" i="37"/>
  <c r="BU98" i="37"/>
  <c r="BT98" i="37"/>
  <c r="BS98" i="37"/>
  <c r="BR98" i="37"/>
  <c r="BQ98" i="37"/>
  <c r="BP98" i="37"/>
  <c r="BO98" i="37"/>
  <c r="BN98" i="37"/>
  <c r="BM98" i="37"/>
  <c r="BL98" i="37"/>
  <c r="BK98" i="37"/>
  <c r="BJ98" i="37"/>
  <c r="BI98" i="37"/>
  <c r="BW98" i="37" s="1"/>
  <c r="AS98" i="37" s="1"/>
  <c r="BG98" i="37"/>
  <c r="BF98" i="37"/>
  <c r="BE98" i="37"/>
  <c r="BD98" i="37"/>
  <c r="BC98" i="37"/>
  <c r="BB98" i="37"/>
  <c r="BA98" i="37"/>
  <c r="AZ98" i="37"/>
  <c r="BV97" i="37"/>
  <c r="BU97" i="37"/>
  <c r="BT97" i="37"/>
  <c r="BS97" i="37"/>
  <c r="BR97" i="37"/>
  <c r="BQ97" i="37"/>
  <c r="BP97" i="37"/>
  <c r="BO97" i="37"/>
  <c r="BN97" i="37"/>
  <c r="BM97" i="37"/>
  <c r="BL97" i="37"/>
  <c r="BK97" i="37"/>
  <c r="BJ97" i="37"/>
  <c r="BI97" i="37"/>
  <c r="BW97" i="37" s="1"/>
  <c r="AS97" i="37" s="1"/>
  <c r="BG97" i="37"/>
  <c r="BF97" i="37"/>
  <c r="BE97" i="37"/>
  <c r="BD97" i="37"/>
  <c r="BC97" i="37"/>
  <c r="BB97" i="37"/>
  <c r="BA97" i="37"/>
  <c r="AZ97" i="37"/>
  <c r="BV96" i="37"/>
  <c r="BU96" i="37"/>
  <c r="BT96" i="37"/>
  <c r="BS96" i="37"/>
  <c r="BR96" i="37"/>
  <c r="BQ96" i="37"/>
  <c r="BP96" i="37"/>
  <c r="BO96" i="37"/>
  <c r="BN96" i="37"/>
  <c r="BM96" i="37"/>
  <c r="BL96" i="37"/>
  <c r="BK96" i="37"/>
  <c r="BJ96" i="37"/>
  <c r="BI96" i="37"/>
  <c r="BW96" i="37" s="1"/>
  <c r="AS96" i="37" s="1"/>
  <c r="BG96" i="37"/>
  <c r="BF96" i="37"/>
  <c r="BE96" i="37"/>
  <c r="BD96" i="37"/>
  <c r="BC96" i="37"/>
  <c r="BB96" i="37"/>
  <c r="BA96" i="37"/>
  <c r="AZ96" i="37"/>
  <c r="BV95" i="37"/>
  <c r="BU95" i="37"/>
  <c r="BT95" i="37"/>
  <c r="BS95" i="37"/>
  <c r="BR95" i="37"/>
  <c r="BQ95" i="37"/>
  <c r="BP95" i="37"/>
  <c r="BO95" i="37"/>
  <c r="BN95" i="37"/>
  <c r="BM95" i="37"/>
  <c r="BL95" i="37"/>
  <c r="BK95" i="37"/>
  <c r="BJ95" i="37"/>
  <c r="BI95" i="37"/>
  <c r="BW95" i="37" s="1"/>
  <c r="AS95" i="37" s="1"/>
  <c r="BG95" i="37"/>
  <c r="BF95" i="37"/>
  <c r="BE95" i="37"/>
  <c r="BD95" i="37"/>
  <c r="BC95" i="37"/>
  <c r="BB95" i="37"/>
  <c r="BA95" i="37"/>
  <c r="AZ95" i="37"/>
  <c r="BV94" i="37"/>
  <c r="BU94" i="37"/>
  <c r="BT94" i="37"/>
  <c r="BS94" i="37"/>
  <c r="BR94" i="37"/>
  <c r="BQ94" i="37"/>
  <c r="BP94" i="37"/>
  <c r="BO94" i="37"/>
  <c r="BN94" i="37"/>
  <c r="BM94" i="37"/>
  <c r="BL94" i="37"/>
  <c r="BK94" i="37"/>
  <c r="BJ94" i="37"/>
  <c r="BI94" i="37"/>
  <c r="BW94" i="37" s="1"/>
  <c r="AS94" i="37" s="1"/>
  <c r="BG94" i="37"/>
  <c r="BF94" i="37"/>
  <c r="BE94" i="37"/>
  <c r="BD94" i="37"/>
  <c r="BC94" i="37"/>
  <c r="BB94" i="37"/>
  <c r="BA94" i="37"/>
  <c r="AZ94" i="37"/>
  <c r="BW93" i="37"/>
  <c r="AS93" i="37" s="1"/>
  <c r="BV93" i="37"/>
  <c r="BU93" i="37"/>
  <c r="BT93" i="37"/>
  <c r="BS93" i="37"/>
  <c r="BR93" i="37"/>
  <c r="BQ93" i="37"/>
  <c r="BP93" i="37"/>
  <c r="BO93" i="37"/>
  <c r="BN93" i="37"/>
  <c r="BM93" i="37"/>
  <c r="BL93" i="37"/>
  <c r="BK93" i="37"/>
  <c r="BJ93" i="37"/>
  <c r="BI93" i="37"/>
  <c r="BG93" i="37"/>
  <c r="BF93" i="37"/>
  <c r="BE93" i="37"/>
  <c r="BD93" i="37"/>
  <c r="BC93" i="37"/>
  <c r="BB93" i="37"/>
  <c r="BA93" i="37"/>
  <c r="AZ93" i="37"/>
  <c r="BV92" i="37"/>
  <c r="BU92" i="37"/>
  <c r="BT92" i="37"/>
  <c r="BS92" i="37"/>
  <c r="BR92" i="37"/>
  <c r="BQ92" i="37"/>
  <c r="BP92" i="37"/>
  <c r="BO92" i="37"/>
  <c r="BN92" i="37"/>
  <c r="BM92" i="37"/>
  <c r="BL92" i="37"/>
  <c r="BK92" i="37"/>
  <c r="BJ92" i="37"/>
  <c r="BI92" i="37"/>
  <c r="BW92" i="37" s="1"/>
  <c r="AS92" i="37" s="1"/>
  <c r="BG92" i="37"/>
  <c r="BF92" i="37"/>
  <c r="BE92" i="37"/>
  <c r="BD92" i="37"/>
  <c r="BC92" i="37"/>
  <c r="BB92" i="37"/>
  <c r="BA92" i="37"/>
  <c r="AZ92" i="37"/>
  <c r="AR92" i="37" s="1"/>
  <c r="BV91" i="37"/>
  <c r="BU91" i="37"/>
  <c r="BT91" i="37"/>
  <c r="BS91" i="37"/>
  <c r="BR91" i="37"/>
  <c r="BQ91" i="37"/>
  <c r="BP91" i="37"/>
  <c r="BO91" i="37"/>
  <c r="BN91" i="37"/>
  <c r="BM91" i="37"/>
  <c r="BL91" i="37"/>
  <c r="BK91" i="37"/>
  <c r="BJ91" i="37"/>
  <c r="BI91" i="37"/>
  <c r="BW91" i="37" s="1"/>
  <c r="AS91" i="37" s="1"/>
  <c r="BG91" i="37"/>
  <c r="BF91" i="37"/>
  <c r="BE91" i="37"/>
  <c r="BD91" i="37"/>
  <c r="BC91" i="37"/>
  <c r="BB91" i="37"/>
  <c r="BA91" i="37"/>
  <c r="AZ91" i="37"/>
  <c r="BV90" i="37"/>
  <c r="BU90" i="37"/>
  <c r="BT90" i="37"/>
  <c r="BS90" i="37"/>
  <c r="BR90" i="37"/>
  <c r="BQ90" i="37"/>
  <c r="BP90" i="37"/>
  <c r="BO90" i="37"/>
  <c r="BN90" i="37"/>
  <c r="BM90" i="37"/>
  <c r="BL90" i="37"/>
  <c r="BK90" i="37"/>
  <c r="BJ90" i="37"/>
  <c r="BI90" i="37"/>
  <c r="BW90" i="37" s="1"/>
  <c r="AS90" i="37" s="1"/>
  <c r="BG90" i="37"/>
  <c r="BF90" i="37"/>
  <c r="BE90" i="37"/>
  <c r="BD90" i="37"/>
  <c r="BC90" i="37"/>
  <c r="BB90" i="37"/>
  <c r="BA90" i="37"/>
  <c r="AZ90" i="37"/>
  <c r="AR90" i="37" s="1"/>
  <c r="BV89" i="37"/>
  <c r="BU89" i="37"/>
  <c r="BT89" i="37"/>
  <c r="BS89" i="37"/>
  <c r="BR89" i="37"/>
  <c r="BQ89" i="37"/>
  <c r="BP89" i="37"/>
  <c r="BO89" i="37"/>
  <c r="BN89" i="37"/>
  <c r="BM89" i="37"/>
  <c r="BL89" i="37"/>
  <c r="BK89" i="37"/>
  <c r="BJ89" i="37"/>
  <c r="BI89" i="37"/>
  <c r="BW89" i="37" s="1"/>
  <c r="AS89" i="37" s="1"/>
  <c r="BG89" i="37"/>
  <c r="BF89" i="37"/>
  <c r="BE89" i="37"/>
  <c r="BD89" i="37"/>
  <c r="BC89" i="37"/>
  <c r="BB89" i="37"/>
  <c r="BA89" i="37"/>
  <c r="AZ89" i="37"/>
  <c r="BW88" i="37"/>
  <c r="AS88" i="37" s="1"/>
  <c r="BV88" i="37"/>
  <c r="BU88" i="37"/>
  <c r="BT88" i="37"/>
  <c r="BS88" i="37"/>
  <c r="BR88" i="37"/>
  <c r="BQ88" i="37"/>
  <c r="BP88" i="37"/>
  <c r="BO88" i="37"/>
  <c r="BN88" i="37"/>
  <c r="BM88" i="37"/>
  <c r="BL88" i="37"/>
  <c r="BK88" i="37"/>
  <c r="BJ88" i="37"/>
  <c r="BI88" i="37"/>
  <c r="BG88" i="37"/>
  <c r="BF88" i="37"/>
  <c r="BE88" i="37"/>
  <c r="BD88" i="37"/>
  <c r="BC88" i="37"/>
  <c r="BB88" i="37"/>
  <c r="BA88" i="37"/>
  <c r="AZ88" i="37"/>
  <c r="BV87" i="37"/>
  <c r="BU87" i="37"/>
  <c r="BT87" i="37"/>
  <c r="BS87" i="37"/>
  <c r="BR87" i="37"/>
  <c r="BQ87" i="37"/>
  <c r="BP87" i="37"/>
  <c r="BO87" i="37"/>
  <c r="BN87" i="37"/>
  <c r="BM87" i="37"/>
  <c r="BL87" i="37"/>
  <c r="BK87" i="37"/>
  <c r="BJ87" i="37"/>
  <c r="BI87" i="37"/>
  <c r="BW87" i="37" s="1"/>
  <c r="AS87" i="37" s="1"/>
  <c r="BG87" i="37"/>
  <c r="BF87" i="37"/>
  <c r="BE87" i="37"/>
  <c r="BD87" i="37"/>
  <c r="BC87" i="37"/>
  <c r="BB87" i="37"/>
  <c r="BA87" i="37"/>
  <c r="AZ87" i="37"/>
  <c r="AR87" i="37" s="1"/>
  <c r="BV86" i="37"/>
  <c r="BU86" i="37"/>
  <c r="BT86" i="37"/>
  <c r="BS86" i="37"/>
  <c r="BR86" i="37"/>
  <c r="BQ86" i="37"/>
  <c r="BP86" i="37"/>
  <c r="BO86" i="37"/>
  <c r="BN86" i="37"/>
  <c r="BM86" i="37"/>
  <c r="BL86" i="37"/>
  <c r="BK86" i="37"/>
  <c r="BJ86" i="37"/>
  <c r="BI86" i="37"/>
  <c r="BW86" i="37" s="1"/>
  <c r="AS86" i="37" s="1"/>
  <c r="BG86" i="37"/>
  <c r="BF86" i="37"/>
  <c r="BE86" i="37"/>
  <c r="BD86" i="37"/>
  <c r="BC86" i="37"/>
  <c r="BB86" i="37"/>
  <c r="BA86" i="37"/>
  <c r="AZ86" i="37"/>
  <c r="BW85" i="37"/>
  <c r="AS85" i="37" s="1"/>
  <c r="BV85" i="37"/>
  <c r="BU85" i="37"/>
  <c r="BT85" i="37"/>
  <c r="BS85" i="37"/>
  <c r="BR85" i="37"/>
  <c r="BQ85" i="37"/>
  <c r="BP85" i="37"/>
  <c r="BO85" i="37"/>
  <c r="BN85" i="37"/>
  <c r="BM85" i="37"/>
  <c r="BL85" i="37"/>
  <c r="BK85" i="37"/>
  <c r="BJ85" i="37"/>
  <c r="BI85" i="37"/>
  <c r="BG85" i="37"/>
  <c r="BF85" i="37"/>
  <c r="BE85" i="37"/>
  <c r="BD85" i="37"/>
  <c r="BC85" i="37"/>
  <c r="BB85" i="37"/>
  <c r="BA85" i="37"/>
  <c r="AZ85" i="37"/>
  <c r="BV84" i="37"/>
  <c r="BU84" i="37"/>
  <c r="BT84" i="37"/>
  <c r="BS84" i="37"/>
  <c r="BR84" i="37"/>
  <c r="BQ84" i="37"/>
  <c r="BP84" i="37"/>
  <c r="BO84" i="37"/>
  <c r="BN84" i="37"/>
  <c r="BM84" i="37"/>
  <c r="BL84" i="37"/>
  <c r="BK84" i="37"/>
  <c r="BJ84" i="37"/>
  <c r="BI84" i="37"/>
  <c r="BW84" i="37" s="1"/>
  <c r="AS84" i="37" s="1"/>
  <c r="BG84" i="37"/>
  <c r="BF84" i="37"/>
  <c r="BE84" i="37"/>
  <c r="BD84" i="37"/>
  <c r="BC84" i="37"/>
  <c r="BB84" i="37"/>
  <c r="BA84" i="37"/>
  <c r="AZ84" i="37"/>
  <c r="BV83" i="37"/>
  <c r="BU83" i="37"/>
  <c r="BT83" i="37"/>
  <c r="BS83" i="37"/>
  <c r="BR83" i="37"/>
  <c r="BQ83" i="37"/>
  <c r="BP83" i="37"/>
  <c r="BO83" i="37"/>
  <c r="BN83" i="37"/>
  <c r="BM83" i="37"/>
  <c r="BL83" i="37"/>
  <c r="BK83" i="37"/>
  <c r="BJ83" i="37"/>
  <c r="BI83" i="37"/>
  <c r="BW83" i="37" s="1"/>
  <c r="AS83" i="37" s="1"/>
  <c r="BG83" i="37"/>
  <c r="BF83" i="37"/>
  <c r="BE83" i="37"/>
  <c r="BD83" i="37"/>
  <c r="BC83" i="37"/>
  <c r="BB83" i="37"/>
  <c r="BA83" i="37"/>
  <c r="AZ83" i="37"/>
  <c r="BV82" i="37"/>
  <c r="BU82" i="37"/>
  <c r="BT82" i="37"/>
  <c r="BS82" i="37"/>
  <c r="BR82" i="37"/>
  <c r="BQ82" i="37"/>
  <c r="BP82" i="37"/>
  <c r="BO82" i="37"/>
  <c r="BN82" i="37"/>
  <c r="BM82" i="37"/>
  <c r="BL82" i="37"/>
  <c r="BK82" i="37"/>
  <c r="BJ82" i="37"/>
  <c r="BI82" i="37"/>
  <c r="BW82" i="37" s="1"/>
  <c r="AS82" i="37" s="1"/>
  <c r="BG82" i="37"/>
  <c r="BF82" i="37"/>
  <c r="BE82" i="37"/>
  <c r="BD82" i="37"/>
  <c r="BC82" i="37"/>
  <c r="BB82" i="37"/>
  <c r="BA82" i="37"/>
  <c r="AZ82" i="37"/>
  <c r="BV81" i="37"/>
  <c r="BU81" i="37"/>
  <c r="BT81" i="37"/>
  <c r="BS81" i="37"/>
  <c r="BR81" i="37"/>
  <c r="BQ81" i="37"/>
  <c r="BP81" i="37"/>
  <c r="BO81" i="37"/>
  <c r="BN81" i="37"/>
  <c r="BM81" i="37"/>
  <c r="BL81" i="37"/>
  <c r="BK81" i="37"/>
  <c r="BJ81" i="37"/>
  <c r="BI81" i="37"/>
  <c r="BW81" i="37" s="1"/>
  <c r="AS81" i="37" s="1"/>
  <c r="BG81" i="37"/>
  <c r="BF81" i="37"/>
  <c r="BE81" i="37"/>
  <c r="BD81" i="37"/>
  <c r="BC81" i="37"/>
  <c r="BB81" i="37"/>
  <c r="BA81" i="37"/>
  <c r="AZ81" i="37"/>
  <c r="BW80" i="37"/>
  <c r="AS80" i="37" s="1"/>
  <c r="BV80" i="37"/>
  <c r="BU80" i="37"/>
  <c r="BT80" i="37"/>
  <c r="BS80" i="37"/>
  <c r="BR80" i="37"/>
  <c r="BQ80" i="37"/>
  <c r="BP80" i="37"/>
  <c r="BO80" i="37"/>
  <c r="BN80" i="37"/>
  <c r="BM80" i="37"/>
  <c r="BL80" i="37"/>
  <c r="BK80" i="37"/>
  <c r="BJ80" i="37"/>
  <c r="BI80" i="37"/>
  <c r="BG80" i="37"/>
  <c r="BF80" i="37"/>
  <c r="BE80" i="37"/>
  <c r="BD80" i="37"/>
  <c r="BC80" i="37"/>
  <c r="BB80" i="37"/>
  <c r="BA80" i="37"/>
  <c r="AZ80" i="37"/>
  <c r="BV79" i="37"/>
  <c r="BU79" i="37"/>
  <c r="BT79" i="37"/>
  <c r="BS79" i="37"/>
  <c r="BR79" i="37"/>
  <c r="BQ79" i="37"/>
  <c r="BP79" i="37"/>
  <c r="BO79" i="37"/>
  <c r="BN79" i="37"/>
  <c r="BM79" i="37"/>
  <c r="BL79" i="37"/>
  <c r="BK79" i="37"/>
  <c r="BJ79" i="37"/>
  <c r="BI79" i="37"/>
  <c r="BW79" i="37" s="1"/>
  <c r="AS79" i="37" s="1"/>
  <c r="BG79" i="37"/>
  <c r="BF79" i="37"/>
  <c r="BE79" i="37"/>
  <c r="BD79" i="37"/>
  <c r="BC79" i="37"/>
  <c r="BB79" i="37"/>
  <c r="BA79" i="37"/>
  <c r="AZ79" i="37"/>
  <c r="AR79" i="37" s="1"/>
  <c r="BW78" i="37"/>
  <c r="AS78" i="37" s="1"/>
  <c r="BV78" i="37"/>
  <c r="BU78" i="37"/>
  <c r="BT78" i="37"/>
  <c r="BS78" i="37"/>
  <c r="BR78" i="37"/>
  <c r="BQ78" i="37"/>
  <c r="BP78" i="37"/>
  <c r="BO78" i="37"/>
  <c r="BN78" i="37"/>
  <c r="BM78" i="37"/>
  <c r="BL78" i="37"/>
  <c r="BK78" i="37"/>
  <c r="BJ78" i="37"/>
  <c r="BI78" i="37"/>
  <c r="BG78" i="37"/>
  <c r="BF78" i="37"/>
  <c r="BE78" i="37"/>
  <c r="BD78" i="37"/>
  <c r="BC78" i="37"/>
  <c r="BB78" i="37"/>
  <c r="BA78" i="37"/>
  <c r="AZ78" i="37"/>
  <c r="BV77" i="37"/>
  <c r="BU77" i="37"/>
  <c r="BT77" i="37"/>
  <c r="BS77" i="37"/>
  <c r="BR77" i="37"/>
  <c r="BQ77" i="37"/>
  <c r="BP77" i="37"/>
  <c r="BO77" i="37"/>
  <c r="BN77" i="37"/>
  <c r="BM77" i="37"/>
  <c r="BL77" i="37"/>
  <c r="BK77" i="37"/>
  <c r="BJ77" i="37"/>
  <c r="BI77" i="37"/>
  <c r="BW77" i="37" s="1"/>
  <c r="AS77" i="37" s="1"/>
  <c r="BG77" i="37"/>
  <c r="BF77" i="37"/>
  <c r="BE77" i="37"/>
  <c r="BD77" i="37"/>
  <c r="BC77" i="37"/>
  <c r="BB77" i="37"/>
  <c r="BA77" i="37"/>
  <c r="AZ77" i="37"/>
  <c r="BV76" i="37"/>
  <c r="BU76" i="37"/>
  <c r="BT76" i="37"/>
  <c r="BS76" i="37"/>
  <c r="BR76" i="37"/>
  <c r="BQ76" i="37"/>
  <c r="BP76" i="37"/>
  <c r="BO76" i="37"/>
  <c r="BN76" i="37"/>
  <c r="BM76" i="37"/>
  <c r="BL76" i="37"/>
  <c r="BK76" i="37"/>
  <c r="BJ76" i="37"/>
  <c r="BI76" i="37"/>
  <c r="BW76" i="37" s="1"/>
  <c r="AS76" i="37" s="1"/>
  <c r="BG76" i="37"/>
  <c r="BF76" i="37"/>
  <c r="BE76" i="37"/>
  <c r="BD76" i="37"/>
  <c r="BC76" i="37"/>
  <c r="BB76" i="37"/>
  <c r="BA76" i="37"/>
  <c r="AZ76" i="37"/>
  <c r="BW75" i="37"/>
  <c r="AS75" i="37" s="1"/>
  <c r="BV75" i="37"/>
  <c r="BU75" i="37"/>
  <c r="BT75" i="37"/>
  <c r="BS75" i="37"/>
  <c r="BR75" i="37"/>
  <c r="BQ75" i="37"/>
  <c r="BP75" i="37"/>
  <c r="BO75" i="37"/>
  <c r="BN75" i="37"/>
  <c r="BM75" i="37"/>
  <c r="BL75" i="37"/>
  <c r="BK75" i="37"/>
  <c r="BJ75" i="37"/>
  <c r="BI75" i="37"/>
  <c r="BG75" i="37"/>
  <c r="BF75" i="37"/>
  <c r="BE75" i="37"/>
  <c r="BD75" i="37"/>
  <c r="BC75" i="37"/>
  <c r="BB75" i="37"/>
  <c r="BA75" i="37"/>
  <c r="AZ75" i="37"/>
  <c r="BV74" i="37"/>
  <c r="BU74" i="37"/>
  <c r="BT74" i="37"/>
  <c r="BS74" i="37"/>
  <c r="BR74" i="37"/>
  <c r="BQ74" i="37"/>
  <c r="BP74" i="37"/>
  <c r="BO74" i="37"/>
  <c r="BN74" i="37"/>
  <c r="BM74" i="37"/>
  <c r="BL74" i="37"/>
  <c r="BK74" i="37"/>
  <c r="BJ74" i="37"/>
  <c r="BI74" i="37"/>
  <c r="BW74" i="37" s="1"/>
  <c r="AS74" i="37" s="1"/>
  <c r="BG74" i="37"/>
  <c r="BF74" i="37"/>
  <c r="BE74" i="37"/>
  <c r="BD74" i="37"/>
  <c r="BC74" i="37"/>
  <c r="BB74" i="37"/>
  <c r="BA74" i="37"/>
  <c r="AZ74" i="37"/>
  <c r="BV73" i="37"/>
  <c r="BU73" i="37"/>
  <c r="BT73" i="37"/>
  <c r="BS73" i="37"/>
  <c r="BR73" i="37"/>
  <c r="BQ73" i="37"/>
  <c r="BP73" i="37"/>
  <c r="BO73" i="37"/>
  <c r="BN73" i="37"/>
  <c r="BM73" i="37"/>
  <c r="BL73" i="37"/>
  <c r="BK73" i="37"/>
  <c r="BJ73" i="37"/>
  <c r="BI73" i="37"/>
  <c r="BW73" i="37" s="1"/>
  <c r="AS73" i="37" s="1"/>
  <c r="BG73" i="37"/>
  <c r="BF73" i="37"/>
  <c r="BE73" i="37"/>
  <c r="BD73" i="37"/>
  <c r="BC73" i="37"/>
  <c r="BB73" i="37"/>
  <c r="BA73" i="37"/>
  <c r="AZ73" i="37"/>
  <c r="BV72" i="37"/>
  <c r="BU72" i="37"/>
  <c r="BT72" i="37"/>
  <c r="BS72" i="37"/>
  <c r="BR72" i="37"/>
  <c r="BQ72" i="37"/>
  <c r="BP72" i="37"/>
  <c r="BO72" i="37"/>
  <c r="BN72" i="37"/>
  <c r="BM72" i="37"/>
  <c r="BL72" i="37"/>
  <c r="BK72" i="37"/>
  <c r="BJ72" i="37"/>
  <c r="BI72" i="37"/>
  <c r="BW72" i="37" s="1"/>
  <c r="AS72" i="37" s="1"/>
  <c r="BG72" i="37"/>
  <c r="BF72" i="37"/>
  <c r="BE72" i="37"/>
  <c r="BD72" i="37"/>
  <c r="BC72" i="37"/>
  <c r="BB72" i="37"/>
  <c r="BA72" i="37"/>
  <c r="AZ72" i="37"/>
  <c r="BV71" i="37"/>
  <c r="BU71" i="37"/>
  <c r="BT71" i="37"/>
  <c r="BS71" i="37"/>
  <c r="BR71" i="37"/>
  <c r="BQ71" i="37"/>
  <c r="BP71" i="37"/>
  <c r="BO71" i="37"/>
  <c r="BN71" i="37"/>
  <c r="BM71" i="37"/>
  <c r="BL71" i="37"/>
  <c r="BK71" i="37"/>
  <c r="BJ71" i="37"/>
  <c r="BI71" i="37"/>
  <c r="BW71" i="37" s="1"/>
  <c r="AS71" i="37" s="1"/>
  <c r="BG71" i="37"/>
  <c r="BF71" i="37"/>
  <c r="BE71" i="37"/>
  <c r="BD71" i="37"/>
  <c r="BC71" i="37"/>
  <c r="BB71" i="37"/>
  <c r="BA71" i="37"/>
  <c r="AZ71" i="37"/>
  <c r="BW70" i="37"/>
  <c r="AS70" i="37" s="1"/>
  <c r="BV70" i="37"/>
  <c r="BU70" i="37"/>
  <c r="BT70" i="37"/>
  <c r="BS70" i="37"/>
  <c r="BR70" i="37"/>
  <c r="BQ70" i="37"/>
  <c r="BP70" i="37"/>
  <c r="BO70" i="37"/>
  <c r="BN70" i="37"/>
  <c r="BM70" i="37"/>
  <c r="BL70" i="37"/>
  <c r="BK70" i="37"/>
  <c r="BJ70" i="37"/>
  <c r="BI70" i="37"/>
  <c r="BG70" i="37"/>
  <c r="BF70" i="37"/>
  <c r="BE70" i="37"/>
  <c r="BD70" i="37"/>
  <c r="BC70" i="37"/>
  <c r="BB70" i="37"/>
  <c r="BA70" i="37"/>
  <c r="AZ70" i="37"/>
  <c r="BV69" i="37"/>
  <c r="BU69" i="37"/>
  <c r="BT69" i="37"/>
  <c r="BS69" i="37"/>
  <c r="BR69" i="37"/>
  <c r="BQ69" i="37"/>
  <c r="BP69" i="37"/>
  <c r="BO69" i="37"/>
  <c r="BN69" i="37"/>
  <c r="BM69" i="37"/>
  <c r="BL69" i="37"/>
  <c r="BK69" i="37"/>
  <c r="BJ69" i="37"/>
  <c r="BI69" i="37"/>
  <c r="BW69" i="37" s="1"/>
  <c r="AS69" i="37" s="1"/>
  <c r="BG69" i="37"/>
  <c r="BF69" i="37"/>
  <c r="BE69" i="37"/>
  <c r="BD69" i="37"/>
  <c r="BC69" i="37"/>
  <c r="BB69" i="37"/>
  <c r="BA69" i="37"/>
  <c r="AZ69" i="37"/>
  <c r="AR69" i="37" s="1"/>
  <c r="BV68" i="37"/>
  <c r="BU68" i="37"/>
  <c r="BT68" i="37"/>
  <c r="BS68" i="37"/>
  <c r="BR68" i="37"/>
  <c r="BQ68" i="37"/>
  <c r="BP68" i="37"/>
  <c r="BO68" i="37"/>
  <c r="BN68" i="37"/>
  <c r="BM68" i="37"/>
  <c r="BL68" i="37"/>
  <c r="BK68" i="37"/>
  <c r="BJ68" i="37"/>
  <c r="BI68" i="37"/>
  <c r="BW68" i="37" s="1"/>
  <c r="AS68" i="37" s="1"/>
  <c r="BG68" i="37"/>
  <c r="BF68" i="37"/>
  <c r="BE68" i="37"/>
  <c r="BD68" i="37"/>
  <c r="BC68" i="37"/>
  <c r="BB68" i="37"/>
  <c r="BA68" i="37"/>
  <c r="AZ68" i="37"/>
  <c r="BW67" i="37"/>
  <c r="AS67" i="37" s="1"/>
  <c r="BV67" i="37"/>
  <c r="BU67" i="37"/>
  <c r="BT67" i="37"/>
  <c r="BS67" i="37"/>
  <c r="BR67" i="37"/>
  <c r="BQ67" i="37"/>
  <c r="BP67" i="37"/>
  <c r="BO67" i="37"/>
  <c r="BN67" i="37"/>
  <c r="BM67" i="37"/>
  <c r="BL67" i="37"/>
  <c r="BK67" i="37"/>
  <c r="BJ67" i="37"/>
  <c r="BI67" i="37"/>
  <c r="BG67" i="37"/>
  <c r="BF67" i="37"/>
  <c r="BE67" i="37"/>
  <c r="BD67" i="37"/>
  <c r="BC67" i="37"/>
  <c r="BB67" i="37"/>
  <c r="BA67" i="37"/>
  <c r="AZ67" i="37"/>
  <c r="BV66" i="37"/>
  <c r="BU66" i="37"/>
  <c r="BT66" i="37"/>
  <c r="BS66" i="37"/>
  <c r="BR66" i="37"/>
  <c r="BQ66" i="37"/>
  <c r="BP66" i="37"/>
  <c r="BO66" i="37"/>
  <c r="BN66" i="37"/>
  <c r="BM66" i="37"/>
  <c r="BL66" i="37"/>
  <c r="BK66" i="37"/>
  <c r="BJ66" i="37"/>
  <c r="BI66" i="37"/>
  <c r="BW66" i="37" s="1"/>
  <c r="AS66" i="37" s="1"/>
  <c r="BG66" i="37"/>
  <c r="BF66" i="37"/>
  <c r="BE66" i="37"/>
  <c r="BD66" i="37"/>
  <c r="BC66" i="37"/>
  <c r="BB66" i="37"/>
  <c r="BA66" i="37"/>
  <c r="AZ66" i="37"/>
  <c r="AR66" i="37" s="1"/>
  <c r="BV65" i="37"/>
  <c r="BU65" i="37"/>
  <c r="BT65" i="37"/>
  <c r="BS65" i="37"/>
  <c r="BR65" i="37"/>
  <c r="BQ65" i="37"/>
  <c r="BP65" i="37"/>
  <c r="BO65" i="37"/>
  <c r="BN65" i="37"/>
  <c r="BM65" i="37"/>
  <c r="BL65" i="37"/>
  <c r="BK65" i="37"/>
  <c r="BJ65" i="37"/>
  <c r="BI65" i="37"/>
  <c r="BW65" i="37" s="1"/>
  <c r="AS65" i="37" s="1"/>
  <c r="BG65" i="37"/>
  <c r="BF65" i="37"/>
  <c r="BE65" i="37"/>
  <c r="BD65" i="37"/>
  <c r="BC65" i="37"/>
  <c r="BB65" i="37"/>
  <c r="BA65" i="37"/>
  <c r="AZ65" i="37"/>
  <c r="BV64" i="37"/>
  <c r="BU64" i="37"/>
  <c r="BT64" i="37"/>
  <c r="BS64" i="37"/>
  <c r="BR64" i="37"/>
  <c r="BQ64" i="37"/>
  <c r="BP64" i="37"/>
  <c r="BO64" i="37"/>
  <c r="BN64" i="37"/>
  <c r="BM64" i="37"/>
  <c r="BL64" i="37"/>
  <c r="BK64" i="37"/>
  <c r="BJ64" i="37"/>
  <c r="BI64" i="37"/>
  <c r="BW64" i="37" s="1"/>
  <c r="AS64" i="37" s="1"/>
  <c r="BG64" i="37"/>
  <c r="BF64" i="37"/>
  <c r="BE64" i="37"/>
  <c r="BD64" i="37"/>
  <c r="BC64" i="37"/>
  <c r="BB64" i="37"/>
  <c r="BA64" i="37"/>
  <c r="AZ64" i="37"/>
  <c r="AR64" i="37" s="1"/>
  <c r="BV63" i="37"/>
  <c r="BU63" i="37"/>
  <c r="BT63" i="37"/>
  <c r="BS63" i="37"/>
  <c r="BR63" i="37"/>
  <c r="BQ63" i="37"/>
  <c r="BP63" i="37"/>
  <c r="BO63" i="37"/>
  <c r="BN63" i="37"/>
  <c r="BM63" i="37"/>
  <c r="BL63" i="37"/>
  <c r="BK63" i="37"/>
  <c r="BJ63" i="37"/>
  <c r="BI63" i="37"/>
  <c r="BW63" i="37" s="1"/>
  <c r="AS63" i="37" s="1"/>
  <c r="BG63" i="37"/>
  <c r="BF63" i="37"/>
  <c r="BE63" i="37"/>
  <c r="BD63" i="37"/>
  <c r="BC63" i="37"/>
  <c r="BB63" i="37"/>
  <c r="BA63" i="37"/>
  <c r="AZ63" i="37"/>
  <c r="AR63" i="37" s="1"/>
  <c r="BW62" i="37"/>
  <c r="AS62" i="37" s="1"/>
  <c r="BV62" i="37"/>
  <c r="BU62" i="37"/>
  <c r="BT62" i="37"/>
  <c r="BS62" i="37"/>
  <c r="BR62" i="37"/>
  <c r="BQ62" i="37"/>
  <c r="BP62" i="37"/>
  <c r="BO62" i="37"/>
  <c r="BN62" i="37"/>
  <c r="BM62" i="37"/>
  <c r="BL62" i="37"/>
  <c r="BK62" i="37"/>
  <c r="BJ62" i="37"/>
  <c r="BI62" i="37"/>
  <c r="BG62" i="37"/>
  <c r="BF62" i="37"/>
  <c r="BE62" i="37"/>
  <c r="BD62" i="37"/>
  <c r="BC62" i="37"/>
  <c r="BB62" i="37"/>
  <c r="BA62" i="37"/>
  <c r="AZ62" i="37"/>
  <c r="BV61" i="37"/>
  <c r="BU61" i="37"/>
  <c r="BT61" i="37"/>
  <c r="BS61" i="37"/>
  <c r="BR61" i="37"/>
  <c r="BQ61" i="37"/>
  <c r="BP61" i="37"/>
  <c r="BO61" i="37"/>
  <c r="BN61" i="37"/>
  <c r="BM61" i="37"/>
  <c r="BL61" i="37"/>
  <c r="BK61" i="37"/>
  <c r="BJ61" i="37"/>
  <c r="BI61" i="37"/>
  <c r="BW61" i="37" s="1"/>
  <c r="AS61" i="37" s="1"/>
  <c r="BG61" i="37"/>
  <c r="BF61" i="37"/>
  <c r="BE61" i="37"/>
  <c r="BD61" i="37"/>
  <c r="BC61" i="37"/>
  <c r="BB61" i="37"/>
  <c r="BA61" i="37"/>
  <c r="AZ61" i="37"/>
  <c r="BV60" i="37"/>
  <c r="BU60" i="37"/>
  <c r="BT60" i="37"/>
  <c r="BS60" i="37"/>
  <c r="BR60" i="37"/>
  <c r="BQ60" i="37"/>
  <c r="BP60" i="37"/>
  <c r="BO60" i="37"/>
  <c r="BN60" i="37"/>
  <c r="BM60" i="37"/>
  <c r="BL60" i="37"/>
  <c r="BK60" i="37"/>
  <c r="BJ60" i="37"/>
  <c r="BI60" i="37"/>
  <c r="BW60" i="37" s="1"/>
  <c r="AS60" i="37" s="1"/>
  <c r="BG60" i="37"/>
  <c r="BF60" i="37"/>
  <c r="BE60" i="37"/>
  <c r="BD60" i="37"/>
  <c r="BC60" i="37"/>
  <c r="BB60" i="37"/>
  <c r="BA60" i="37"/>
  <c r="AZ60" i="37"/>
  <c r="BW59" i="37"/>
  <c r="AS59" i="37" s="1"/>
  <c r="BV59" i="37"/>
  <c r="BU59" i="37"/>
  <c r="BT59" i="37"/>
  <c r="BS59" i="37"/>
  <c r="BR59" i="37"/>
  <c r="BQ59" i="37"/>
  <c r="BP59" i="37"/>
  <c r="BO59" i="37"/>
  <c r="BN59" i="37"/>
  <c r="BM59" i="37"/>
  <c r="BL59" i="37"/>
  <c r="BK59" i="37"/>
  <c r="BJ59" i="37"/>
  <c r="BI59" i="37"/>
  <c r="BG59" i="37"/>
  <c r="BF59" i="37"/>
  <c r="BE59" i="37"/>
  <c r="BD59" i="37"/>
  <c r="BC59" i="37"/>
  <c r="BB59" i="37"/>
  <c r="BA59" i="37"/>
  <c r="AZ59" i="37"/>
  <c r="BV58" i="37"/>
  <c r="BU58" i="37"/>
  <c r="BT58" i="37"/>
  <c r="BS58" i="37"/>
  <c r="BR58" i="37"/>
  <c r="BQ58" i="37"/>
  <c r="BP58" i="37"/>
  <c r="BO58" i="37"/>
  <c r="BN58" i="37"/>
  <c r="BM58" i="37"/>
  <c r="BL58" i="37"/>
  <c r="BK58" i="37"/>
  <c r="BJ58" i="37"/>
  <c r="BI58" i="37"/>
  <c r="BW58" i="37" s="1"/>
  <c r="AS58" i="37" s="1"/>
  <c r="BG58" i="37"/>
  <c r="BF58" i="37"/>
  <c r="BE58" i="37"/>
  <c r="BD58" i="37"/>
  <c r="BC58" i="37"/>
  <c r="BB58" i="37"/>
  <c r="BA58" i="37"/>
  <c r="AZ58" i="37"/>
  <c r="BV57" i="37"/>
  <c r="BU57" i="37"/>
  <c r="BT57" i="37"/>
  <c r="BS57" i="37"/>
  <c r="BR57" i="37"/>
  <c r="BQ57" i="37"/>
  <c r="BP57" i="37"/>
  <c r="BO57" i="37"/>
  <c r="BN57" i="37"/>
  <c r="BM57" i="37"/>
  <c r="BL57" i="37"/>
  <c r="BK57" i="37"/>
  <c r="BJ57" i="37"/>
  <c r="BI57" i="37"/>
  <c r="BW57" i="37" s="1"/>
  <c r="AS57" i="37" s="1"/>
  <c r="BG57" i="37"/>
  <c r="BF57" i="37"/>
  <c r="BE57" i="37"/>
  <c r="BD57" i="37"/>
  <c r="BC57" i="37"/>
  <c r="BB57" i="37"/>
  <c r="BA57" i="37"/>
  <c r="AZ57" i="37"/>
  <c r="BV56" i="37"/>
  <c r="BU56" i="37"/>
  <c r="BT56" i="37"/>
  <c r="BS56" i="37"/>
  <c r="BR56" i="37"/>
  <c r="BQ56" i="37"/>
  <c r="BP56" i="37"/>
  <c r="BO56" i="37"/>
  <c r="BN56" i="37"/>
  <c r="BM56" i="37"/>
  <c r="BL56" i="37"/>
  <c r="BK56" i="37"/>
  <c r="BJ56" i="37"/>
  <c r="BI56" i="37"/>
  <c r="BW56" i="37" s="1"/>
  <c r="AS56" i="37" s="1"/>
  <c r="BG56" i="37"/>
  <c r="BF56" i="37"/>
  <c r="BE56" i="37"/>
  <c r="BD56" i="37"/>
  <c r="BC56" i="37"/>
  <c r="BB56" i="37"/>
  <c r="BA56" i="37"/>
  <c r="AZ56" i="37"/>
  <c r="BV55" i="37"/>
  <c r="BU55" i="37"/>
  <c r="BT55" i="37"/>
  <c r="BS55" i="37"/>
  <c r="BR55" i="37"/>
  <c r="BQ55" i="37"/>
  <c r="BP55" i="37"/>
  <c r="BO55" i="37"/>
  <c r="BN55" i="37"/>
  <c r="BM55" i="37"/>
  <c r="BL55" i="37"/>
  <c r="BK55" i="37"/>
  <c r="BJ55" i="37"/>
  <c r="BI55" i="37"/>
  <c r="BW55" i="37" s="1"/>
  <c r="AS55" i="37" s="1"/>
  <c r="BG55" i="37"/>
  <c r="BF55" i="37"/>
  <c r="BE55" i="37"/>
  <c r="BD55" i="37"/>
  <c r="BC55" i="37"/>
  <c r="BB55" i="37"/>
  <c r="BA55" i="37"/>
  <c r="AZ55" i="37"/>
  <c r="BW54" i="37"/>
  <c r="AS54" i="37" s="1"/>
  <c r="BV54" i="37"/>
  <c r="BU54" i="37"/>
  <c r="BT54" i="37"/>
  <c r="BS54" i="37"/>
  <c r="BR54" i="37"/>
  <c r="BQ54" i="37"/>
  <c r="BP54" i="37"/>
  <c r="BO54" i="37"/>
  <c r="BN54" i="37"/>
  <c r="BM54" i="37"/>
  <c r="BL54" i="37"/>
  <c r="BK54" i="37"/>
  <c r="BJ54" i="37"/>
  <c r="BI54" i="37"/>
  <c r="BG54" i="37"/>
  <c r="BF54" i="37"/>
  <c r="BE54" i="37"/>
  <c r="BD54" i="37"/>
  <c r="BC54" i="37"/>
  <c r="BB54" i="37"/>
  <c r="BA54" i="37"/>
  <c r="AZ54" i="37"/>
  <c r="BV53" i="37"/>
  <c r="BU53" i="37"/>
  <c r="BT53" i="37"/>
  <c r="BS53" i="37"/>
  <c r="BR53" i="37"/>
  <c r="BQ53" i="37"/>
  <c r="BP53" i="37"/>
  <c r="BO53" i="37"/>
  <c r="BN53" i="37"/>
  <c r="BM53" i="37"/>
  <c r="BL53" i="37"/>
  <c r="BK53" i="37"/>
  <c r="BJ53" i="37"/>
  <c r="BI53" i="37"/>
  <c r="BW53" i="37" s="1"/>
  <c r="AS53" i="37" s="1"/>
  <c r="BG53" i="37"/>
  <c r="BF53" i="37"/>
  <c r="BE53" i="37"/>
  <c r="BD53" i="37"/>
  <c r="BC53" i="37"/>
  <c r="BB53" i="37"/>
  <c r="BA53" i="37"/>
  <c r="AZ53" i="37"/>
  <c r="AR53" i="37" s="1"/>
  <c r="BV52" i="37"/>
  <c r="BU52" i="37"/>
  <c r="BT52" i="37"/>
  <c r="BS52" i="37"/>
  <c r="BR52" i="37"/>
  <c r="BQ52" i="37"/>
  <c r="BP52" i="37"/>
  <c r="BO52" i="37"/>
  <c r="BN52" i="37"/>
  <c r="BM52" i="37"/>
  <c r="BL52" i="37"/>
  <c r="BK52" i="37"/>
  <c r="BJ52" i="37"/>
  <c r="BI52" i="37"/>
  <c r="BW52" i="37" s="1"/>
  <c r="AS52" i="37" s="1"/>
  <c r="BG52" i="37"/>
  <c r="BF52" i="37"/>
  <c r="BE52" i="37"/>
  <c r="BD52" i="37"/>
  <c r="BC52" i="37"/>
  <c r="BB52" i="37"/>
  <c r="BA52" i="37"/>
  <c r="AZ52" i="37"/>
  <c r="BW51" i="37"/>
  <c r="AS51" i="37" s="1"/>
  <c r="BV51" i="37"/>
  <c r="BU51" i="37"/>
  <c r="BT51" i="37"/>
  <c r="BS51" i="37"/>
  <c r="BR51" i="37"/>
  <c r="BQ51" i="37"/>
  <c r="BP51" i="37"/>
  <c r="BO51" i="37"/>
  <c r="BN51" i="37"/>
  <c r="BM51" i="37"/>
  <c r="BL51" i="37"/>
  <c r="BK51" i="37"/>
  <c r="BJ51" i="37"/>
  <c r="BI51" i="37"/>
  <c r="BG51" i="37"/>
  <c r="BF51" i="37"/>
  <c r="BE51" i="37"/>
  <c r="BD51" i="37"/>
  <c r="BC51" i="37"/>
  <c r="BB51" i="37"/>
  <c r="BA51" i="37"/>
  <c r="AZ51" i="37"/>
  <c r="BV50" i="37"/>
  <c r="BU50" i="37"/>
  <c r="BT50" i="37"/>
  <c r="BS50" i="37"/>
  <c r="BR50" i="37"/>
  <c r="BQ50" i="37"/>
  <c r="BP50" i="37"/>
  <c r="BO50" i="37"/>
  <c r="BN50" i="37"/>
  <c r="BM50" i="37"/>
  <c r="BL50" i="37"/>
  <c r="BK50" i="37"/>
  <c r="BJ50" i="37"/>
  <c r="BI50" i="37"/>
  <c r="BW50" i="37" s="1"/>
  <c r="AS50" i="37" s="1"/>
  <c r="BG50" i="37"/>
  <c r="BF50" i="37"/>
  <c r="BE50" i="37"/>
  <c r="BD50" i="37"/>
  <c r="BC50" i="37"/>
  <c r="BB50" i="37"/>
  <c r="BA50" i="37"/>
  <c r="AZ50" i="37"/>
  <c r="AR50" i="37" s="1"/>
  <c r="BV49" i="37"/>
  <c r="BU49" i="37"/>
  <c r="BT49" i="37"/>
  <c r="BS49" i="37"/>
  <c r="BR49" i="37"/>
  <c r="BQ49" i="37"/>
  <c r="BP49" i="37"/>
  <c r="BO49" i="37"/>
  <c r="BN49" i="37"/>
  <c r="BM49" i="37"/>
  <c r="BL49" i="37"/>
  <c r="BK49" i="37"/>
  <c r="BJ49" i="37"/>
  <c r="BI49" i="37"/>
  <c r="BW49" i="37" s="1"/>
  <c r="AS49" i="37" s="1"/>
  <c r="BG49" i="37"/>
  <c r="BF49" i="37"/>
  <c r="BE49" i="37"/>
  <c r="BD49" i="37"/>
  <c r="BC49" i="37"/>
  <c r="BB49" i="37"/>
  <c r="BA49" i="37"/>
  <c r="AZ49" i="37"/>
  <c r="BV48" i="37"/>
  <c r="BU48" i="37"/>
  <c r="BT48" i="37"/>
  <c r="BS48" i="37"/>
  <c r="BR48" i="37"/>
  <c r="BQ48" i="37"/>
  <c r="BP48" i="37"/>
  <c r="BO48" i="37"/>
  <c r="BN48" i="37"/>
  <c r="BM48" i="37"/>
  <c r="BL48" i="37"/>
  <c r="BK48" i="37"/>
  <c r="BJ48" i="37"/>
  <c r="BI48" i="37"/>
  <c r="BW48" i="37" s="1"/>
  <c r="AS48" i="37" s="1"/>
  <c r="BG48" i="37"/>
  <c r="BF48" i="37"/>
  <c r="BE48" i="37"/>
  <c r="BD48" i="37"/>
  <c r="BC48" i="37"/>
  <c r="BB48" i="37"/>
  <c r="BA48" i="37"/>
  <c r="AZ48" i="37"/>
  <c r="AR48" i="37" s="1"/>
  <c r="BV47" i="37"/>
  <c r="BU47" i="37"/>
  <c r="BT47" i="37"/>
  <c r="BS47" i="37"/>
  <c r="BR47" i="37"/>
  <c r="BQ47" i="37"/>
  <c r="BP47" i="37"/>
  <c r="BO47" i="37"/>
  <c r="BN47" i="37"/>
  <c r="BM47" i="37"/>
  <c r="BL47" i="37"/>
  <c r="BK47" i="37"/>
  <c r="BJ47" i="37"/>
  <c r="BI47" i="37"/>
  <c r="BW47" i="37" s="1"/>
  <c r="AS47" i="37" s="1"/>
  <c r="BG47" i="37"/>
  <c r="BF47" i="37"/>
  <c r="BE47" i="37"/>
  <c r="BD47" i="37"/>
  <c r="BC47" i="37"/>
  <c r="BB47" i="37"/>
  <c r="BA47" i="37"/>
  <c r="AZ47" i="37"/>
  <c r="BV46" i="37"/>
  <c r="BU46" i="37"/>
  <c r="BT46" i="37"/>
  <c r="BS46" i="37"/>
  <c r="BR46" i="37"/>
  <c r="BQ46" i="37"/>
  <c r="BP46" i="37"/>
  <c r="BO46" i="37"/>
  <c r="BN46" i="37"/>
  <c r="BM46" i="37"/>
  <c r="BL46" i="37"/>
  <c r="BK46" i="37"/>
  <c r="BJ46" i="37"/>
  <c r="BI46" i="37"/>
  <c r="BW46" i="37" s="1"/>
  <c r="AS46" i="37" s="1"/>
  <c r="BG46" i="37"/>
  <c r="BF46" i="37"/>
  <c r="BE46" i="37"/>
  <c r="BD46" i="37"/>
  <c r="BC46" i="37"/>
  <c r="BB46" i="37"/>
  <c r="BA46" i="37"/>
  <c r="AZ46" i="37"/>
  <c r="AR46" i="37" s="1"/>
  <c r="BV45" i="37"/>
  <c r="BU45" i="37"/>
  <c r="BT45" i="37"/>
  <c r="BS45" i="37"/>
  <c r="BR45" i="37"/>
  <c r="BQ45" i="37"/>
  <c r="BP45" i="37"/>
  <c r="BO45" i="37"/>
  <c r="BN45" i="37"/>
  <c r="BM45" i="37"/>
  <c r="BL45" i="37"/>
  <c r="BK45" i="37"/>
  <c r="BJ45" i="37"/>
  <c r="BI45" i="37"/>
  <c r="BW45" i="37" s="1"/>
  <c r="AS45" i="37" s="1"/>
  <c r="BG45" i="37"/>
  <c r="BF45" i="37"/>
  <c r="BE45" i="37"/>
  <c r="BD45" i="37"/>
  <c r="BC45" i="37"/>
  <c r="BB45" i="37"/>
  <c r="BA45" i="37"/>
  <c r="AZ45" i="37"/>
  <c r="BV44" i="37"/>
  <c r="BU44" i="37"/>
  <c r="BT44" i="37"/>
  <c r="BS44" i="37"/>
  <c r="BR44" i="37"/>
  <c r="BQ44" i="37"/>
  <c r="BP44" i="37"/>
  <c r="BO44" i="37"/>
  <c r="BN44" i="37"/>
  <c r="BM44" i="37"/>
  <c r="BL44" i="37"/>
  <c r="BK44" i="37"/>
  <c r="BJ44" i="37"/>
  <c r="BI44" i="37"/>
  <c r="BW44" i="37" s="1"/>
  <c r="AS44" i="37" s="1"/>
  <c r="BG44" i="37"/>
  <c r="BF44" i="37"/>
  <c r="BE44" i="37"/>
  <c r="BD44" i="37"/>
  <c r="BC44" i="37"/>
  <c r="BB44" i="37"/>
  <c r="BA44" i="37"/>
  <c r="AZ44" i="37"/>
  <c r="AR44" i="37" s="1"/>
  <c r="BW43" i="37"/>
  <c r="AS43" i="37" s="1"/>
  <c r="BV43" i="37"/>
  <c r="BU43" i="37"/>
  <c r="BT43" i="37"/>
  <c r="BS43" i="37"/>
  <c r="BR43" i="37"/>
  <c r="BQ43" i="37"/>
  <c r="BP43" i="37"/>
  <c r="BO43" i="37"/>
  <c r="BN43" i="37"/>
  <c r="BM43" i="37"/>
  <c r="BL43" i="37"/>
  <c r="BK43" i="37"/>
  <c r="BJ43" i="37"/>
  <c r="BI43" i="37"/>
  <c r="BG43" i="37"/>
  <c r="BF43" i="37"/>
  <c r="BE43" i="37"/>
  <c r="BD43" i="37"/>
  <c r="BC43" i="37"/>
  <c r="BB43" i="37"/>
  <c r="BA43" i="37"/>
  <c r="AZ43" i="37"/>
  <c r="BW42" i="37"/>
  <c r="AS42" i="37" s="1"/>
  <c r="BV42" i="37"/>
  <c r="BU42" i="37"/>
  <c r="BT42" i="37"/>
  <c r="BS42" i="37"/>
  <c r="BR42" i="37"/>
  <c r="BQ42" i="37"/>
  <c r="BP42" i="37"/>
  <c r="BO42" i="37"/>
  <c r="BN42" i="37"/>
  <c r="BM42" i="37"/>
  <c r="BL42" i="37"/>
  <c r="BK42" i="37"/>
  <c r="BJ42" i="37"/>
  <c r="BI42" i="37"/>
  <c r="BG42" i="37"/>
  <c r="BF42" i="37"/>
  <c r="BE42" i="37"/>
  <c r="BD42" i="37"/>
  <c r="BC42" i="37"/>
  <c r="BB42" i="37"/>
  <c r="BA42" i="37"/>
  <c r="AZ42" i="37"/>
  <c r="BV41" i="37"/>
  <c r="BU41" i="37"/>
  <c r="BT41" i="37"/>
  <c r="BS41" i="37"/>
  <c r="BR41" i="37"/>
  <c r="BQ41" i="37"/>
  <c r="BP41" i="37"/>
  <c r="BO41" i="37"/>
  <c r="BN41" i="37"/>
  <c r="BM41" i="37"/>
  <c r="BL41" i="37"/>
  <c r="BK41" i="37"/>
  <c r="BJ41" i="37"/>
  <c r="BI41" i="37"/>
  <c r="BW41" i="37" s="1"/>
  <c r="AS41" i="37" s="1"/>
  <c r="BG41" i="37"/>
  <c r="BF41" i="37"/>
  <c r="BE41" i="37"/>
  <c r="BD41" i="37"/>
  <c r="BC41" i="37"/>
  <c r="BB41" i="37"/>
  <c r="BA41" i="37"/>
  <c r="AZ41" i="37"/>
  <c r="AR41" i="37" s="1"/>
  <c r="BV40" i="37"/>
  <c r="BU40" i="37"/>
  <c r="BT40" i="37"/>
  <c r="BS40" i="37"/>
  <c r="BR40" i="37"/>
  <c r="BQ40" i="37"/>
  <c r="BP40" i="37"/>
  <c r="BO40" i="37"/>
  <c r="BN40" i="37"/>
  <c r="BM40" i="37"/>
  <c r="BL40" i="37"/>
  <c r="BK40" i="37"/>
  <c r="BJ40" i="37"/>
  <c r="BI40" i="37"/>
  <c r="BW40" i="37" s="1"/>
  <c r="AS40" i="37" s="1"/>
  <c r="BG40" i="37"/>
  <c r="BF40" i="37"/>
  <c r="BE40" i="37"/>
  <c r="BD40" i="37"/>
  <c r="BC40" i="37"/>
  <c r="BB40" i="37"/>
  <c r="BA40" i="37"/>
  <c r="AZ40" i="37"/>
  <c r="BV39" i="37"/>
  <c r="BU39" i="37"/>
  <c r="BT39" i="37"/>
  <c r="BS39" i="37"/>
  <c r="BR39" i="37"/>
  <c r="BQ39" i="37"/>
  <c r="BP39" i="37"/>
  <c r="BO39" i="37"/>
  <c r="BN39" i="37"/>
  <c r="BM39" i="37"/>
  <c r="BL39" i="37"/>
  <c r="BK39" i="37"/>
  <c r="BJ39" i="37"/>
  <c r="BI39" i="37"/>
  <c r="BW39" i="37" s="1"/>
  <c r="AS39" i="37" s="1"/>
  <c r="BG39" i="37"/>
  <c r="BF39" i="37"/>
  <c r="BE39" i="37"/>
  <c r="BD39" i="37"/>
  <c r="BC39" i="37"/>
  <c r="BB39" i="37"/>
  <c r="BA39" i="37"/>
  <c r="AZ39" i="37"/>
  <c r="BV38" i="37"/>
  <c r="BU38" i="37"/>
  <c r="BT38" i="37"/>
  <c r="BS38" i="37"/>
  <c r="BR38" i="37"/>
  <c r="BQ38" i="37"/>
  <c r="BP38" i="37"/>
  <c r="BO38" i="37"/>
  <c r="BN38" i="37"/>
  <c r="BM38" i="37"/>
  <c r="BL38" i="37"/>
  <c r="BK38" i="37"/>
  <c r="BJ38" i="37"/>
  <c r="BI38" i="37"/>
  <c r="BW38" i="37" s="1"/>
  <c r="AS38" i="37" s="1"/>
  <c r="BG38" i="37"/>
  <c r="BF38" i="37"/>
  <c r="BE38" i="37"/>
  <c r="BD38" i="37"/>
  <c r="BC38" i="37"/>
  <c r="BB38" i="37"/>
  <c r="BA38" i="37"/>
  <c r="AZ38" i="37"/>
  <c r="AR38" i="37" s="1"/>
  <c r="BV37" i="37"/>
  <c r="BU37" i="37"/>
  <c r="BT37" i="37"/>
  <c r="BS37" i="37"/>
  <c r="BR37" i="37"/>
  <c r="BQ37" i="37"/>
  <c r="BP37" i="37"/>
  <c r="BO37" i="37"/>
  <c r="BN37" i="37"/>
  <c r="BM37" i="37"/>
  <c r="BL37" i="37"/>
  <c r="BK37" i="37"/>
  <c r="BJ37" i="37"/>
  <c r="BI37" i="37"/>
  <c r="BW37" i="37" s="1"/>
  <c r="AS37" i="37" s="1"/>
  <c r="BG37" i="37"/>
  <c r="BF37" i="37"/>
  <c r="BE37" i="37"/>
  <c r="BD37" i="37"/>
  <c r="BC37" i="37"/>
  <c r="BB37" i="37"/>
  <c r="BA37" i="37"/>
  <c r="AZ37" i="37"/>
  <c r="BV36" i="37"/>
  <c r="BU36" i="37"/>
  <c r="BT36" i="37"/>
  <c r="BS36" i="37"/>
  <c r="BR36" i="37"/>
  <c r="BQ36" i="37"/>
  <c r="BP36" i="37"/>
  <c r="BO36" i="37"/>
  <c r="BN36" i="37"/>
  <c r="BM36" i="37"/>
  <c r="BL36" i="37"/>
  <c r="BK36" i="37"/>
  <c r="BJ36" i="37"/>
  <c r="BI36" i="37"/>
  <c r="BW36" i="37" s="1"/>
  <c r="AS36" i="37" s="1"/>
  <c r="BG36" i="37"/>
  <c r="BF36" i="37"/>
  <c r="BE36" i="37"/>
  <c r="BD36" i="37"/>
  <c r="BC36" i="37"/>
  <c r="BB36" i="37"/>
  <c r="BA36" i="37"/>
  <c r="AZ36" i="37"/>
  <c r="AR36" i="37" s="1"/>
  <c r="BW35" i="37"/>
  <c r="AS35" i="37" s="1"/>
  <c r="BV35" i="37"/>
  <c r="BU35" i="37"/>
  <c r="BT35" i="37"/>
  <c r="BS35" i="37"/>
  <c r="BR35" i="37"/>
  <c r="BQ35" i="37"/>
  <c r="BP35" i="37"/>
  <c r="BO35" i="37"/>
  <c r="BN35" i="37"/>
  <c r="BM35" i="37"/>
  <c r="BL35" i="37"/>
  <c r="BK35" i="37"/>
  <c r="BJ35" i="37"/>
  <c r="BI35" i="37"/>
  <c r="BG35" i="37"/>
  <c r="BF35" i="37"/>
  <c r="BE35" i="37"/>
  <c r="BD35" i="37"/>
  <c r="BC35" i="37"/>
  <c r="BB35" i="37"/>
  <c r="BA35" i="37"/>
  <c r="AZ35" i="37"/>
  <c r="BW34" i="37"/>
  <c r="AS34" i="37" s="1"/>
  <c r="BV34" i="37"/>
  <c r="BU34" i="37"/>
  <c r="BT34" i="37"/>
  <c r="BS34" i="37"/>
  <c r="BR34" i="37"/>
  <c r="BQ34" i="37"/>
  <c r="BP34" i="37"/>
  <c r="BO34" i="37"/>
  <c r="BN34" i="37"/>
  <c r="BM34" i="37"/>
  <c r="BL34" i="37"/>
  <c r="BK34" i="37"/>
  <c r="BJ34" i="37"/>
  <c r="BI34" i="37"/>
  <c r="BG34" i="37"/>
  <c r="BF34" i="37"/>
  <c r="BE34" i="37"/>
  <c r="BD34" i="37"/>
  <c r="BC34" i="37"/>
  <c r="BB34" i="37"/>
  <c r="BA34" i="37"/>
  <c r="AZ34" i="37"/>
  <c r="BV33" i="37"/>
  <c r="BU33" i="37"/>
  <c r="BT33" i="37"/>
  <c r="BS33" i="37"/>
  <c r="BR33" i="37"/>
  <c r="BQ33" i="37"/>
  <c r="BP33" i="37"/>
  <c r="BO33" i="37"/>
  <c r="BN33" i="37"/>
  <c r="BM33" i="37"/>
  <c r="BL33" i="37"/>
  <c r="BK33" i="37"/>
  <c r="BJ33" i="37"/>
  <c r="BI33" i="37"/>
  <c r="BW33" i="37" s="1"/>
  <c r="AS33" i="37" s="1"/>
  <c r="BG33" i="37"/>
  <c r="BF33" i="37"/>
  <c r="BE33" i="37"/>
  <c r="BD33" i="37"/>
  <c r="BC33" i="37"/>
  <c r="BB33" i="37"/>
  <c r="BA33" i="37"/>
  <c r="AZ33" i="37"/>
  <c r="AR33" i="37" s="1"/>
  <c r="BV32" i="37"/>
  <c r="BU32" i="37"/>
  <c r="BT32" i="37"/>
  <c r="BS32" i="37"/>
  <c r="BR32" i="37"/>
  <c r="BQ32" i="37"/>
  <c r="BP32" i="37"/>
  <c r="BO32" i="37"/>
  <c r="BN32" i="37"/>
  <c r="BM32" i="37"/>
  <c r="BL32" i="37"/>
  <c r="BK32" i="37"/>
  <c r="BJ32" i="37"/>
  <c r="BI32" i="37"/>
  <c r="BW32" i="37" s="1"/>
  <c r="AS32" i="37" s="1"/>
  <c r="BG32" i="37"/>
  <c r="BF32" i="37"/>
  <c r="BE32" i="37"/>
  <c r="BD32" i="37"/>
  <c r="BC32" i="37"/>
  <c r="BB32" i="37"/>
  <c r="BA32" i="37"/>
  <c r="AZ32" i="37"/>
  <c r="BV31" i="37"/>
  <c r="BU31" i="37"/>
  <c r="BT31" i="37"/>
  <c r="BS31" i="37"/>
  <c r="BR31" i="37"/>
  <c r="BQ31" i="37"/>
  <c r="BP31" i="37"/>
  <c r="BO31" i="37"/>
  <c r="BN31" i="37"/>
  <c r="BM31" i="37"/>
  <c r="BL31" i="37"/>
  <c r="BK31" i="37"/>
  <c r="BJ31" i="37"/>
  <c r="BI31" i="37"/>
  <c r="BW31" i="37" s="1"/>
  <c r="AS31" i="37" s="1"/>
  <c r="BG31" i="37"/>
  <c r="BF31" i="37"/>
  <c r="BE31" i="37"/>
  <c r="BD31" i="37"/>
  <c r="BC31" i="37"/>
  <c r="BB31" i="37"/>
  <c r="BA31" i="37"/>
  <c r="AZ31" i="37"/>
  <c r="BV30" i="37"/>
  <c r="BU30" i="37"/>
  <c r="BT30" i="37"/>
  <c r="BS30" i="37"/>
  <c r="BR30" i="37"/>
  <c r="BQ30" i="37"/>
  <c r="BP30" i="37"/>
  <c r="BO30" i="37"/>
  <c r="BN30" i="37"/>
  <c r="BM30" i="37"/>
  <c r="BL30" i="37"/>
  <c r="BK30" i="37"/>
  <c r="BJ30" i="37"/>
  <c r="BI30" i="37"/>
  <c r="BW30" i="37" s="1"/>
  <c r="AS30" i="37" s="1"/>
  <c r="BG30" i="37"/>
  <c r="BF30" i="37"/>
  <c r="BE30" i="37"/>
  <c r="BD30" i="37"/>
  <c r="BC30" i="37"/>
  <c r="BB30" i="37"/>
  <c r="BA30" i="37"/>
  <c r="AZ30" i="37"/>
  <c r="AR30" i="37" s="1"/>
  <c r="BV29" i="37"/>
  <c r="BU29" i="37"/>
  <c r="BT29" i="37"/>
  <c r="BS29" i="37"/>
  <c r="BR29" i="37"/>
  <c r="BQ29" i="37"/>
  <c r="BP29" i="37"/>
  <c r="BO29" i="37"/>
  <c r="BN29" i="37"/>
  <c r="BM29" i="37"/>
  <c r="BL29" i="37"/>
  <c r="BK29" i="37"/>
  <c r="BJ29" i="37"/>
  <c r="BI29" i="37"/>
  <c r="BW29" i="37" s="1"/>
  <c r="AS29" i="37" s="1"/>
  <c r="BG29" i="37"/>
  <c r="BF29" i="37"/>
  <c r="BE29" i="37"/>
  <c r="BD29" i="37"/>
  <c r="BC29" i="37"/>
  <c r="BB29" i="37"/>
  <c r="BA29" i="37"/>
  <c r="AZ29" i="37"/>
  <c r="BV28" i="37"/>
  <c r="BU28" i="37"/>
  <c r="BT28" i="37"/>
  <c r="BS28" i="37"/>
  <c r="BR28" i="37"/>
  <c r="BQ28" i="37"/>
  <c r="BP28" i="37"/>
  <c r="BO28" i="37"/>
  <c r="BN28" i="37"/>
  <c r="BM28" i="37"/>
  <c r="BL28" i="37"/>
  <c r="BK28" i="37"/>
  <c r="BJ28" i="37"/>
  <c r="BI28" i="37"/>
  <c r="BW28" i="37" s="1"/>
  <c r="AS28" i="37" s="1"/>
  <c r="BG28" i="37"/>
  <c r="BF28" i="37"/>
  <c r="BE28" i="37"/>
  <c r="BD28" i="37"/>
  <c r="BC28" i="37"/>
  <c r="BB28" i="37"/>
  <c r="BA28" i="37"/>
  <c r="AZ28" i="37"/>
  <c r="AR28" i="37" s="1"/>
  <c r="BW27" i="37"/>
  <c r="AS27" i="37" s="1"/>
  <c r="BV27" i="37"/>
  <c r="BU27" i="37"/>
  <c r="BT27" i="37"/>
  <c r="BS27" i="37"/>
  <c r="BR27" i="37"/>
  <c r="BQ27" i="37"/>
  <c r="BP27" i="37"/>
  <c r="BO27" i="37"/>
  <c r="BN27" i="37"/>
  <c r="BM27" i="37"/>
  <c r="BL27" i="37"/>
  <c r="BK27" i="37"/>
  <c r="BJ27" i="37"/>
  <c r="BI27" i="37"/>
  <c r="BG27" i="37"/>
  <c r="BF27" i="37"/>
  <c r="BE27" i="37"/>
  <c r="BD27" i="37"/>
  <c r="BC27" i="37"/>
  <c r="BB27" i="37"/>
  <c r="BA27" i="37"/>
  <c r="AZ27" i="37"/>
  <c r="BW26" i="37"/>
  <c r="AS26" i="37" s="1"/>
  <c r="BV26" i="37"/>
  <c r="BU26" i="37"/>
  <c r="BT26" i="37"/>
  <c r="BS26" i="37"/>
  <c r="BR26" i="37"/>
  <c r="BQ26" i="37"/>
  <c r="BP26" i="37"/>
  <c r="BO26" i="37"/>
  <c r="BN26" i="37"/>
  <c r="BM26" i="37"/>
  <c r="BL26" i="37"/>
  <c r="BK26" i="37"/>
  <c r="BJ26" i="37"/>
  <c r="BI26" i="37"/>
  <c r="BG26" i="37"/>
  <c r="BF26" i="37"/>
  <c r="BE26" i="37"/>
  <c r="BD26" i="37"/>
  <c r="BC26" i="37"/>
  <c r="BB26" i="37"/>
  <c r="BA26" i="37"/>
  <c r="AZ26" i="37"/>
  <c r="BV25" i="37"/>
  <c r="BU25" i="37"/>
  <c r="BT25" i="37"/>
  <c r="BS25" i="37"/>
  <c r="BR25" i="37"/>
  <c r="BQ25" i="37"/>
  <c r="BP25" i="37"/>
  <c r="BO25" i="37"/>
  <c r="BN25" i="37"/>
  <c r="BM25" i="37"/>
  <c r="BL25" i="37"/>
  <c r="BK25" i="37"/>
  <c r="BJ25" i="37"/>
  <c r="BI25" i="37"/>
  <c r="BW25" i="37" s="1"/>
  <c r="AS25" i="37" s="1"/>
  <c r="BG25" i="37"/>
  <c r="BF25" i="37"/>
  <c r="BE25" i="37"/>
  <c r="BD25" i="37"/>
  <c r="BC25" i="37"/>
  <c r="BB25" i="37"/>
  <c r="BA25" i="37"/>
  <c r="AZ25" i="37"/>
  <c r="AR25" i="37" s="1"/>
  <c r="BV24" i="37"/>
  <c r="BU24" i="37"/>
  <c r="BT24" i="37"/>
  <c r="BS24" i="37"/>
  <c r="BR24" i="37"/>
  <c r="BQ24" i="37"/>
  <c r="BP24" i="37"/>
  <c r="BO24" i="37"/>
  <c r="BN24" i="37"/>
  <c r="BM24" i="37"/>
  <c r="BL24" i="37"/>
  <c r="BK24" i="37"/>
  <c r="BJ24" i="37"/>
  <c r="BI24" i="37"/>
  <c r="BW24" i="37" s="1"/>
  <c r="AS24" i="37" s="1"/>
  <c r="BG24" i="37"/>
  <c r="BF24" i="37"/>
  <c r="BE24" i="37"/>
  <c r="BD24" i="37"/>
  <c r="BC24" i="37"/>
  <c r="BB24" i="37"/>
  <c r="BA24" i="37"/>
  <c r="AZ24" i="37"/>
  <c r="BV23" i="37"/>
  <c r="BU23" i="37"/>
  <c r="BT23" i="37"/>
  <c r="BS23" i="37"/>
  <c r="BR23" i="37"/>
  <c r="BQ23" i="37"/>
  <c r="BP23" i="37"/>
  <c r="BO23" i="37"/>
  <c r="BN23" i="37"/>
  <c r="BM23" i="37"/>
  <c r="BL23" i="37"/>
  <c r="BK23" i="37"/>
  <c r="BJ23" i="37"/>
  <c r="BI23" i="37"/>
  <c r="BW23" i="37" s="1"/>
  <c r="AS23" i="37" s="1"/>
  <c r="BG23" i="37"/>
  <c r="BF23" i="37"/>
  <c r="BE23" i="37"/>
  <c r="BD23" i="37"/>
  <c r="BC23" i="37"/>
  <c r="BB23" i="37"/>
  <c r="BA23" i="37"/>
  <c r="AZ23" i="37"/>
  <c r="BV22" i="37"/>
  <c r="BU22" i="37"/>
  <c r="BT22" i="37"/>
  <c r="BS22" i="37"/>
  <c r="BR22" i="37"/>
  <c r="BQ22" i="37"/>
  <c r="BP22" i="37"/>
  <c r="BO22" i="37"/>
  <c r="BN22" i="37"/>
  <c r="BM22" i="37"/>
  <c r="BL22" i="37"/>
  <c r="BK22" i="37"/>
  <c r="BJ22" i="37"/>
  <c r="BI22" i="37"/>
  <c r="BW22" i="37" s="1"/>
  <c r="AS22" i="37" s="1"/>
  <c r="BG22" i="37"/>
  <c r="BF22" i="37"/>
  <c r="BE22" i="37"/>
  <c r="BD22" i="37"/>
  <c r="BC22" i="37"/>
  <c r="BB22" i="37"/>
  <c r="BA22" i="37"/>
  <c r="AZ22" i="37"/>
  <c r="AR22" i="37" s="1"/>
  <c r="BV21" i="37"/>
  <c r="BU21" i="37"/>
  <c r="BT21" i="37"/>
  <c r="BS21" i="37"/>
  <c r="BR21" i="37"/>
  <c r="BQ21" i="37"/>
  <c r="BP21" i="37"/>
  <c r="BO21" i="37"/>
  <c r="BN21" i="37"/>
  <c r="BM21" i="37"/>
  <c r="BL21" i="37"/>
  <c r="BK21" i="37"/>
  <c r="BJ21" i="37"/>
  <c r="BI21" i="37"/>
  <c r="BW21" i="37" s="1"/>
  <c r="AS21" i="37" s="1"/>
  <c r="BG21" i="37"/>
  <c r="BF21" i="37"/>
  <c r="BE21" i="37"/>
  <c r="BD21" i="37"/>
  <c r="BC21" i="37"/>
  <c r="BB21" i="37"/>
  <c r="BA21" i="37"/>
  <c r="AZ21" i="37"/>
  <c r="BV20" i="37"/>
  <c r="BU20" i="37"/>
  <c r="BT20" i="37"/>
  <c r="BS20" i="37"/>
  <c r="BR20" i="37"/>
  <c r="BQ20" i="37"/>
  <c r="BP20" i="37"/>
  <c r="BO20" i="37"/>
  <c r="BN20" i="37"/>
  <c r="BM20" i="37"/>
  <c r="BL20" i="37"/>
  <c r="BK20" i="37"/>
  <c r="BJ20" i="37"/>
  <c r="BI20" i="37"/>
  <c r="BW20" i="37" s="1"/>
  <c r="AS20" i="37" s="1"/>
  <c r="BG20" i="37"/>
  <c r="BF20" i="37"/>
  <c r="BE20" i="37"/>
  <c r="BD20" i="37"/>
  <c r="BC20" i="37"/>
  <c r="BB20" i="37"/>
  <c r="BA20" i="37"/>
  <c r="AZ20" i="37"/>
  <c r="AR20" i="37" s="1"/>
  <c r="BW19" i="37"/>
  <c r="AS19" i="37" s="1"/>
  <c r="BV19" i="37"/>
  <c r="BU19" i="37"/>
  <c r="BT19" i="37"/>
  <c r="BS19" i="37"/>
  <c r="BR19" i="37"/>
  <c r="BQ19" i="37"/>
  <c r="BP19" i="37"/>
  <c r="BO19" i="37"/>
  <c r="BN19" i="37"/>
  <c r="BM19" i="37"/>
  <c r="BL19" i="37"/>
  <c r="BK19" i="37"/>
  <c r="BJ19" i="37"/>
  <c r="BI19" i="37"/>
  <c r="BG19" i="37"/>
  <c r="BF19" i="37"/>
  <c r="BE19" i="37"/>
  <c r="BD19" i="37"/>
  <c r="BC19" i="37"/>
  <c r="BB19" i="37"/>
  <c r="BA19" i="37"/>
  <c r="AZ19" i="37"/>
  <c r="BW18" i="37"/>
  <c r="AS18" i="37" s="1"/>
  <c r="BV18" i="37"/>
  <c r="BU18" i="37"/>
  <c r="BT18" i="37"/>
  <c r="BS18" i="37"/>
  <c r="BR18" i="37"/>
  <c r="BQ18" i="37"/>
  <c r="BP18" i="37"/>
  <c r="BO18" i="37"/>
  <c r="BN18" i="37"/>
  <c r="BM18" i="37"/>
  <c r="BL18" i="37"/>
  <c r="BK18" i="37"/>
  <c r="BJ18" i="37"/>
  <c r="BI18" i="37"/>
  <c r="BG18" i="37"/>
  <c r="BF18" i="37"/>
  <c r="BE18" i="37"/>
  <c r="BD18" i="37"/>
  <c r="BC18" i="37"/>
  <c r="BB18" i="37"/>
  <c r="BA18" i="37"/>
  <c r="AZ18" i="37"/>
  <c r="BV17" i="37"/>
  <c r="BU17" i="37"/>
  <c r="BT17" i="37"/>
  <c r="BS17" i="37"/>
  <c r="BR17" i="37"/>
  <c r="BQ17" i="37"/>
  <c r="BP17" i="37"/>
  <c r="BO17" i="37"/>
  <c r="BN17" i="37"/>
  <c r="BM17" i="37"/>
  <c r="BL17" i="37"/>
  <c r="BK17" i="37"/>
  <c r="BJ17" i="37"/>
  <c r="BI17" i="37"/>
  <c r="BW17" i="37" s="1"/>
  <c r="AS17" i="37" s="1"/>
  <c r="BG17" i="37"/>
  <c r="BF17" i="37"/>
  <c r="BE17" i="37"/>
  <c r="BD17" i="37"/>
  <c r="BC17" i="37"/>
  <c r="BB17" i="37"/>
  <c r="BA17" i="37"/>
  <c r="AZ17" i="37"/>
  <c r="AR17" i="37" s="1"/>
  <c r="BV16" i="37"/>
  <c r="BU16" i="37"/>
  <c r="BT16" i="37"/>
  <c r="BS16" i="37"/>
  <c r="BR16" i="37"/>
  <c r="BQ16" i="37"/>
  <c r="BP16" i="37"/>
  <c r="BO16" i="37"/>
  <c r="BN16" i="37"/>
  <c r="BM16" i="37"/>
  <c r="BL16" i="37"/>
  <c r="BK16" i="37"/>
  <c r="BJ16" i="37"/>
  <c r="BI16" i="37"/>
  <c r="BW16" i="37" s="1"/>
  <c r="AS16" i="37" s="1"/>
  <c r="BG16" i="37"/>
  <c r="BF16" i="37"/>
  <c r="BE16" i="37"/>
  <c r="BD16" i="37"/>
  <c r="BC16" i="37"/>
  <c r="BB16" i="37"/>
  <c r="BA16" i="37"/>
  <c r="AZ16" i="37"/>
  <c r="BV15" i="37"/>
  <c r="BU15" i="37"/>
  <c r="BT15" i="37"/>
  <c r="BS15" i="37"/>
  <c r="BR15" i="37"/>
  <c r="BQ15" i="37"/>
  <c r="BP15" i="37"/>
  <c r="BO15" i="37"/>
  <c r="BN15" i="37"/>
  <c r="BM15" i="37"/>
  <c r="BL15" i="37"/>
  <c r="BK15" i="37"/>
  <c r="BJ15" i="37"/>
  <c r="BI15" i="37"/>
  <c r="BW15" i="37" s="1"/>
  <c r="AS15" i="37" s="1"/>
  <c r="BG15" i="37"/>
  <c r="BF15" i="37"/>
  <c r="BE15" i="37"/>
  <c r="BD15" i="37"/>
  <c r="BC15" i="37"/>
  <c r="BB15" i="37"/>
  <c r="BA15" i="37"/>
  <c r="AZ15" i="37"/>
  <c r="BV14" i="37"/>
  <c r="BU14" i="37"/>
  <c r="BT14" i="37"/>
  <c r="BS14" i="37"/>
  <c r="BR14" i="37"/>
  <c r="BQ14" i="37"/>
  <c r="BP14" i="37"/>
  <c r="BO14" i="37"/>
  <c r="BN14" i="37"/>
  <c r="BM14" i="37"/>
  <c r="BL14" i="37"/>
  <c r="BK14" i="37"/>
  <c r="BJ14" i="37"/>
  <c r="BI14" i="37"/>
  <c r="BW14" i="37" s="1"/>
  <c r="AS14" i="37" s="1"/>
  <c r="BG14" i="37"/>
  <c r="BF14" i="37"/>
  <c r="BE14" i="37"/>
  <c r="BD14" i="37"/>
  <c r="BC14" i="37"/>
  <c r="BB14" i="37"/>
  <c r="BA14" i="37"/>
  <c r="AZ14" i="37"/>
  <c r="AR14" i="37" s="1"/>
  <c r="BV13" i="37"/>
  <c r="BU13" i="37"/>
  <c r="BT13" i="37"/>
  <c r="BS13" i="37"/>
  <c r="BR13" i="37"/>
  <c r="BQ13" i="37"/>
  <c r="BP13" i="37"/>
  <c r="BO13" i="37"/>
  <c r="BN13" i="37"/>
  <c r="BM13" i="37"/>
  <c r="BL13" i="37"/>
  <c r="BK13" i="37"/>
  <c r="BJ13" i="37"/>
  <c r="BI13" i="37"/>
  <c r="BW13" i="37" s="1"/>
  <c r="AS13" i="37" s="1"/>
  <c r="BG13" i="37"/>
  <c r="BF13" i="37"/>
  <c r="BE13" i="37"/>
  <c r="BD13" i="37"/>
  <c r="BC13" i="37"/>
  <c r="BB13" i="37"/>
  <c r="BA13" i="37"/>
  <c r="AZ13" i="37"/>
  <c r="BV12" i="37"/>
  <c r="BU12" i="37"/>
  <c r="BT12" i="37"/>
  <c r="BS12" i="37"/>
  <c r="BR12" i="37"/>
  <c r="BQ12" i="37"/>
  <c r="BP12" i="37"/>
  <c r="BO12" i="37"/>
  <c r="BN12" i="37"/>
  <c r="BM12" i="37"/>
  <c r="BL12" i="37"/>
  <c r="BK12" i="37"/>
  <c r="BJ12" i="37"/>
  <c r="BI12" i="37"/>
  <c r="BW12" i="37" s="1"/>
  <c r="AS12" i="37" s="1"/>
  <c r="BG12" i="37"/>
  <c r="BF12" i="37"/>
  <c r="BE12" i="37"/>
  <c r="BD12" i="37"/>
  <c r="BC12" i="37"/>
  <c r="BB12" i="37"/>
  <c r="BA12" i="37"/>
  <c r="AZ12" i="37"/>
  <c r="AR12" i="37" s="1"/>
  <c r="BW11" i="37"/>
  <c r="AS11" i="37" s="1"/>
  <c r="BV11" i="37"/>
  <c r="BU11" i="37"/>
  <c r="BT11" i="37"/>
  <c r="BS11" i="37"/>
  <c r="BR11" i="37"/>
  <c r="BQ11" i="37"/>
  <c r="BP11" i="37"/>
  <c r="BO11" i="37"/>
  <c r="BN11" i="37"/>
  <c r="BM11" i="37"/>
  <c r="BL11" i="37"/>
  <c r="BK11" i="37"/>
  <c r="BJ11" i="37"/>
  <c r="BI11" i="37"/>
  <c r="BG11" i="37"/>
  <c r="BF11" i="37"/>
  <c r="BE11" i="37"/>
  <c r="BD11" i="37"/>
  <c r="BC11" i="37"/>
  <c r="BB11" i="37"/>
  <c r="BA11" i="37"/>
  <c r="AZ11" i="37"/>
  <c r="BW10" i="37"/>
  <c r="AS10" i="37" s="1"/>
  <c r="BV10" i="37"/>
  <c r="BU10" i="37"/>
  <c r="BT10" i="37"/>
  <c r="BS10" i="37"/>
  <c r="BR10" i="37"/>
  <c r="BQ10" i="37"/>
  <c r="BP10" i="37"/>
  <c r="BO10" i="37"/>
  <c r="BN10" i="37"/>
  <c r="BM10" i="37"/>
  <c r="BL10" i="37"/>
  <c r="BK10" i="37"/>
  <c r="BJ10" i="37"/>
  <c r="BI10" i="37"/>
  <c r="BG10" i="37"/>
  <c r="BF10" i="37"/>
  <c r="BE10" i="37"/>
  <c r="BD10" i="37"/>
  <c r="BC10" i="37"/>
  <c r="BB10" i="37"/>
  <c r="BA10" i="37"/>
  <c r="AZ10" i="37"/>
  <c r="BV9" i="37"/>
  <c r="BU9" i="37"/>
  <c r="BT9" i="37"/>
  <c r="BS9" i="37"/>
  <c r="BR9" i="37"/>
  <c r="BQ9" i="37"/>
  <c r="BP9" i="37"/>
  <c r="BO9" i="37"/>
  <c r="BN9" i="37"/>
  <c r="BM9" i="37"/>
  <c r="BL9" i="37"/>
  <c r="BK9" i="37"/>
  <c r="BJ9" i="37"/>
  <c r="BI9" i="37"/>
  <c r="BW9" i="37" s="1"/>
  <c r="AS9" i="37" s="1"/>
  <c r="BG9" i="37"/>
  <c r="BF9" i="37"/>
  <c r="BE9" i="37"/>
  <c r="BD9" i="37"/>
  <c r="BC9" i="37"/>
  <c r="BB9" i="37"/>
  <c r="BA9" i="37"/>
  <c r="AZ9" i="37"/>
  <c r="BV8" i="37"/>
  <c r="BU8" i="37"/>
  <c r="BT8" i="37"/>
  <c r="BS8" i="37"/>
  <c r="BR8" i="37"/>
  <c r="BQ8" i="37"/>
  <c r="BP8" i="37"/>
  <c r="BO8" i="37"/>
  <c r="BN8" i="37"/>
  <c r="BM8" i="37"/>
  <c r="BL8" i="37"/>
  <c r="BK8" i="37"/>
  <c r="BJ8" i="37"/>
  <c r="BI8" i="37"/>
  <c r="BG8" i="37"/>
  <c r="BF8" i="37"/>
  <c r="BE8" i="37"/>
  <c r="BD8" i="37"/>
  <c r="BC8" i="37"/>
  <c r="BB8" i="37"/>
  <c r="BA8" i="37"/>
  <c r="AZ8" i="37"/>
  <c r="BV7" i="37"/>
  <c r="BU7" i="37"/>
  <c r="BT7" i="37"/>
  <c r="BS7" i="37"/>
  <c r="BR7" i="37"/>
  <c r="BQ7" i="37"/>
  <c r="BP7" i="37"/>
  <c r="BO7" i="37"/>
  <c r="BN7" i="37"/>
  <c r="BM7" i="37"/>
  <c r="BL7" i="37"/>
  <c r="BK7" i="37"/>
  <c r="BJ7" i="37"/>
  <c r="BI7" i="37"/>
  <c r="BW7" i="37" s="1"/>
  <c r="AS7" i="37" s="1"/>
  <c r="BG7" i="37"/>
  <c r="BF7" i="37"/>
  <c r="BE7" i="37"/>
  <c r="BD7" i="37"/>
  <c r="BC7" i="37"/>
  <c r="BB7" i="37"/>
  <c r="BA7" i="37"/>
  <c r="AZ7" i="37"/>
  <c r="BV6" i="37"/>
  <c r="BU6" i="37"/>
  <c r="BT6" i="37"/>
  <c r="BS6" i="37"/>
  <c r="BR6" i="37"/>
  <c r="BQ6" i="37"/>
  <c r="BP6" i="37"/>
  <c r="BO6" i="37"/>
  <c r="BN6" i="37"/>
  <c r="BM6" i="37"/>
  <c r="BL6" i="37"/>
  <c r="BK6" i="37"/>
  <c r="BJ6" i="37"/>
  <c r="BI6" i="37"/>
  <c r="BG6" i="37"/>
  <c r="BF6" i="37"/>
  <c r="BE6" i="37"/>
  <c r="BD6" i="37"/>
  <c r="BC6" i="37"/>
  <c r="BB6" i="37"/>
  <c r="BA6" i="37"/>
  <c r="AZ6" i="37"/>
  <c r="BV5" i="37"/>
  <c r="BU5" i="37"/>
  <c r="BT5" i="37"/>
  <c r="BS5" i="37"/>
  <c r="BR5" i="37"/>
  <c r="BQ5" i="37"/>
  <c r="BP5" i="37"/>
  <c r="BO5" i="37"/>
  <c r="BN5" i="37"/>
  <c r="BM5" i="37"/>
  <c r="BL5" i="37"/>
  <c r="BK5" i="37"/>
  <c r="BJ5" i="37"/>
  <c r="BI5" i="37"/>
  <c r="BW5" i="37" s="1"/>
  <c r="AS5" i="37" s="1"/>
  <c r="BG5" i="37"/>
  <c r="BF5" i="37"/>
  <c r="BE5" i="37"/>
  <c r="BD5" i="37"/>
  <c r="BC5" i="37"/>
  <c r="BB5" i="37"/>
  <c r="BA5" i="37"/>
  <c r="AZ5" i="37"/>
  <c r="BV4" i="37"/>
  <c r="BU4" i="37"/>
  <c r="BT4" i="37"/>
  <c r="BS4" i="37"/>
  <c r="BR4" i="37"/>
  <c r="BQ4" i="37"/>
  <c r="BP4" i="37"/>
  <c r="BO4" i="37"/>
  <c r="BN4" i="37"/>
  <c r="BM4" i="37"/>
  <c r="BL4" i="37"/>
  <c r="BK4" i="37"/>
  <c r="BJ4" i="37"/>
  <c r="BI4" i="37"/>
  <c r="BW4" i="37" s="1"/>
  <c r="AS4" i="37" s="1"/>
  <c r="BG4" i="37"/>
  <c r="BF4" i="37"/>
  <c r="BE4" i="37"/>
  <c r="BD4" i="37"/>
  <c r="BC4" i="37"/>
  <c r="BB4" i="37"/>
  <c r="BA4" i="37"/>
  <c r="AZ4" i="37"/>
  <c r="BV191" i="36"/>
  <c r="BU191" i="36"/>
  <c r="BT191" i="36"/>
  <c r="BS191" i="36"/>
  <c r="BR191" i="36"/>
  <c r="BQ191" i="36"/>
  <c r="BP191" i="36"/>
  <c r="BO191" i="36"/>
  <c r="BN191" i="36"/>
  <c r="BM191" i="36"/>
  <c r="BL191" i="36"/>
  <c r="BK191" i="36"/>
  <c r="BJ191" i="36"/>
  <c r="BI191" i="36"/>
  <c r="BW191" i="36" s="1"/>
  <c r="BG191" i="36"/>
  <c r="BF191" i="36"/>
  <c r="BE191" i="36"/>
  <c r="BD191" i="36"/>
  <c r="BC191" i="36"/>
  <c r="BB191" i="36"/>
  <c r="BA191" i="36"/>
  <c r="AZ191" i="36"/>
  <c r="BV190" i="36"/>
  <c r="BU190" i="36"/>
  <c r="BT190" i="36"/>
  <c r="BS190" i="36"/>
  <c r="BR190" i="36"/>
  <c r="BQ190" i="36"/>
  <c r="BP190" i="36"/>
  <c r="BO190" i="36"/>
  <c r="BN190" i="36"/>
  <c r="BM190" i="36"/>
  <c r="BL190" i="36"/>
  <c r="BK190" i="36"/>
  <c r="BJ190" i="36"/>
  <c r="BI190" i="36"/>
  <c r="BW190" i="36" s="1"/>
  <c r="BG190" i="36"/>
  <c r="BF190" i="36"/>
  <c r="BE190" i="36"/>
  <c r="BD190" i="36"/>
  <c r="BC190" i="36"/>
  <c r="BB190" i="36"/>
  <c r="BA190" i="36"/>
  <c r="AZ190" i="36"/>
  <c r="BV189" i="36"/>
  <c r="BU189" i="36"/>
  <c r="BT189" i="36"/>
  <c r="BS189" i="36"/>
  <c r="BR189" i="36"/>
  <c r="BQ189" i="36"/>
  <c r="BP189" i="36"/>
  <c r="BO189" i="36"/>
  <c r="BN189" i="36"/>
  <c r="BM189" i="36"/>
  <c r="BL189" i="36"/>
  <c r="BK189" i="36"/>
  <c r="BJ189" i="36"/>
  <c r="BI189" i="36"/>
  <c r="BW189" i="36" s="1"/>
  <c r="BG189" i="36"/>
  <c r="BF189" i="36"/>
  <c r="BE189" i="36"/>
  <c r="BD189" i="36"/>
  <c r="BC189" i="36"/>
  <c r="BB189" i="36"/>
  <c r="BA189" i="36"/>
  <c r="AZ189" i="36"/>
  <c r="BW188" i="36"/>
  <c r="AS188" i="36" s="1"/>
  <c r="BV188" i="36"/>
  <c r="BU188" i="36"/>
  <c r="BT188" i="36"/>
  <c r="BS188" i="36"/>
  <c r="BR188" i="36"/>
  <c r="BQ188" i="36"/>
  <c r="BP188" i="36"/>
  <c r="BO188" i="36"/>
  <c r="BN188" i="36"/>
  <c r="BM188" i="36"/>
  <c r="BL188" i="36"/>
  <c r="BK188" i="36"/>
  <c r="BJ188" i="36"/>
  <c r="BI188" i="36"/>
  <c r="BG188" i="36"/>
  <c r="BF188" i="36"/>
  <c r="BE188" i="36"/>
  <c r="BD188" i="36"/>
  <c r="BC188" i="36"/>
  <c r="BB188" i="36"/>
  <c r="BA188" i="36"/>
  <c r="AZ188" i="36"/>
  <c r="BV187" i="36"/>
  <c r="BU187" i="36"/>
  <c r="BT187" i="36"/>
  <c r="BS187" i="36"/>
  <c r="BR187" i="36"/>
  <c r="BQ187" i="36"/>
  <c r="BP187" i="36"/>
  <c r="BO187" i="36"/>
  <c r="BN187" i="36"/>
  <c r="BM187" i="36"/>
  <c r="BL187" i="36"/>
  <c r="BK187" i="36"/>
  <c r="BJ187" i="36"/>
  <c r="BI187" i="36"/>
  <c r="BW187" i="36" s="1"/>
  <c r="AS187" i="36" s="1"/>
  <c r="BG187" i="36"/>
  <c r="BF187" i="36"/>
  <c r="BE187" i="36"/>
  <c r="BD187" i="36"/>
  <c r="BC187" i="36"/>
  <c r="BB187" i="36"/>
  <c r="BA187" i="36"/>
  <c r="AZ187" i="36"/>
  <c r="BV186" i="36"/>
  <c r="BU186" i="36"/>
  <c r="BT186" i="36"/>
  <c r="BS186" i="36"/>
  <c r="BR186" i="36"/>
  <c r="BQ186" i="36"/>
  <c r="BP186" i="36"/>
  <c r="BO186" i="36"/>
  <c r="BN186" i="36"/>
  <c r="BM186" i="36"/>
  <c r="BL186" i="36"/>
  <c r="BK186" i="36"/>
  <c r="BJ186" i="36"/>
  <c r="BI186" i="36"/>
  <c r="BW186" i="36" s="1"/>
  <c r="AS186" i="36" s="1"/>
  <c r="BG186" i="36"/>
  <c r="BF186" i="36"/>
  <c r="BE186" i="36"/>
  <c r="BD186" i="36"/>
  <c r="BC186" i="36"/>
  <c r="BB186" i="36"/>
  <c r="BA186" i="36"/>
  <c r="AZ186" i="36"/>
  <c r="BW185" i="36"/>
  <c r="AS185" i="36" s="1"/>
  <c r="BV185" i="36"/>
  <c r="BU185" i="36"/>
  <c r="BT185" i="36"/>
  <c r="BS185" i="36"/>
  <c r="BR185" i="36"/>
  <c r="BQ185" i="36"/>
  <c r="BP185" i="36"/>
  <c r="BO185" i="36"/>
  <c r="BN185" i="36"/>
  <c r="BM185" i="36"/>
  <c r="BL185" i="36"/>
  <c r="BK185" i="36"/>
  <c r="BJ185" i="36"/>
  <c r="BI185" i="36"/>
  <c r="BG185" i="36"/>
  <c r="BF185" i="36"/>
  <c r="BE185" i="36"/>
  <c r="BD185" i="36"/>
  <c r="BC185" i="36"/>
  <c r="BB185" i="36"/>
  <c r="BA185" i="36"/>
  <c r="AZ185" i="36"/>
  <c r="BV184" i="36"/>
  <c r="BU184" i="36"/>
  <c r="BT184" i="36"/>
  <c r="BS184" i="36"/>
  <c r="BR184" i="36"/>
  <c r="BQ184" i="36"/>
  <c r="BP184" i="36"/>
  <c r="BO184" i="36"/>
  <c r="BN184" i="36"/>
  <c r="BM184" i="36"/>
  <c r="BL184" i="36"/>
  <c r="BK184" i="36"/>
  <c r="BJ184" i="36"/>
  <c r="BI184" i="36"/>
  <c r="BW184" i="36" s="1"/>
  <c r="AS184" i="36" s="1"/>
  <c r="BG184" i="36"/>
  <c r="BF184" i="36"/>
  <c r="BE184" i="36"/>
  <c r="BD184" i="36"/>
  <c r="BC184" i="36"/>
  <c r="BB184" i="36"/>
  <c r="BA184" i="36"/>
  <c r="AZ184" i="36"/>
  <c r="AR184" i="36" s="1"/>
  <c r="BV183" i="36"/>
  <c r="BU183" i="36"/>
  <c r="BT183" i="36"/>
  <c r="BS183" i="36"/>
  <c r="BR183" i="36"/>
  <c r="BQ183" i="36"/>
  <c r="BP183" i="36"/>
  <c r="BO183" i="36"/>
  <c r="BN183" i="36"/>
  <c r="BM183" i="36"/>
  <c r="BL183" i="36"/>
  <c r="BK183" i="36"/>
  <c r="BJ183" i="36"/>
  <c r="BI183" i="36"/>
  <c r="BW183" i="36" s="1"/>
  <c r="AS183" i="36" s="1"/>
  <c r="BG183" i="36"/>
  <c r="BF183" i="36"/>
  <c r="BE183" i="36"/>
  <c r="BD183" i="36"/>
  <c r="BC183" i="36"/>
  <c r="BB183" i="36"/>
  <c r="BA183" i="36"/>
  <c r="AZ183" i="36"/>
  <c r="BV182" i="36"/>
  <c r="BU182" i="36"/>
  <c r="BT182" i="36"/>
  <c r="BS182" i="36"/>
  <c r="BR182" i="36"/>
  <c r="BQ182" i="36"/>
  <c r="BP182" i="36"/>
  <c r="BO182" i="36"/>
  <c r="BN182" i="36"/>
  <c r="BM182" i="36"/>
  <c r="BL182" i="36"/>
  <c r="BK182" i="36"/>
  <c r="BJ182" i="36"/>
  <c r="BI182" i="36"/>
  <c r="BW182" i="36" s="1"/>
  <c r="AS182" i="36" s="1"/>
  <c r="BG182" i="36"/>
  <c r="BF182" i="36"/>
  <c r="BE182" i="36"/>
  <c r="BD182" i="36"/>
  <c r="BC182" i="36"/>
  <c r="BB182" i="36"/>
  <c r="BA182" i="36"/>
  <c r="AZ182" i="36"/>
  <c r="AR182" i="36" s="1"/>
  <c r="BV181" i="36"/>
  <c r="BU181" i="36"/>
  <c r="BT181" i="36"/>
  <c r="BS181" i="36"/>
  <c r="BR181" i="36"/>
  <c r="BQ181" i="36"/>
  <c r="BP181" i="36"/>
  <c r="BO181" i="36"/>
  <c r="BN181" i="36"/>
  <c r="BM181" i="36"/>
  <c r="BL181" i="36"/>
  <c r="BK181" i="36"/>
  <c r="BJ181" i="36"/>
  <c r="BI181" i="36"/>
  <c r="BW181" i="36" s="1"/>
  <c r="AS181" i="36" s="1"/>
  <c r="BG181" i="36"/>
  <c r="BF181" i="36"/>
  <c r="BE181" i="36"/>
  <c r="BD181" i="36"/>
  <c r="BC181" i="36"/>
  <c r="BB181" i="36"/>
  <c r="BA181" i="36"/>
  <c r="AZ181" i="36"/>
  <c r="BV180" i="36"/>
  <c r="BU180" i="36"/>
  <c r="BT180" i="36"/>
  <c r="BS180" i="36"/>
  <c r="BR180" i="36"/>
  <c r="BQ180" i="36"/>
  <c r="BP180" i="36"/>
  <c r="BO180" i="36"/>
  <c r="BN180" i="36"/>
  <c r="BM180" i="36"/>
  <c r="BL180" i="36"/>
  <c r="BK180" i="36"/>
  <c r="BJ180" i="36"/>
  <c r="BI180" i="36"/>
  <c r="BW180" i="36" s="1"/>
  <c r="AS180" i="36" s="1"/>
  <c r="BG180" i="36"/>
  <c r="BF180" i="36"/>
  <c r="BE180" i="36"/>
  <c r="BD180" i="36"/>
  <c r="BC180" i="36"/>
  <c r="BB180" i="36"/>
  <c r="BA180" i="36"/>
  <c r="AZ180" i="36"/>
  <c r="BV179" i="36"/>
  <c r="BU179" i="36"/>
  <c r="BT179" i="36"/>
  <c r="BS179" i="36"/>
  <c r="BR179" i="36"/>
  <c r="BQ179" i="36"/>
  <c r="BP179" i="36"/>
  <c r="BO179" i="36"/>
  <c r="BN179" i="36"/>
  <c r="BM179" i="36"/>
  <c r="BL179" i="36"/>
  <c r="BK179" i="36"/>
  <c r="BJ179" i="36"/>
  <c r="BI179" i="36"/>
  <c r="BW179" i="36" s="1"/>
  <c r="AS179" i="36" s="1"/>
  <c r="BG179" i="36"/>
  <c r="BF179" i="36"/>
  <c r="BE179" i="36"/>
  <c r="BD179" i="36"/>
  <c r="BC179" i="36"/>
  <c r="BB179" i="36"/>
  <c r="BA179" i="36"/>
  <c r="AZ179" i="36"/>
  <c r="BV178" i="36"/>
  <c r="BU178" i="36"/>
  <c r="BT178" i="36"/>
  <c r="BS178" i="36"/>
  <c r="BR178" i="36"/>
  <c r="BQ178" i="36"/>
  <c r="BP178" i="36"/>
  <c r="BO178" i="36"/>
  <c r="BN178" i="36"/>
  <c r="BM178" i="36"/>
  <c r="BL178" i="36"/>
  <c r="BK178" i="36"/>
  <c r="BJ178" i="36"/>
  <c r="BI178" i="36"/>
  <c r="BW178" i="36" s="1"/>
  <c r="AS178" i="36" s="1"/>
  <c r="BG178" i="36"/>
  <c r="BF178" i="36"/>
  <c r="BE178" i="36"/>
  <c r="BD178" i="36"/>
  <c r="BC178" i="36"/>
  <c r="BB178" i="36"/>
  <c r="BA178" i="36"/>
  <c r="AZ178" i="36"/>
  <c r="BV177" i="36"/>
  <c r="BU177" i="36"/>
  <c r="BT177" i="36"/>
  <c r="BS177" i="36"/>
  <c r="BR177" i="36"/>
  <c r="BQ177" i="36"/>
  <c r="BP177" i="36"/>
  <c r="BO177" i="36"/>
  <c r="BN177" i="36"/>
  <c r="BM177" i="36"/>
  <c r="BL177" i="36"/>
  <c r="BK177" i="36"/>
  <c r="BJ177" i="36"/>
  <c r="BI177" i="36"/>
  <c r="BW177" i="36" s="1"/>
  <c r="AS177" i="36" s="1"/>
  <c r="BG177" i="36"/>
  <c r="BF177" i="36"/>
  <c r="BE177" i="36"/>
  <c r="BD177" i="36"/>
  <c r="BC177" i="36"/>
  <c r="BB177" i="36"/>
  <c r="BA177" i="36"/>
  <c r="AZ177" i="36"/>
  <c r="BV176" i="36"/>
  <c r="BU176" i="36"/>
  <c r="BT176" i="36"/>
  <c r="BS176" i="36"/>
  <c r="BR176" i="36"/>
  <c r="BQ176" i="36"/>
  <c r="BP176" i="36"/>
  <c r="BO176" i="36"/>
  <c r="BN176" i="36"/>
  <c r="BM176" i="36"/>
  <c r="BL176" i="36"/>
  <c r="BK176" i="36"/>
  <c r="BJ176" i="36"/>
  <c r="BI176" i="36"/>
  <c r="BW176" i="36" s="1"/>
  <c r="AS176" i="36" s="1"/>
  <c r="BG176" i="36"/>
  <c r="BF176" i="36"/>
  <c r="BE176" i="36"/>
  <c r="BD176" i="36"/>
  <c r="BC176" i="36"/>
  <c r="BB176" i="36"/>
  <c r="BA176" i="36"/>
  <c r="AZ176" i="36"/>
  <c r="BV175" i="36"/>
  <c r="BU175" i="36"/>
  <c r="BT175" i="36"/>
  <c r="BS175" i="36"/>
  <c r="BR175" i="36"/>
  <c r="BQ175" i="36"/>
  <c r="BP175" i="36"/>
  <c r="BO175" i="36"/>
  <c r="BN175" i="36"/>
  <c r="BM175" i="36"/>
  <c r="BL175" i="36"/>
  <c r="BK175" i="36"/>
  <c r="BJ175" i="36"/>
  <c r="BI175" i="36"/>
  <c r="BW175" i="36" s="1"/>
  <c r="AS175" i="36" s="1"/>
  <c r="BG175" i="36"/>
  <c r="BF175" i="36"/>
  <c r="BE175" i="36"/>
  <c r="BD175" i="36"/>
  <c r="BC175" i="36"/>
  <c r="BB175" i="36"/>
  <c r="BA175" i="36"/>
  <c r="AZ175" i="36"/>
  <c r="BV174" i="36"/>
  <c r="BU174" i="36"/>
  <c r="BT174" i="36"/>
  <c r="BS174" i="36"/>
  <c r="BR174" i="36"/>
  <c r="BQ174" i="36"/>
  <c r="BP174" i="36"/>
  <c r="BO174" i="36"/>
  <c r="BN174" i="36"/>
  <c r="BM174" i="36"/>
  <c r="BL174" i="36"/>
  <c r="BK174" i="36"/>
  <c r="BJ174" i="36"/>
  <c r="BI174" i="36"/>
  <c r="BW174" i="36" s="1"/>
  <c r="AS174" i="36" s="1"/>
  <c r="BG174" i="36"/>
  <c r="BF174" i="36"/>
  <c r="BE174" i="36"/>
  <c r="BD174" i="36"/>
  <c r="BC174" i="36"/>
  <c r="BB174" i="36"/>
  <c r="BA174" i="36"/>
  <c r="AZ174" i="36"/>
  <c r="BV173" i="36"/>
  <c r="BU173" i="36"/>
  <c r="BT173" i="36"/>
  <c r="BS173" i="36"/>
  <c r="BR173" i="36"/>
  <c r="BQ173" i="36"/>
  <c r="BP173" i="36"/>
  <c r="BO173" i="36"/>
  <c r="BN173" i="36"/>
  <c r="BM173" i="36"/>
  <c r="BL173" i="36"/>
  <c r="BK173" i="36"/>
  <c r="BJ173" i="36"/>
  <c r="BI173" i="36"/>
  <c r="BW173" i="36" s="1"/>
  <c r="AS173" i="36" s="1"/>
  <c r="BG173" i="36"/>
  <c r="BF173" i="36"/>
  <c r="BE173" i="36"/>
  <c r="BD173" i="36"/>
  <c r="BC173" i="36"/>
  <c r="BB173" i="36"/>
  <c r="BA173" i="36"/>
  <c r="AZ173" i="36"/>
  <c r="BW172" i="36"/>
  <c r="AS172" i="36" s="1"/>
  <c r="BV172" i="36"/>
  <c r="BU172" i="36"/>
  <c r="BT172" i="36"/>
  <c r="BS172" i="36"/>
  <c r="BR172" i="36"/>
  <c r="BQ172" i="36"/>
  <c r="BP172" i="36"/>
  <c r="BO172" i="36"/>
  <c r="BN172" i="36"/>
  <c r="BM172" i="36"/>
  <c r="BL172" i="36"/>
  <c r="BK172" i="36"/>
  <c r="BJ172" i="36"/>
  <c r="BI172" i="36"/>
  <c r="BG172" i="36"/>
  <c r="BF172" i="36"/>
  <c r="BE172" i="36"/>
  <c r="BD172" i="36"/>
  <c r="BC172" i="36"/>
  <c r="BB172" i="36"/>
  <c r="BA172" i="36"/>
  <c r="AZ172" i="36"/>
  <c r="BV171" i="36"/>
  <c r="BU171" i="36"/>
  <c r="BT171" i="36"/>
  <c r="BS171" i="36"/>
  <c r="BR171" i="36"/>
  <c r="BQ171" i="36"/>
  <c r="BP171" i="36"/>
  <c r="BO171" i="36"/>
  <c r="BN171" i="36"/>
  <c r="BM171" i="36"/>
  <c r="BL171" i="36"/>
  <c r="BK171" i="36"/>
  <c r="BJ171" i="36"/>
  <c r="BI171" i="36"/>
  <c r="BW171" i="36" s="1"/>
  <c r="AS171" i="36" s="1"/>
  <c r="BG171" i="36"/>
  <c r="BF171" i="36"/>
  <c r="BE171" i="36"/>
  <c r="BD171" i="36"/>
  <c r="BC171" i="36"/>
  <c r="BB171" i="36"/>
  <c r="BA171" i="36"/>
  <c r="AZ171" i="36"/>
  <c r="BV170" i="36"/>
  <c r="BU170" i="36"/>
  <c r="BT170" i="36"/>
  <c r="BS170" i="36"/>
  <c r="BR170" i="36"/>
  <c r="BQ170" i="36"/>
  <c r="BP170" i="36"/>
  <c r="BO170" i="36"/>
  <c r="BN170" i="36"/>
  <c r="BM170" i="36"/>
  <c r="BL170" i="36"/>
  <c r="BK170" i="36"/>
  <c r="BJ170" i="36"/>
  <c r="BI170" i="36"/>
  <c r="BW170" i="36" s="1"/>
  <c r="AS170" i="36" s="1"/>
  <c r="BG170" i="36"/>
  <c r="BF170" i="36"/>
  <c r="BE170" i="36"/>
  <c r="BD170" i="36"/>
  <c r="BC170" i="36"/>
  <c r="BB170" i="36"/>
  <c r="BA170" i="36"/>
  <c r="AZ170" i="36"/>
  <c r="BV169" i="36"/>
  <c r="BU169" i="36"/>
  <c r="BT169" i="36"/>
  <c r="BS169" i="36"/>
  <c r="BR169" i="36"/>
  <c r="BQ169" i="36"/>
  <c r="BP169" i="36"/>
  <c r="BO169" i="36"/>
  <c r="BN169" i="36"/>
  <c r="BM169" i="36"/>
  <c r="BL169" i="36"/>
  <c r="BK169" i="36"/>
  <c r="BJ169" i="36"/>
  <c r="BI169" i="36"/>
  <c r="BW169" i="36" s="1"/>
  <c r="AS169" i="36" s="1"/>
  <c r="BG169" i="36"/>
  <c r="BF169" i="36"/>
  <c r="BE169" i="36"/>
  <c r="BD169" i="36"/>
  <c r="BC169" i="36"/>
  <c r="BB169" i="36"/>
  <c r="BA169" i="36"/>
  <c r="AZ169" i="36"/>
  <c r="BV168" i="36"/>
  <c r="BU168" i="36"/>
  <c r="BT168" i="36"/>
  <c r="BS168" i="36"/>
  <c r="BR168" i="36"/>
  <c r="BQ168" i="36"/>
  <c r="BP168" i="36"/>
  <c r="BO168" i="36"/>
  <c r="BN168" i="36"/>
  <c r="BM168" i="36"/>
  <c r="BL168" i="36"/>
  <c r="BK168" i="36"/>
  <c r="BJ168" i="36"/>
  <c r="BI168" i="36"/>
  <c r="BW168" i="36" s="1"/>
  <c r="AS168" i="36" s="1"/>
  <c r="BG168" i="36"/>
  <c r="BF168" i="36"/>
  <c r="BE168" i="36"/>
  <c r="BD168" i="36"/>
  <c r="BC168" i="36"/>
  <c r="BB168" i="36"/>
  <c r="BA168" i="36"/>
  <c r="AZ168" i="36"/>
  <c r="BV167" i="36"/>
  <c r="BU167" i="36"/>
  <c r="BT167" i="36"/>
  <c r="BS167" i="36"/>
  <c r="BR167" i="36"/>
  <c r="BQ167" i="36"/>
  <c r="BP167" i="36"/>
  <c r="BO167" i="36"/>
  <c r="BN167" i="36"/>
  <c r="BM167" i="36"/>
  <c r="BL167" i="36"/>
  <c r="BK167" i="36"/>
  <c r="BJ167" i="36"/>
  <c r="BI167" i="36"/>
  <c r="BW167" i="36" s="1"/>
  <c r="AS167" i="36" s="1"/>
  <c r="BG167" i="36"/>
  <c r="BF167" i="36"/>
  <c r="BE167" i="36"/>
  <c r="BD167" i="36"/>
  <c r="BC167" i="36"/>
  <c r="BB167" i="36"/>
  <c r="BA167" i="36"/>
  <c r="AZ167" i="36"/>
  <c r="BV166" i="36"/>
  <c r="BU166" i="36"/>
  <c r="BT166" i="36"/>
  <c r="BS166" i="36"/>
  <c r="BR166" i="36"/>
  <c r="BQ166" i="36"/>
  <c r="BP166" i="36"/>
  <c r="BO166" i="36"/>
  <c r="BN166" i="36"/>
  <c r="BM166" i="36"/>
  <c r="BL166" i="36"/>
  <c r="BK166" i="36"/>
  <c r="BJ166" i="36"/>
  <c r="BI166" i="36"/>
  <c r="BW166" i="36" s="1"/>
  <c r="AS166" i="36" s="1"/>
  <c r="BG166" i="36"/>
  <c r="BF166" i="36"/>
  <c r="BE166" i="36"/>
  <c r="BD166" i="36"/>
  <c r="BC166" i="36"/>
  <c r="BB166" i="36"/>
  <c r="BA166" i="36"/>
  <c r="AZ166" i="36"/>
  <c r="BV165" i="36"/>
  <c r="BU165" i="36"/>
  <c r="BT165" i="36"/>
  <c r="BS165" i="36"/>
  <c r="BR165" i="36"/>
  <c r="BQ165" i="36"/>
  <c r="BP165" i="36"/>
  <c r="BO165" i="36"/>
  <c r="BN165" i="36"/>
  <c r="BM165" i="36"/>
  <c r="BL165" i="36"/>
  <c r="BK165" i="36"/>
  <c r="BJ165" i="36"/>
  <c r="BI165" i="36"/>
  <c r="BW165" i="36" s="1"/>
  <c r="AS165" i="36" s="1"/>
  <c r="BG165" i="36"/>
  <c r="BF165" i="36"/>
  <c r="BE165" i="36"/>
  <c r="BD165" i="36"/>
  <c r="BC165" i="36"/>
  <c r="BB165" i="36"/>
  <c r="BA165" i="36"/>
  <c r="AZ165" i="36"/>
  <c r="BV164" i="36"/>
  <c r="BU164" i="36"/>
  <c r="BT164" i="36"/>
  <c r="BS164" i="36"/>
  <c r="BR164" i="36"/>
  <c r="BQ164" i="36"/>
  <c r="BP164" i="36"/>
  <c r="BO164" i="36"/>
  <c r="BN164" i="36"/>
  <c r="BM164" i="36"/>
  <c r="BL164" i="36"/>
  <c r="BK164" i="36"/>
  <c r="BJ164" i="36"/>
  <c r="BI164" i="36"/>
  <c r="BW164" i="36" s="1"/>
  <c r="AS164" i="36" s="1"/>
  <c r="BG164" i="36"/>
  <c r="BF164" i="36"/>
  <c r="BE164" i="36"/>
  <c r="BD164" i="36"/>
  <c r="BC164" i="36"/>
  <c r="BB164" i="36"/>
  <c r="BA164" i="36"/>
  <c r="AZ164" i="36"/>
  <c r="BV163" i="36"/>
  <c r="BU163" i="36"/>
  <c r="BT163" i="36"/>
  <c r="BS163" i="36"/>
  <c r="BR163" i="36"/>
  <c r="BQ163" i="36"/>
  <c r="BP163" i="36"/>
  <c r="BO163" i="36"/>
  <c r="BN163" i="36"/>
  <c r="BM163" i="36"/>
  <c r="BL163" i="36"/>
  <c r="BK163" i="36"/>
  <c r="BJ163" i="36"/>
  <c r="BI163" i="36"/>
  <c r="BW163" i="36" s="1"/>
  <c r="AS163" i="36" s="1"/>
  <c r="BG163" i="36"/>
  <c r="BF163" i="36"/>
  <c r="BE163" i="36"/>
  <c r="BD163" i="36"/>
  <c r="BC163" i="36"/>
  <c r="BB163" i="36"/>
  <c r="BA163" i="36"/>
  <c r="AZ163" i="36"/>
  <c r="BV162" i="36"/>
  <c r="BU162" i="36"/>
  <c r="BT162" i="36"/>
  <c r="BS162" i="36"/>
  <c r="BR162" i="36"/>
  <c r="BQ162" i="36"/>
  <c r="BP162" i="36"/>
  <c r="BO162" i="36"/>
  <c r="BN162" i="36"/>
  <c r="BM162" i="36"/>
  <c r="BL162" i="36"/>
  <c r="BK162" i="36"/>
  <c r="BJ162" i="36"/>
  <c r="BI162" i="36"/>
  <c r="BW162" i="36" s="1"/>
  <c r="AS162" i="36" s="1"/>
  <c r="BG162" i="36"/>
  <c r="BF162" i="36"/>
  <c r="BE162" i="36"/>
  <c r="BD162" i="36"/>
  <c r="BC162" i="36"/>
  <c r="BB162" i="36"/>
  <c r="BA162" i="36"/>
  <c r="AZ162" i="36"/>
  <c r="BV161" i="36"/>
  <c r="BU161" i="36"/>
  <c r="BT161" i="36"/>
  <c r="BS161" i="36"/>
  <c r="BR161" i="36"/>
  <c r="BQ161" i="36"/>
  <c r="BP161" i="36"/>
  <c r="BO161" i="36"/>
  <c r="BN161" i="36"/>
  <c r="BM161" i="36"/>
  <c r="BL161" i="36"/>
  <c r="BK161" i="36"/>
  <c r="BJ161" i="36"/>
  <c r="BI161" i="36"/>
  <c r="BW161" i="36" s="1"/>
  <c r="AS161" i="36" s="1"/>
  <c r="BG161" i="36"/>
  <c r="BF161" i="36"/>
  <c r="BE161" i="36"/>
  <c r="BD161" i="36"/>
  <c r="BC161" i="36"/>
  <c r="BB161" i="36"/>
  <c r="BA161" i="36"/>
  <c r="AZ161" i="36"/>
  <c r="BV160" i="36"/>
  <c r="BU160" i="36"/>
  <c r="BT160" i="36"/>
  <c r="BS160" i="36"/>
  <c r="BR160" i="36"/>
  <c r="BQ160" i="36"/>
  <c r="BP160" i="36"/>
  <c r="BO160" i="36"/>
  <c r="BN160" i="36"/>
  <c r="BM160" i="36"/>
  <c r="BL160" i="36"/>
  <c r="BK160" i="36"/>
  <c r="BJ160" i="36"/>
  <c r="BI160" i="36"/>
  <c r="BW160" i="36" s="1"/>
  <c r="AS160" i="36" s="1"/>
  <c r="BG160" i="36"/>
  <c r="BF160" i="36"/>
  <c r="BE160" i="36"/>
  <c r="BD160" i="36"/>
  <c r="BC160" i="36"/>
  <c r="BB160" i="36"/>
  <c r="BA160" i="36"/>
  <c r="AZ160" i="36"/>
  <c r="AR160" i="36" s="1"/>
  <c r="BV159" i="36"/>
  <c r="BU159" i="36"/>
  <c r="BT159" i="36"/>
  <c r="BS159" i="36"/>
  <c r="BR159" i="36"/>
  <c r="BQ159" i="36"/>
  <c r="BP159" i="36"/>
  <c r="BO159" i="36"/>
  <c r="BN159" i="36"/>
  <c r="BM159" i="36"/>
  <c r="BL159" i="36"/>
  <c r="BK159" i="36"/>
  <c r="BJ159" i="36"/>
  <c r="BI159" i="36"/>
  <c r="BW159" i="36" s="1"/>
  <c r="AS159" i="36" s="1"/>
  <c r="BG159" i="36"/>
  <c r="BF159" i="36"/>
  <c r="BE159" i="36"/>
  <c r="BD159" i="36"/>
  <c r="BC159" i="36"/>
  <c r="BB159" i="36"/>
  <c r="BA159" i="36"/>
  <c r="AZ159" i="36"/>
  <c r="BV158" i="36"/>
  <c r="BU158" i="36"/>
  <c r="BT158" i="36"/>
  <c r="BS158" i="36"/>
  <c r="BR158" i="36"/>
  <c r="BQ158" i="36"/>
  <c r="BP158" i="36"/>
  <c r="BO158" i="36"/>
  <c r="BN158" i="36"/>
  <c r="BM158" i="36"/>
  <c r="BL158" i="36"/>
  <c r="BK158" i="36"/>
  <c r="BJ158" i="36"/>
  <c r="BI158" i="36"/>
  <c r="BW158" i="36" s="1"/>
  <c r="AS158" i="36" s="1"/>
  <c r="BG158" i="36"/>
  <c r="BF158" i="36"/>
  <c r="BE158" i="36"/>
  <c r="BD158" i="36"/>
  <c r="BC158" i="36"/>
  <c r="BB158" i="36"/>
  <c r="BA158" i="36"/>
  <c r="AZ158" i="36"/>
  <c r="AR158" i="36" s="1"/>
  <c r="BV157" i="36"/>
  <c r="BU157" i="36"/>
  <c r="BT157" i="36"/>
  <c r="BS157" i="36"/>
  <c r="BR157" i="36"/>
  <c r="BQ157" i="36"/>
  <c r="BP157" i="36"/>
  <c r="BO157" i="36"/>
  <c r="BN157" i="36"/>
  <c r="BM157" i="36"/>
  <c r="BL157" i="36"/>
  <c r="BK157" i="36"/>
  <c r="BJ157" i="36"/>
  <c r="BI157" i="36"/>
  <c r="BW157" i="36" s="1"/>
  <c r="AS157" i="36" s="1"/>
  <c r="BG157" i="36"/>
  <c r="BF157" i="36"/>
  <c r="BE157" i="36"/>
  <c r="BD157" i="36"/>
  <c r="BC157" i="36"/>
  <c r="BB157" i="36"/>
  <c r="BA157" i="36"/>
  <c r="AZ157" i="36"/>
  <c r="BV156" i="36"/>
  <c r="BU156" i="36"/>
  <c r="BT156" i="36"/>
  <c r="BS156" i="36"/>
  <c r="BR156" i="36"/>
  <c r="BQ156" i="36"/>
  <c r="BP156" i="36"/>
  <c r="BO156" i="36"/>
  <c r="BN156" i="36"/>
  <c r="BM156" i="36"/>
  <c r="BL156" i="36"/>
  <c r="BK156" i="36"/>
  <c r="BJ156" i="36"/>
  <c r="BI156" i="36"/>
  <c r="BW156" i="36" s="1"/>
  <c r="AS156" i="36" s="1"/>
  <c r="BG156" i="36"/>
  <c r="BF156" i="36"/>
  <c r="BE156" i="36"/>
  <c r="BD156" i="36"/>
  <c r="BC156" i="36"/>
  <c r="BB156" i="36"/>
  <c r="BA156" i="36"/>
  <c r="AZ156" i="36"/>
  <c r="BV155" i="36"/>
  <c r="BU155" i="36"/>
  <c r="BT155" i="36"/>
  <c r="BS155" i="36"/>
  <c r="BR155" i="36"/>
  <c r="BQ155" i="36"/>
  <c r="BP155" i="36"/>
  <c r="BO155" i="36"/>
  <c r="BN155" i="36"/>
  <c r="BM155" i="36"/>
  <c r="BL155" i="36"/>
  <c r="BK155" i="36"/>
  <c r="BJ155" i="36"/>
  <c r="BI155" i="36"/>
  <c r="BW155" i="36" s="1"/>
  <c r="AS155" i="36" s="1"/>
  <c r="BG155" i="36"/>
  <c r="BF155" i="36"/>
  <c r="BE155" i="36"/>
  <c r="BD155" i="36"/>
  <c r="BC155" i="36"/>
  <c r="BB155" i="36"/>
  <c r="BA155" i="36"/>
  <c r="AZ155" i="36"/>
  <c r="BV154" i="36"/>
  <c r="BU154" i="36"/>
  <c r="BT154" i="36"/>
  <c r="BS154" i="36"/>
  <c r="BR154" i="36"/>
  <c r="BQ154" i="36"/>
  <c r="BP154" i="36"/>
  <c r="BO154" i="36"/>
  <c r="BN154" i="36"/>
  <c r="BM154" i="36"/>
  <c r="BL154" i="36"/>
  <c r="BK154" i="36"/>
  <c r="BJ154" i="36"/>
  <c r="BI154" i="36"/>
  <c r="BW154" i="36" s="1"/>
  <c r="AS154" i="36" s="1"/>
  <c r="BG154" i="36"/>
  <c r="BF154" i="36"/>
  <c r="BE154" i="36"/>
  <c r="BD154" i="36"/>
  <c r="BC154" i="36"/>
  <c r="BB154" i="36"/>
  <c r="BA154" i="36"/>
  <c r="AZ154" i="36"/>
  <c r="BV153" i="36"/>
  <c r="BU153" i="36"/>
  <c r="BT153" i="36"/>
  <c r="BS153" i="36"/>
  <c r="BR153" i="36"/>
  <c r="BQ153" i="36"/>
  <c r="BP153" i="36"/>
  <c r="BO153" i="36"/>
  <c r="BN153" i="36"/>
  <c r="BM153" i="36"/>
  <c r="BL153" i="36"/>
  <c r="BK153" i="36"/>
  <c r="BJ153" i="36"/>
  <c r="BI153" i="36"/>
  <c r="BW153" i="36" s="1"/>
  <c r="AS153" i="36" s="1"/>
  <c r="BG153" i="36"/>
  <c r="BF153" i="36"/>
  <c r="BE153" i="36"/>
  <c r="BD153" i="36"/>
  <c r="BC153" i="36"/>
  <c r="BB153" i="36"/>
  <c r="BA153" i="36"/>
  <c r="AZ153" i="36"/>
  <c r="BV152" i="36"/>
  <c r="BU152" i="36"/>
  <c r="BT152" i="36"/>
  <c r="BS152" i="36"/>
  <c r="BR152" i="36"/>
  <c r="BQ152" i="36"/>
  <c r="BP152" i="36"/>
  <c r="BO152" i="36"/>
  <c r="BN152" i="36"/>
  <c r="BM152" i="36"/>
  <c r="BL152" i="36"/>
  <c r="BK152" i="36"/>
  <c r="BJ152" i="36"/>
  <c r="BI152" i="36"/>
  <c r="BW152" i="36" s="1"/>
  <c r="AS152" i="36" s="1"/>
  <c r="BG152" i="36"/>
  <c r="BF152" i="36"/>
  <c r="BE152" i="36"/>
  <c r="BD152" i="36"/>
  <c r="BC152" i="36"/>
  <c r="BB152" i="36"/>
  <c r="BA152" i="36"/>
  <c r="AZ152" i="36"/>
  <c r="BV151" i="36"/>
  <c r="BU151" i="36"/>
  <c r="BT151" i="36"/>
  <c r="BS151" i="36"/>
  <c r="BR151" i="36"/>
  <c r="BQ151" i="36"/>
  <c r="BP151" i="36"/>
  <c r="BO151" i="36"/>
  <c r="BN151" i="36"/>
  <c r="BM151" i="36"/>
  <c r="BL151" i="36"/>
  <c r="BK151" i="36"/>
  <c r="BJ151" i="36"/>
  <c r="BI151" i="36"/>
  <c r="BW151" i="36" s="1"/>
  <c r="AS151" i="36" s="1"/>
  <c r="BG151" i="36"/>
  <c r="BF151" i="36"/>
  <c r="BE151" i="36"/>
  <c r="BD151" i="36"/>
  <c r="BC151" i="36"/>
  <c r="BB151" i="36"/>
  <c r="BA151" i="36"/>
  <c r="AZ151" i="36"/>
  <c r="BV150" i="36"/>
  <c r="BU150" i="36"/>
  <c r="BT150" i="36"/>
  <c r="BS150" i="36"/>
  <c r="BR150" i="36"/>
  <c r="BQ150" i="36"/>
  <c r="BP150" i="36"/>
  <c r="BO150" i="36"/>
  <c r="BN150" i="36"/>
  <c r="BM150" i="36"/>
  <c r="BL150" i="36"/>
  <c r="BK150" i="36"/>
  <c r="BJ150" i="36"/>
  <c r="BI150" i="36"/>
  <c r="BW150" i="36" s="1"/>
  <c r="AS150" i="36" s="1"/>
  <c r="BG150" i="36"/>
  <c r="BF150" i="36"/>
  <c r="BE150" i="36"/>
  <c r="BD150" i="36"/>
  <c r="BC150" i="36"/>
  <c r="BB150" i="36"/>
  <c r="BA150" i="36"/>
  <c r="AZ150" i="36"/>
  <c r="BV149" i="36"/>
  <c r="BU149" i="36"/>
  <c r="BT149" i="36"/>
  <c r="BS149" i="36"/>
  <c r="BR149" i="36"/>
  <c r="BQ149" i="36"/>
  <c r="BP149" i="36"/>
  <c r="BO149" i="36"/>
  <c r="BN149" i="36"/>
  <c r="BM149" i="36"/>
  <c r="BL149" i="36"/>
  <c r="BK149" i="36"/>
  <c r="BJ149" i="36"/>
  <c r="BI149" i="36"/>
  <c r="BW149" i="36" s="1"/>
  <c r="AS149" i="36" s="1"/>
  <c r="BG149" i="36"/>
  <c r="BF149" i="36"/>
  <c r="BE149" i="36"/>
  <c r="BD149" i="36"/>
  <c r="BC149" i="36"/>
  <c r="BB149" i="36"/>
  <c r="BA149" i="36"/>
  <c r="AZ149" i="36"/>
  <c r="BW148" i="36"/>
  <c r="AS148" i="36" s="1"/>
  <c r="BV148" i="36"/>
  <c r="BU148" i="36"/>
  <c r="BT148" i="36"/>
  <c r="BS148" i="36"/>
  <c r="BR148" i="36"/>
  <c r="BQ148" i="36"/>
  <c r="BP148" i="36"/>
  <c r="BO148" i="36"/>
  <c r="BN148" i="36"/>
  <c r="BM148" i="36"/>
  <c r="BL148" i="36"/>
  <c r="BK148" i="36"/>
  <c r="BJ148" i="36"/>
  <c r="BI148" i="36"/>
  <c r="BG148" i="36"/>
  <c r="BF148" i="36"/>
  <c r="BE148" i="36"/>
  <c r="BD148" i="36"/>
  <c r="BC148" i="36"/>
  <c r="BB148" i="36"/>
  <c r="BA148" i="36"/>
  <c r="AZ148" i="36"/>
  <c r="BV147" i="36"/>
  <c r="BU147" i="36"/>
  <c r="BT147" i="36"/>
  <c r="BS147" i="36"/>
  <c r="BR147" i="36"/>
  <c r="BQ147" i="36"/>
  <c r="BP147" i="36"/>
  <c r="BO147" i="36"/>
  <c r="BN147" i="36"/>
  <c r="BM147" i="36"/>
  <c r="BL147" i="36"/>
  <c r="BK147" i="36"/>
  <c r="BJ147" i="36"/>
  <c r="BI147" i="36"/>
  <c r="BW147" i="36" s="1"/>
  <c r="AS147" i="36" s="1"/>
  <c r="BG147" i="36"/>
  <c r="BF147" i="36"/>
  <c r="BE147" i="36"/>
  <c r="BD147" i="36"/>
  <c r="BC147" i="36"/>
  <c r="BB147" i="36"/>
  <c r="BA147" i="36"/>
  <c r="AZ147" i="36"/>
  <c r="AR147" i="36" s="1"/>
  <c r="BV146" i="36"/>
  <c r="BU146" i="36"/>
  <c r="BT146" i="36"/>
  <c r="BS146" i="36"/>
  <c r="BR146" i="36"/>
  <c r="BQ146" i="36"/>
  <c r="BP146" i="36"/>
  <c r="BO146" i="36"/>
  <c r="BN146" i="36"/>
  <c r="BM146" i="36"/>
  <c r="BL146" i="36"/>
  <c r="BK146" i="36"/>
  <c r="BJ146" i="36"/>
  <c r="BI146" i="36"/>
  <c r="BW146" i="36" s="1"/>
  <c r="AS146" i="36" s="1"/>
  <c r="BG146" i="36"/>
  <c r="BF146" i="36"/>
  <c r="BE146" i="36"/>
  <c r="BD146" i="36"/>
  <c r="BC146" i="36"/>
  <c r="BB146" i="36"/>
  <c r="BA146" i="36"/>
  <c r="AZ146" i="36"/>
  <c r="BV145" i="36"/>
  <c r="BU145" i="36"/>
  <c r="BT145" i="36"/>
  <c r="BS145" i="36"/>
  <c r="BR145" i="36"/>
  <c r="BQ145" i="36"/>
  <c r="BP145" i="36"/>
  <c r="BO145" i="36"/>
  <c r="BN145" i="36"/>
  <c r="BM145" i="36"/>
  <c r="BL145" i="36"/>
  <c r="BK145" i="36"/>
  <c r="BJ145" i="36"/>
  <c r="BI145" i="36"/>
  <c r="BW145" i="36" s="1"/>
  <c r="AS145" i="36" s="1"/>
  <c r="BG145" i="36"/>
  <c r="BF145" i="36"/>
  <c r="BE145" i="36"/>
  <c r="BD145" i="36"/>
  <c r="BC145" i="36"/>
  <c r="BB145" i="36"/>
  <c r="BA145" i="36"/>
  <c r="AZ145" i="36"/>
  <c r="BV144" i="36"/>
  <c r="BU144" i="36"/>
  <c r="BT144" i="36"/>
  <c r="BS144" i="36"/>
  <c r="BR144" i="36"/>
  <c r="BQ144" i="36"/>
  <c r="BP144" i="36"/>
  <c r="BO144" i="36"/>
  <c r="BN144" i="36"/>
  <c r="BM144" i="36"/>
  <c r="BL144" i="36"/>
  <c r="BK144" i="36"/>
  <c r="BJ144" i="36"/>
  <c r="BI144" i="36"/>
  <c r="BW144" i="36" s="1"/>
  <c r="AS144" i="36" s="1"/>
  <c r="BG144" i="36"/>
  <c r="BF144" i="36"/>
  <c r="BE144" i="36"/>
  <c r="BD144" i="36"/>
  <c r="BC144" i="36"/>
  <c r="BB144" i="36"/>
  <c r="BA144" i="36"/>
  <c r="AZ144" i="36"/>
  <c r="BV143" i="36"/>
  <c r="BU143" i="36"/>
  <c r="BT143" i="36"/>
  <c r="BS143" i="36"/>
  <c r="BR143" i="36"/>
  <c r="BQ143" i="36"/>
  <c r="BP143" i="36"/>
  <c r="BO143" i="36"/>
  <c r="BN143" i="36"/>
  <c r="BM143" i="36"/>
  <c r="BL143" i="36"/>
  <c r="BK143" i="36"/>
  <c r="BJ143" i="36"/>
  <c r="BI143" i="36"/>
  <c r="BW143" i="36" s="1"/>
  <c r="AS143" i="36" s="1"/>
  <c r="BG143" i="36"/>
  <c r="BF143" i="36"/>
  <c r="BE143" i="36"/>
  <c r="BD143" i="36"/>
  <c r="BC143" i="36"/>
  <c r="BB143" i="36"/>
  <c r="BA143" i="36"/>
  <c r="AZ143" i="36"/>
  <c r="BV142" i="36"/>
  <c r="BU142" i="36"/>
  <c r="BT142" i="36"/>
  <c r="BS142" i="36"/>
  <c r="BR142" i="36"/>
  <c r="BQ142" i="36"/>
  <c r="BP142" i="36"/>
  <c r="BO142" i="36"/>
  <c r="BN142" i="36"/>
  <c r="BM142" i="36"/>
  <c r="BL142" i="36"/>
  <c r="BK142" i="36"/>
  <c r="BJ142" i="36"/>
  <c r="BI142" i="36"/>
  <c r="BW142" i="36" s="1"/>
  <c r="AS142" i="36" s="1"/>
  <c r="BG142" i="36"/>
  <c r="BF142" i="36"/>
  <c r="BE142" i="36"/>
  <c r="BD142" i="36"/>
  <c r="BC142" i="36"/>
  <c r="BB142" i="36"/>
  <c r="BA142" i="36"/>
  <c r="AZ142" i="36"/>
  <c r="BV141" i="36"/>
  <c r="BU141" i="36"/>
  <c r="BT141" i="36"/>
  <c r="BS141" i="36"/>
  <c r="BR141" i="36"/>
  <c r="BQ141" i="36"/>
  <c r="BP141" i="36"/>
  <c r="BO141" i="36"/>
  <c r="BN141" i="36"/>
  <c r="BM141" i="36"/>
  <c r="BL141" i="36"/>
  <c r="BK141" i="36"/>
  <c r="BJ141" i="36"/>
  <c r="BI141" i="36"/>
  <c r="BW141" i="36" s="1"/>
  <c r="AS141" i="36" s="1"/>
  <c r="BG141" i="36"/>
  <c r="BF141" i="36"/>
  <c r="BE141" i="36"/>
  <c r="BD141" i="36"/>
  <c r="BC141" i="36"/>
  <c r="BB141" i="36"/>
  <c r="BA141" i="36"/>
  <c r="AZ141" i="36"/>
  <c r="BW140" i="36"/>
  <c r="AS140" i="36" s="1"/>
  <c r="BV140" i="36"/>
  <c r="BU140" i="36"/>
  <c r="BT140" i="36"/>
  <c r="BS140" i="36"/>
  <c r="BR140" i="36"/>
  <c r="BQ140" i="36"/>
  <c r="BP140" i="36"/>
  <c r="BO140" i="36"/>
  <c r="BN140" i="36"/>
  <c r="BM140" i="36"/>
  <c r="BL140" i="36"/>
  <c r="BK140" i="36"/>
  <c r="BJ140" i="36"/>
  <c r="BI140" i="36"/>
  <c r="BG140" i="36"/>
  <c r="BF140" i="36"/>
  <c r="BE140" i="36"/>
  <c r="BD140" i="36"/>
  <c r="BC140" i="36"/>
  <c r="BB140" i="36"/>
  <c r="BA140" i="36"/>
  <c r="AZ140" i="36"/>
  <c r="BV139" i="36"/>
  <c r="BU139" i="36"/>
  <c r="BT139" i="36"/>
  <c r="BS139" i="36"/>
  <c r="BR139" i="36"/>
  <c r="BQ139" i="36"/>
  <c r="BP139" i="36"/>
  <c r="BO139" i="36"/>
  <c r="BN139" i="36"/>
  <c r="BM139" i="36"/>
  <c r="BL139" i="36"/>
  <c r="BK139" i="36"/>
  <c r="BJ139" i="36"/>
  <c r="BI139" i="36"/>
  <c r="BW139" i="36" s="1"/>
  <c r="AS139" i="36" s="1"/>
  <c r="BG139" i="36"/>
  <c r="BF139" i="36"/>
  <c r="BE139" i="36"/>
  <c r="BD139" i="36"/>
  <c r="BC139" i="36"/>
  <c r="BB139" i="36"/>
  <c r="BA139" i="36"/>
  <c r="AZ139" i="36"/>
  <c r="BV138" i="36"/>
  <c r="BU138" i="36"/>
  <c r="BT138" i="36"/>
  <c r="BS138" i="36"/>
  <c r="BR138" i="36"/>
  <c r="BQ138" i="36"/>
  <c r="BP138" i="36"/>
  <c r="BO138" i="36"/>
  <c r="BN138" i="36"/>
  <c r="BM138" i="36"/>
  <c r="BL138" i="36"/>
  <c r="BK138" i="36"/>
  <c r="BJ138" i="36"/>
  <c r="BI138" i="36"/>
  <c r="BW138" i="36" s="1"/>
  <c r="AS138" i="36" s="1"/>
  <c r="BG138" i="36"/>
  <c r="BF138" i="36"/>
  <c r="BE138" i="36"/>
  <c r="BD138" i="36"/>
  <c r="BC138" i="36"/>
  <c r="BB138" i="36"/>
  <c r="BA138" i="36"/>
  <c r="AZ138" i="36"/>
  <c r="BW137" i="36"/>
  <c r="AS137" i="36" s="1"/>
  <c r="BV137" i="36"/>
  <c r="BU137" i="36"/>
  <c r="BT137" i="36"/>
  <c r="BS137" i="36"/>
  <c r="BR137" i="36"/>
  <c r="BQ137" i="36"/>
  <c r="BP137" i="36"/>
  <c r="BO137" i="36"/>
  <c r="BN137" i="36"/>
  <c r="BM137" i="36"/>
  <c r="BL137" i="36"/>
  <c r="BK137" i="36"/>
  <c r="BJ137" i="36"/>
  <c r="BI137" i="36"/>
  <c r="BG137" i="36"/>
  <c r="BF137" i="36"/>
  <c r="BE137" i="36"/>
  <c r="BD137" i="36"/>
  <c r="BC137" i="36"/>
  <c r="BB137" i="36"/>
  <c r="BA137" i="36"/>
  <c r="AZ137" i="36"/>
  <c r="BV136" i="36"/>
  <c r="BU136" i="36"/>
  <c r="BT136" i="36"/>
  <c r="BS136" i="36"/>
  <c r="BR136" i="36"/>
  <c r="BQ136" i="36"/>
  <c r="BP136" i="36"/>
  <c r="BO136" i="36"/>
  <c r="BN136" i="36"/>
  <c r="BM136" i="36"/>
  <c r="BL136" i="36"/>
  <c r="BK136" i="36"/>
  <c r="BJ136" i="36"/>
  <c r="BI136" i="36"/>
  <c r="BW136" i="36" s="1"/>
  <c r="AS136" i="36" s="1"/>
  <c r="BG136" i="36"/>
  <c r="BF136" i="36"/>
  <c r="BE136" i="36"/>
  <c r="BD136" i="36"/>
  <c r="BC136" i="36"/>
  <c r="BB136" i="36"/>
  <c r="BA136" i="36"/>
  <c r="AZ136" i="36"/>
  <c r="AR136" i="36" s="1"/>
  <c r="BV135" i="36"/>
  <c r="BU135" i="36"/>
  <c r="BT135" i="36"/>
  <c r="BS135" i="36"/>
  <c r="BR135" i="36"/>
  <c r="BQ135" i="36"/>
  <c r="BP135" i="36"/>
  <c r="BO135" i="36"/>
  <c r="BN135" i="36"/>
  <c r="BM135" i="36"/>
  <c r="BL135" i="36"/>
  <c r="BK135" i="36"/>
  <c r="BJ135" i="36"/>
  <c r="BI135" i="36"/>
  <c r="BW135" i="36" s="1"/>
  <c r="AS135" i="36" s="1"/>
  <c r="BG135" i="36"/>
  <c r="BF135" i="36"/>
  <c r="BE135" i="36"/>
  <c r="BD135" i="36"/>
  <c r="BC135" i="36"/>
  <c r="BB135" i="36"/>
  <c r="BA135" i="36"/>
  <c r="AZ135" i="36"/>
  <c r="BV134" i="36"/>
  <c r="BU134" i="36"/>
  <c r="BT134" i="36"/>
  <c r="BS134" i="36"/>
  <c r="BR134" i="36"/>
  <c r="BQ134" i="36"/>
  <c r="BP134" i="36"/>
  <c r="BO134" i="36"/>
  <c r="BN134" i="36"/>
  <c r="BM134" i="36"/>
  <c r="BL134" i="36"/>
  <c r="BK134" i="36"/>
  <c r="BJ134" i="36"/>
  <c r="BI134" i="36"/>
  <c r="BW134" i="36" s="1"/>
  <c r="AS134" i="36" s="1"/>
  <c r="BG134" i="36"/>
  <c r="BF134" i="36"/>
  <c r="BE134" i="36"/>
  <c r="BD134" i="36"/>
  <c r="BC134" i="36"/>
  <c r="BB134" i="36"/>
  <c r="BA134" i="36"/>
  <c r="AZ134" i="36"/>
  <c r="AR134" i="36" s="1"/>
  <c r="BV133" i="36"/>
  <c r="BU133" i="36"/>
  <c r="BT133" i="36"/>
  <c r="BS133" i="36"/>
  <c r="BR133" i="36"/>
  <c r="BQ133" i="36"/>
  <c r="BP133" i="36"/>
  <c r="BO133" i="36"/>
  <c r="BN133" i="36"/>
  <c r="BM133" i="36"/>
  <c r="BL133" i="36"/>
  <c r="BK133" i="36"/>
  <c r="BJ133" i="36"/>
  <c r="BI133" i="36"/>
  <c r="BW133" i="36" s="1"/>
  <c r="AS133" i="36" s="1"/>
  <c r="BG133" i="36"/>
  <c r="BF133" i="36"/>
  <c r="BE133" i="36"/>
  <c r="BD133" i="36"/>
  <c r="BC133" i="36"/>
  <c r="BB133" i="36"/>
  <c r="BA133" i="36"/>
  <c r="AZ133" i="36"/>
  <c r="BV132" i="36"/>
  <c r="BU132" i="36"/>
  <c r="BT132" i="36"/>
  <c r="BS132" i="36"/>
  <c r="BR132" i="36"/>
  <c r="BQ132" i="36"/>
  <c r="BP132" i="36"/>
  <c r="BO132" i="36"/>
  <c r="BN132" i="36"/>
  <c r="BM132" i="36"/>
  <c r="BL132" i="36"/>
  <c r="BK132" i="36"/>
  <c r="BJ132" i="36"/>
  <c r="BI132" i="36"/>
  <c r="BW132" i="36" s="1"/>
  <c r="AS132" i="36" s="1"/>
  <c r="BG132" i="36"/>
  <c r="BF132" i="36"/>
  <c r="BE132" i="36"/>
  <c r="BD132" i="36"/>
  <c r="BC132" i="36"/>
  <c r="BB132" i="36"/>
  <c r="BA132" i="36"/>
  <c r="AZ132" i="36"/>
  <c r="BV131" i="36"/>
  <c r="BU131" i="36"/>
  <c r="BT131" i="36"/>
  <c r="BS131" i="36"/>
  <c r="BR131" i="36"/>
  <c r="BQ131" i="36"/>
  <c r="BP131" i="36"/>
  <c r="BO131" i="36"/>
  <c r="BN131" i="36"/>
  <c r="BM131" i="36"/>
  <c r="BL131" i="36"/>
  <c r="BK131" i="36"/>
  <c r="BJ131" i="36"/>
  <c r="BI131" i="36"/>
  <c r="BW131" i="36" s="1"/>
  <c r="AS131" i="36" s="1"/>
  <c r="BG131" i="36"/>
  <c r="BF131" i="36"/>
  <c r="BE131" i="36"/>
  <c r="BD131" i="36"/>
  <c r="BC131" i="36"/>
  <c r="BB131" i="36"/>
  <c r="BA131" i="36"/>
  <c r="AZ131" i="36"/>
  <c r="BV130" i="36"/>
  <c r="BU130" i="36"/>
  <c r="BT130" i="36"/>
  <c r="BS130" i="36"/>
  <c r="BR130" i="36"/>
  <c r="BQ130" i="36"/>
  <c r="BP130" i="36"/>
  <c r="BO130" i="36"/>
  <c r="BN130" i="36"/>
  <c r="BM130" i="36"/>
  <c r="BL130" i="36"/>
  <c r="BK130" i="36"/>
  <c r="BJ130" i="36"/>
  <c r="BI130" i="36"/>
  <c r="BW130" i="36" s="1"/>
  <c r="AS130" i="36" s="1"/>
  <c r="BG130" i="36"/>
  <c r="BF130" i="36"/>
  <c r="BE130" i="36"/>
  <c r="BD130" i="36"/>
  <c r="BC130" i="36"/>
  <c r="BB130" i="36"/>
  <c r="BA130" i="36"/>
  <c r="AZ130" i="36"/>
  <c r="BV129" i="36"/>
  <c r="BU129" i="36"/>
  <c r="BT129" i="36"/>
  <c r="BS129" i="36"/>
  <c r="BR129" i="36"/>
  <c r="BQ129" i="36"/>
  <c r="BP129" i="36"/>
  <c r="BO129" i="36"/>
  <c r="BN129" i="36"/>
  <c r="BM129" i="36"/>
  <c r="BL129" i="36"/>
  <c r="BK129" i="36"/>
  <c r="BJ129" i="36"/>
  <c r="BI129" i="36"/>
  <c r="BW129" i="36" s="1"/>
  <c r="AS129" i="36" s="1"/>
  <c r="BG129" i="36"/>
  <c r="BF129" i="36"/>
  <c r="BE129" i="36"/>
  <c r="BD129" i="36"/>
  <c r="BC129" i="36"/>
  <c r="BB129" i="36"/>
  <c r="BA129" i="36"/>
  <c r="AZ129" i="36"/>
  <c r="BV128" i="36"/>
  <c r="BU128" i="36"/>
  <c r="BT128" i="36"/>
  <c r="BS128" i="36"/>
  <c r="BR128" i="36"/>
  <c r="BQ128" i="36"/>
  <c r="BP128" i="36"/>
  <c r="BO128" i="36"/>
  <c r="BN128" i="36"/>
  <c r="BM128" i="36"/>
  <c r="BL128" i="36"/>
  <c r="BK128" i="36"/>
  <c r="BJ128" i="36"/>
  <c r="BI128" i="36"/>
  <c r="BW128" i="36" s="1"/>
  <c r="AS128" i="36" s="1"/>
  <c r="BG128" i="36"/>
  <c r="BF128" i="36"/>
  <c r="BE128" i="36"/>
  <c r="BD128" i="36"/>
  <c r="BC128" i="36"/>
  <c r="BB128" i="36"/>
  <c r="BA128" i="36"/>
  <c r="AZ128" i="36"/>
  <c r="BV127" i="36"/>
  <c r="BU127" i="36"/>
  <c r="BT127" i="36"/>
  <c r="BS127" i="36"/>
  <c r="BR127" i="36"/>
  <c r="BQ127" i="36"/>
  <c r="BP127" i="36"/>
  <c r="BO127" i="36"/>
  <c r="BN127" i="36"/>
  <c r="BM127" i="36"/>
  <c r="BL127" i="36"/>
  <c r="BK127" i="36"/>
  <c r="BJ127" i="36"/>
  <c r="BI127" i="36"/>
  <c r="BW127" i="36" s="1"/>
  <c r="AS127" i="36" s="1"/>
  <c r="BG127" i="36"/>
  <c r="BF127" i="36"/>
  <c r="BE127" i="36"/>
  <c r="BD127" i="36"/>
  <c r="BC127" i="36"/>
  <c r="BB127" i="36"/>
  <c r="BA127" i="36"/>
  <c r="AZ127" i="36"/>
  <c r="BV126" i="36"/>
  <c r="BU126" i="36"/>
  <c r="BT126" i="36"/>
  <c r="BS126" i="36"/>
  <c r="BR126" i="36"/>
  <c r="BQ126" i="36"/>
  <c r="BP126" i="36"/>
  <c r="BO126" i="36"/>
  <c r="BN126" i="36"/>
  <c r="BM126" i="36"/>
  <c r="BL126" i="36"/>
  <c r="BK126" i="36"/>
  <c r="BJ126" i="36"/>
  <c r="BI126" i="36"/>
  <c r="BW126" i="36" s="1"/>
  <c r="AS126" i="36" s="1"/>
  <c r="BG126" i="36"/>
  <c r="BF126" i="36"/>
  <c r="BE126" i="36"/>
  <c r="BD126" i="36"/>
  <c r="BC126" i="36"/>
  <c r="BB126" i="36"/>
  <c r="BA126" i="36"/>
  <c r="AZ126" i="36"/>
  <c r="BV125" i="36"/>
  <c r="BU125" i="36"/>
  <c r="BT125" i="36"/>
  <c r="BS125" i="36"/>
  <c r="BR125" i="36"/>
  <c r="BQ125" i="36"/>
  <c r="BP125" i="36"/>
  <c r="BO125" i="36"/>
  <c r="BN125" i="36"/>
  <c r="BM125" i="36"/>
  <c r="BL125" i="36"/>
  <c r="BK125" i="36"/>
  <c r="BJ125" i="36"/>
  <c r="BI125" i="36"/>
  <c r="BW125" i="36" s="1"/>
  <c r="AS125" i="36" s="1"/>
  <c r="BG125" i="36"/>
  <c r="BF125" i="36"/>
  <c r="BE125" i="36"/>
  <c r="BD125" i="36"/>
  <c r="BC125" i="36"/>
  <c r="BB125" i="36"/>
  <c r="BA125" i="36"/>
  <c r="AZ125" i="36"/>
  <c r="BW124" i="36"/>
  <c r="AS124" i="36" s="1"/>
  <c r="BV124" i="36"/>
  <c r="BU124" i="36"/>
  <c r="BT124" i="36"/>
  <c r="BS124" i="36"/>
  <c r="BR124" i="36"/>
  <c r="BQ124" i="36"/>
  <c r="BP124" i="36"/>
  <c r="BO124" i="36"/>
  <c r="BN124" i="36"/>
  <c r="BM124" i="36"/>
  <c r="BL124" i="36"/>
  <c r="BK124" i="36"/>
  <c r="BJ124" i="36"/>
  <c r="BI124" i="36"/>
  <c r="BG124" i="36"/>
  <c r="BF124" i="36"/>
  <c r="BE124" i="36"/>
  <c r="BD124" i="36"/>
  <c r="BC124" i="36"/>
  <c r="BB124" i="36"/>
  <c r="BA124" i="36"/>
  <c r="AZ124" i="36"/>
  <c r="BV123" i="36"/>
  <c r="BU123" i="36"/>
  <c r="BT123" i="36"/>
  <c r="BS123" i="36"/>
  <c r="BR123" i="36"/>
  <c r="BQ123" i="36"/>
  <c r="BP123" i="36"/>
  <c r="BO123" i="36"/>
  <c r="BN123" i="36"/>
  <c r="BM123" i="36"/>
  <c r="BL123" i="36"/>
  <c r="BK123" i="36"/>
  <c r="BJ123" i="36"/>
  <c r="BI123" i="36"/>
  <c r="BW123" i="36" s="1"/>
  <c r="AS123" i="36" s="1"/>
  <c r="BG123" i="36"/>
  <c r="BF123" i="36"/>
  <c r="BE123" i="36"/>
  <c r="BD123" i="36"/>
  <c r="BC123" i="36"/>
  <c r="BB123" i="36"/>
  <c r="BA123" i="36"/>
  <c r="AZ123" i="36"/>
  <c r="AR123" i="36" s="1"/>
  <c r="BV122" i="36"/>
  <c r="BU122" i="36"/>
  <c r="BT122" i="36"/>
  <c r="BS122" i="36"/>
  <c r="BR122" i="36"/>
  <c r="BQ122" i="36"/>
  <c r="BP122" i="36"/>
  <c r="BO122" i="36"/>
  <c r="BN122" i="36"/>
  <c r="BM122" i="36"/>
  <c r="BL122" i="36"/>
  <c r="BK122" i="36"/>
  <c r="BJ122" i="36"/>
  <c r="BI122" i="36"/>
  <c r="BW122" i="36" s="1"/>
  <c r="AS122" i="36" s="1"/>
  <c r="BG122" i="36"/>
  <c r="BF122" i="36"/>
  <c r="BE122" i="36"/>
  <c r="BD122" i="36"/>
  <c r="BC122" i="36"/>
  <c r="BB122" i="36"/>
  <c r="BA122" i="36"/>
  <c r="AZ122" i="36"/>
  <c r="BV121" i="36"/>
  <c r="BU121" i="36"/>
  <c r="BT121" i="36"/>
  <c r="BS121" i="36"/>
  <c r="BR121" i="36"/>
  <c r="BQ121" i="36"/>
  <c r="BP121" i="36"/>
  <c r="BO121" i="36"/>
  <c r="BN121" i="36"/>
  <c r="BM121" i="36"/>
  <c r="BL121" i="36"/>
  <c r="BK121" i="36"/>
  <c r="BJ121" i="36"/>
  <c r="BI121" i="36"/>
  <c r="BW121" i="36" s="1"/>
  <c r="AS121" i="36" s="1"/>
  <c r="BG121" i="36"/>
  <c r="BF121" i="36"/>
  <c r="BE121" i="36"/>
  <c r="BD121" i="36"/>
  <c r="BC121" i="36"/>
  <c r="BB121" i="36"/>
  <c r="BA121" i="36"/>
  <c r="AZ121" i="36"/>
  <c r="BV120" i="36"/>
  <c r="BU120" i="36"/>
  <c r="BT120" i="36"/>
  <c r="BS120" i="36"/>
  <c r="BR120" i="36"/>
  <c r="BQ120" i="36"/>
  <c r="BP120" i="36"/>
  <c r="BO120" i="36"/>
  <c r="BN120" i="36"/>
  <c r="BM120" i="36"/>
  <c r="BL120" i="36"/>
  <c r="BK120" i="36"/>
  <c r="BJ120" i="36"/>
  <c r="BI120" i="36"/>
  <c r="BW120" i="36" s="1"/>
  <c r="AS120" i="36" s="1"/>
  <c r="BG120" i="36"/>
  <c r="BF120" i="36"/>
  <c r="BE120" i="36"/>
  <c r="BD120" i="36"/>
  <c r="BC120" i="36"/>
  <c r="BB120" i="36"/>
  <c r="BA120" i="36"/>
  <c r="AZ120" i="36"/>
  <c r="BV119" i="36"/>
  <c r="BU119" i="36"/>
  <c r="BT119" i="36"/>
  <c r="BS119" i="36"/>
  <c r="BR119" i="36"/>
  <c r="BQ119" i="36"/>
  <c r="BP119" i="36"/>
  <c r="BO119" i="36"/>
  <c r="BN119" i="36"/>
  <c r="BM119" i="36"/>
  <c r="BL119" i="36"/>
  <c r="BK119" i="36"/>
  <c r="BJ119" i="36"/>
  <c r="BI119" i="36"/>
  <c r="BW119" i="36" s="1"/>
  <c r="AS119" i="36" s="1"/>
  <c r="BG119" i="36"/>
  <c r="BF119" i="36"/>
  <c r="BE119" i="36"/>
  <c r="BD119" i="36"/>
  <c r="BC119" i="36"/>
  <c r="BB119" i="36"/>
  <c r="BA119" i="36"/>
  <c r="AZ119" i="36"/>
  <c r="BV118" i="36"/>
  <c r="BU118" i="36"/>
  <c r="BT118" i="36"/>
  <c r="BS118" i="36"/>
  <c r="BR118" i="36"/>
  <c r="BQ118" i="36"/>
  <c r="BP118" i="36"/>
  <c r="BO118" i="36"/>
  <c r="BN118" i="36"/>
  <c r="BM118" i="36"/>
  <c r="BL118" i="36"/>
  <c r="BK118" i="36"/>
  <c r="BJ118" i="36"/>
  <c r="BI118" i="36"/>
  <c r="BW118" i="36" s="1"/>
  <c r="AS118" i="36" s="1"/>
  <c r="BG118" i="36"/>
  <c r="BF118" i="36"/>
  <c r="BE118" i="36"/>
  <c r="BD118" i="36"/>
  <c r="BC118" i="36"/>
  <c r="BB118" i="36"/>
  <c r="BA118" i="36"/>
  <c r="AZ118" i="36"/>
  <c r="BV117" i="36"/>
  <c r="BU117" i="36"/>
  <c r="BT117" i="36"/>
  <c r="BS117" i="36"/>
  <c r="BR117" i="36"/>
  <c r="BQ117" i="36"/>
  <c r="BP117" i="36"/>
  <c r="BO117" i="36"/>
  <c r="BN117" i="36"/>
  <c r="BM117" i="36"/>
  <c r="BL117" i="36"/>
  <c r="BK117" i="36"/>
  <c r="BJ117" i="36"/>
  <c r="BI117" i="36"/>
  <c r="BW117" i="36" s="1"/>
  <c r="AS117" i="36" s="1"/>
  <c r="BG117" i="36"/>
  <c r="BF117" i="36"/>
  <c r="BE117" i="36"/>
  <c r="BD117" i="36"/>
  <c r="BC117" i="36"/>
  <c r="BB117" i="36"/>
  <c r="BA117" i="36"/>
  <c r="AZ117" i="36"/>
  <c r="BV116" i="36"/>
  <c r="BU116" i="36"/>
  <c r="BT116" i="36"/>
  <c r="BS116" i="36"/>
  <c r="BR116" i="36"/>
  <c r="BQ116" i="36"/>
  <c r="BP116" i="36"/>
  <c r="BO116" i="36"/>
  <c r="BN116" i="36"/>
  <c r="BM116" i="36"/>
  <c r="BL116" i="36"/>
  <c r="BK116" i="36"/>
  <c r="BJ116" i="36"/>
  <c r="BI116" i="36"/>
  <c r="BW116" i="36" s="1"/>
  <c r="AS116" i="36" s="1"/>
  <c r="BG116" i="36"/>
  <c r="BF116" i="36"/>
  <c r="BE116" i="36"/>
  <c r="BD116" i="36"/>
  <c r="BC116" i="36"/>
  <c r="BB116" i="36"/>
  <c r="BA116" i="36"/>
  <c r="AZ116" i="36"/>
  <c r="BV115" i="36"/>
  <c r="BU115" i="36"/>
  <c r="BT115" i="36"/>
  <c r="BS115" i="36"/>
  <c r="BR115" i="36"/>
  <c r="BQ115" i="36"/>
  <c r="BP115" i="36"/>
  <c r="BO115" i="36"/>
  <c r="BN115" i="36"/>
  <c r="BM115" i="36"/>
  <c r="BL115" i="36"/>
  <c r="BK115" i="36"/>
  <c r="BJ115" i="36"/>
  <c r="BI115" i="36"/>
  <c r="BW115" i="36" s="1"/>
  <c r="AS115" i="36" s="1"/>
  <c r="BG115" i="36"/>
  <c r="BF115" i="36"/>
  <c r="BE115" i="36"/>
  <c r="BD115" i="36"/>
  <c r="BC115" i="36"/>
  <c r="BB115" i="36"/>
  <c r="BA115" i="36"/>
  <c r="AZ115" i="36"/>
  <c r="BV114" i="36"/>
  <c r="BU114" i="36"/>
  <c r="BT114" i="36"/>
  <c r="BS114" i="36"/>
  <c r="BR114" i="36"/>
  <c r="BQ114" i="36"/>
  <c r="BP114" i="36"/>
  <c r="BO114" i="36"/>
  <c r="BN114" i="36"/>
  <c r="BM114" i="36"/>
  <c r="BL114" i="36"/>
  <c r="BK114" i="36"/>
  <c r="BJ114" i="36"/>
  <c r="BI114" i="36"/>
  <c r="BW114" i="36" s="1"/>
  <c r="AS114" i="36" s="1"/>
  <c r="BG114" i="36"/>
  <c r="BF114" i="36"/>
  <c r="BE114" i="36"/>
  <c r="BD114" i="36"/>
  <c r="BC114" i="36"/>
  <c r="BB114" i="36"/>
  <c r="BA114" i="36"/>
  <c r="AZ114" i="36"/>
  <c r="BV113" i="36"/>
  <c r="BU113" i="36"/>
  <c r="BT113" i="36"/>
  <c r="BS113" i="36"/>
  <c r="BR113" i="36"/>
  <c r="BQ113" i="36"/>
  <c r="BP113" i="36"/>
  <c r="BO113" i="36"/>
  <c r="BN113" i="36"/>
  <c r="BM113" i="36"/>
  <c r="BL113" i="36"/>
  <c r="BK113" i="36"/>
  <c r="BJ113" i="36"/>
  <c r="BI113" i="36"/>
  <c r="BW113" i="36" s="1"/>
  <c r="AS113" i="36" s="1"/>
  <c r="BG113" i="36"/>
  <c r="BF113" i="36"/>
  <c r="BE113" i="36"/>
  <c r="BD113" i="36"/>
  <c r="BC113" i="36"/>
  <c r="BB113" i="36"/>
  <c r="BA113" i="36"/>
  <c r="AZ113" i="36"/>
  <c r="BV112" i="36"/>
  <c r="BU112" i="36"/>
  <c r="BT112" i="36"/>
  <c r="BS112" i="36"/>
  <c r="BR112" i="36"/>
  <c r="BQ112" i="36"/>
  <c r="BP112" i="36"/>
  <c r="BO112" i="36"/>
  <c r="BN112" i="36"/>
  <c r="BM112" i="36"/>
  <c r="BL112" i="36"/>
  <c r="BK112" i="36"/>
  <c r="BJ112" i="36"/>
  <c r="BI112" i="36"/>
  <c r="BW112" i="36" s="1"/>
  <c r="AS112" i="36" s="1"/>
  <c r="BG112" i="36"/>
  <c r="BF112" i="36"/>
  <c r="BE112" i="36"/>
  <c r="BD112" i="36"/>
  <c r="BC112" i="36"/>
  <c r="BB112" i="36"/>
  <c r="BA112" i="36"/>
  <c r="AZ112" i="36"/>
  <c r="BV111" i="36"/>
  <c r="BU111" i="36"/>
  <c r="BT111" i="36"/>
  <c r="BS111" i="36"/>
  <c r="BR111" i="36"/>
  <c r="BQ111" i="36"/>
  <c r="BP111" i="36"/>
  <c r="BO111" i="36"/>
  <c r="BN111" i="36"/>
  <c r="BM111" i="36"/>
  <c r="BL111" i="36"/>
  <c r="BK111" i="36"/>
  <c r="BJ111" i="36"/>
  <c r="BI111" i="36"/>
  <c r="BW111" i="36" s="1"/>
  <c r="AS111" i="36" s="1"/>
  <c r="BG111" i="36"/>
  <c r="BF111" i="36"/>
  <c r="BE111" i="36"/>
  <c r="BD111" i="36"/>
  <c r="BC111" i="36"/>
  <c r="BB111" i="36"/>
  <c r="BA111" i="36"/>
  <c r="AZ111" i="36"/>
  <c r="BV110" i="36"/>
  <c r="BU110" i="36"/>
  <c r="BT110" i="36"/>
  <c r="BS110" i="36"/>
  <c r="BR110" i="36"/>
  <c r="BQ110" i="36"/>
  <c r="BP110" i="36"/>
  <c r="BO110" i="36"/>
  <c r="BN110" i="36"/>
  <c r="BM110" i="36"/>
  <c r="BL110" i="36"/>
  <c r="BK110" i="36"/>
  <c r="BJ110" i="36"/>
  <c r="BI110" i="36"/>
  <c r="BW110" i="36" s="1"/>
  <c r="AS110" i="36" s="1"/>
  <c r="BG110" i="36"/>
  <c r="BF110" i="36"/>
  <c r="BE110" i="36"/>
  <c r="BD110" i="36"/>
  <c r="BC110" i="36"/>
  <c r="BB110" i="36"/>
  <c r="BA110" i="36"/>
  <c r="AZ110" i="36"/>
  <c r="BV109" i="36"/>
  <c r="BU109" i="36"/>
  <c r="BT109" i="36"/>
  <c r="BS109" i="36"/>
  <c r="BR109" i="36"/>
  <c r="BQ109" i="36"/>
  <c r="BP109" i="36"/>
  <c r="BO109" i="36"/>
  <c r="BN109" i="36"/>
  <c r="BM109" i="36"/>
  <c r="BL109" i="36"/>
  <c r="BK109" i="36"/>
  <c r="BJ109" i="36"/>
  <c r="BI109" i="36"/>
  <c r="BW109" i="36" s="1"/>
  <c r="AS109" i="36" s="1"/>
  <c r="BG109" i="36"/>
  <c r="BF109" i="36"/>
  <c r="BE109" i="36"/>
  <c r="BD109" i="36"/>
  <c r="BC109" i="36"/>
  <c r="BB109" i="36"/>
  <c r="BA109" i="36"/>
  <c r="AZ109" i="36"/>
  <c r="BV108" i="36"/>
  <c r="BU108" i="36"/>
  <c r="BT108" i="36"/>
  <c r="BS108" i="36"/>
  <c r="BR108" i="36"/>
  <c r="BQ108" i="36"/>
  <c r="BP108" i="36"/>
  <c r="BO108" i="36"/>
  <c r="BN108" i="36"/>
  <c r="BM108" i="36"/>
  <c r="BL108" i="36"/>
  <c r="BK108" i="36"/>
  <c r="BJ108" i="36"/>
  <c r="BI108" i="36"/>
  <c r="BW108" i="36" s="1"/>
  <c r="AS108" i="36" s="1"/>
  <c r="BG108" i="36"/>
  <c r="BF108" i="36"/>
  <c r="BE108" i="36"/>
  <c r="BD108" i="36"/>
  <c r="BC108" i="36"/>
  <c r="BB108" i="36"/>
  <c r="BA108" i="36"/>
  <c r="AZ108" i="36"/>
  <c r="BV107" i="36"/>
  <c r="BU107" i="36"/>
  <c r="BT107" i="36"/>
  <c r="BS107" i="36"/>
  <c r="BR107" i="36"/>
  <c r="BQ107" i="36"/>
  <c r="BP107" i="36"/>
  <c r="BO107" i="36"/>
  <c r="BN107" i="36"/>
  <c r="BM107" i="36"/>
  <c r="BL107" i="36"/>
  <c r="BK107" i="36"/>
  <c r="BJ107" i="36"/>
  <c r="BI107" i="36"/>
  <c r="BW107" i="36" s="1"/>
  <c r="AS107" i="36" s="1"/>
  <c r="BG107" i="36"/>
  <c r="BF107" i="36"/>
  <c r="BE107" i="36"/>
  <c r="BD107" i="36"/>
  <c r="BC107" i="36"/>
  <c r="BB107" i="36"/>
  <c r="BA107" i="36"/>
  <c r="AZ107" i="36"/>
  <c r="BV106" i="36"/>
  <c r="BU106" i="36"/>
  <c r="BT106" i="36"/>
  <c r="BS106" i="36"/>
  <c r="BR106" i="36"/>
  <c r="BQ106" i="36"/>
  <c r="BP106" i="36"/>
  <c r="BO106" i="36"/>
  <c r="BN106" i="36"/>
  <c r="BM106" i="36"/>
  <c r="BL106" i="36"/>
  <c r="BK106" i="36"/>
  <c r="BJ106" i="36"/>
  <c r="BI106" i="36"/>
  <c r="BW106" i="36" s="1"/>
  <c r="AS106" i="36" s="1"/>
  <c r="BG106" i="36"/>
  <c r="BF106" i="36"/>
  <c r="BE106" i="36"/>
  <c r="BD106" i="36"/>
  <c r="BC106" i="36"/>
  <c r="BB106" i="36"/>
  <c r="BA106" i="36"/>
  <c r="AZ106" i="36"/>
  <c r="BW105" i="36"/>
  <c r="AS105" i="36" s="1"/>
  <c r="BV105" i="36"/>
  <c r="BU105" i="36"/>
  <c r="BT105" i="36"/>
  <c r="BS105" i="36"/>
  <c r="BR105" i="36"/>
  <c r="BQ105" i="36"/>
  <c r="BP105" i="36"/>
  <c r="BO105" i="36"/>
  <c r="BN105" i="36"/>
  <c r="BM105" i="36"/>
  <c r="BL105" i="36"/>
  <c r="BK105" i="36"/>
  <c r="BJ105" i="36"/>
  <c r="BI105" i="36"/>
  <c r="BG105" i="36"/>
  <c r="BF105" i="36"/>
  <c r="BE105" i="36"/>
  <c r="BD105" i="36"/>
  <c r="BC105" i="36"/>
  <c r="BB105" i="36"/>
  <c r="BA105" i="36"/>
  <c r="AZ105" i="36"/>
  <c r="BW104" i="36"/>
  <c r="AS104" i="36" s="1"/>
  <c r="BV104" i="36"/>
  <c r="BU104" i="36"/>
  <c r="BT104" i="36"/>
  <c r="BS104" i="36"/>
  <c r="BR104" i="36"/>
  <c r="BQ104" i="36"/>
  <c r="BP104" i="36"/>
  <c r="BO104" i="36"/>
  <c r="BN104" i="36"/>
  <c r="BM104" i="36"/>
  <c r="BL104" i="36"/>
  <c r="BK104" i="36"/>
  <c r="BJ104" i="36"/>
  <c r="BI104" i="36"/>
  <c r="BG104" i="36"/>
  <c r="BF104" i="36"/>
  <c r="BE104" i="36"/>
  <c r="BD104" i="36"/>
  <c r="BC104" i="36"/>
  <c r="BB104" i="36"/>
  <c r="BA104" i="36"/>
  <c r="AZ104" i="36"/>
  <c r="BV103" i="36"/>
  <c r="BU103" i="36"/>
  <c r="BT103" i="36"/>
  <c r="BS103" i="36"/>
  <c r="BR103" i="36"/>
  <c r="BQ103" i="36"/>
  <c r="BP103" i="36"/>
  <c r="BO103" i="36"/>
  <c r="BN103" i="36"/>
  <c r="BM103" i="36"/>
  <c r="BL103" i="36"/>
  <c r="BK103" i="36"/>
  <c r="BJ103" i="36"/>
  <c r="BI103" i="36"/>
  <c r="BW103" i="36" s="1"/>
  <c r="AS103" i="36" s="1"/>
  <c r="BG103" i="36"/>
  <c r="BF103" i="36"/>
  <c r="BE103" i="36"/>
  <c r="BD103" i="36"/>
  <c r="BC103" i="36"/>
  <c r="BB103" i="36"/>
  <c r="BA103" i="36"/>
  <c r="AZ103" i="36"/>
  <c r="BW102" i="36"/>
  <c r="AS102" i="36" s="1"/>
  <c r="BV102" i="36"/>
  <c r="BU102" i="36"/>
  <c r="BT102" i="36"/>
  <c r="BS102" i="36"/>
  <c r="BR102" i="36"/>
  <c r="BQ102" i="36"/>
  <c r="BP102" i="36"/>
  <c r="BO102" i="36"/>
  <c r="BN102" i="36"/>
  <c r="BM102" i="36"/>
  <c r="BL102" i="36"/>
  <c r="BK102" i="36"/>
  <c r="BJ102" i="36"/>
  <c r="BI102" i="36"/>
  <c r="BG102" i="36"/>
  <c r="BF102" i="36"/>
  <c r="BE102" i="36"/>
  <c r="BD102" i="36"/>
  <c r="BC102" i="36"/>
  <c r="BB102" i="36"/>
  <c r="BA102" i="36"/>
  <c r="AZ102" i="36"/>
  <c r="BW101" i="36"/>
  <c r="AS101" i="36" s="1"/>
  <c r="BV101" i="36"/>
  <c r="BU101" i="36"/>
  <c r="BT101" i="36"/>
  <c r="BS101" i="36"/>
  <c r="BR101" i="36"/>
  <c r="BQ101" i="36"/>
  <c r="BP101" i="36"/>
  <c r="BO101" i="36"/>
  <c r="BN101" i="36"/>
  <c r="BM101" i="36"/>
  <c r="BL101" i="36"/>
  <c r="BK101" i="36"/>
  <c r="BJ101" i="36"/>
  <c r="BI101" i="36"/>
  <c r="BG101" i="36"/>
  <c r="BF101" i="36"/>
  <c r="BE101" i="36"/>
  <c r="BD101" i="36"/>
  <c r="BC101" i="36"/>
  <c r="BB101" i="36"/>
  <c r="BA101" i="36"/>
  <c r="AZ101" i="36"/>
  <c r="BV100" i="36"/>
  <c r="BU100" i="36"/>
  <c r="BT100" i="36"/>
  <c r="BS100" i="36"/>
  <c r="BR100" i="36"/>
  <c r="BQ100" i="36"/>
  <c r="BP100" i="36"/>
  <c r="BO100" i="36"/>
  <c r="BN100" i="36"/>
  <c r="BM100" i="36"/>
  <c r="BL100" i="36"/>
  <c r="BK100" i="36"/>
  <c r="BJ100" i="36"/>
  <c r="BI100" i="36"/>
  <c r="BW100" i="36" s="1"/>
  <c r="AS100" i="36" s="1"/>
  <c r="BG100" i="36"/>
  <c r="BF100" i="36"/>
  <c r="BE100" i="36"/>
  <c r="BD100" i="36"/>
  <c r="BC100" i="36"/>
  <c r="BB100" i="36"/>
  <c r="BA100" i="36"/>
  <c r="AZ100" i="36"/>
  <c r="BV99" i="36"/>
  <c r="BU99" i="36"/>
  <c r="BT99" i="36"/>
  <c r="BS99" i="36"/>
  <c r="BR99" i="36"/>
  <c r="BQ99" i="36"/>
  <c r="BP99" i="36"/>
  <c r="BO99" i="36"/>
  <c r="BN99" i="36"/>
  <c r="BM99" i="36"/>
  <c r="BL99" i="36"/>
  <c r="BK99" i="36"/>
  <c r="BJ99" i="36"/>
  <c r="BI99" i="36"/>
  <c r="BW99" i="36" s="1"/>
  <c r="AS99" i="36" s="1"/>
  <c r="BG99" i="36"/>
  <c r="BF99" i="36"/>
  <c r="BE99" i="36"/>
  <c r="BD99" i="36"/>
  <c r="BC99" i="36"/>
  <c r="BB99" i="36"/>
  <c r="BA99" i="36"/>
  <c r="AZ99" i="36"/>
  <c r="BV98" i="36"/>
  <c r="BU98" i="36"/>
  <c r="BT98" i="36"/>
  <c r="BS98" i="36"/>
  <c r="BR98" i="36"/>
  <c r="BQ98" i="36"/>
  <c r="BP98" i="36"/>
  <c r="BO98" i="36"/>
  <c r="BN98" i="36"/>
  <c r="BM98" i="36"/>
  <c r="BL98" i="36"/>
  <c r="BK98" i="36"/>
  <c r="BJ98" i="36"/>
  <c r="BI98" i="36"/>
  <c r="BW98" i="36" s="1"/>
  <c r="AS98" i="36" s="1"/>
  <c r="BG98" i="36"/>
  <c r="BF98" i="36"/>
  <c r="BE98" i="36"/>
  <c r="BD98" i="36"/>
  <c r="BC98" i="36"/>
  <c r="BB98" i="36"/>
  <c r="BA98" i="36"/>
  <c r="AZ98" i="36"/>
  <c r="BW97" i="36"/>
  <c r="AS97" i="36" s="1"/>
  <c r="BV97" i="36"/>
  <c r="BU97" i="36"/>
  <c r="BT97" i="36"/>
  <c r="BS97" i="36"/>
  <c r="BR97" i="36"/>
  <c r="BQ97" i="36"/>
  <c r="BP97" i="36"/>
  <c r="BO97" i="36"/>
  <c r="BN97" i="36"/>
  <c r="BM97" i="36"/>
  <c r="BL97" i="36"/>
  <c r="BK97" i="36"/>
  <c r="BJ97" i="36"/>
  <c r="BI97" i="36"/>
  <c r="BG97" i="36"/>
  <c r="BF97" i="36"/>
  <c r="BE97" i="36"/>
  <c r="BD97" i="36"/>
  <c r="BC97" i="36"/>
  <c r="BB97" i="36"/>
  <c r="BA97" i="36"/>
  <c r="AZ97" i="36"/>
  <c r="BV96" i="36"/>
  <c r="BU96" i="36"/>
  <c r="BT96" i="36"/>
  <c r="BS96" i="36"/>
  <c r="BR96" i="36"/>
  <c r="BQ96" i="36"/>
  <c r="BP96" i="36"/>
  <c r="BO96" i="36"/>
  <c r="BN96" i="36"/>
  <c r="BM96" i="36"/>
  <c r="BL96" i="36"/>
  <c r="BK96" i="36"/>
  <c r="BJ96" i="36"/>
  <c r="BI96" i="36"/>
  <c r="BW96" i="36" s="1"/>
  <c r="AS96" i="36" s="1"/>
  <c r="BG96" i="36"/>
  <c r="BF96" i="36"/>
  <c r="BE96" i="36"/>
  <c r="BD96" i="36"/>
  <c r="BC96" i="36"/>
  <c r="BB96" i="36"/>
  <c r="BA96" i="36"/>
  <c r="AZ96" i="36"/>
  <c r="BV95" i="36"/>
  <c r="BU95" i="36"/>
  <c r="BT95" i="36"/>
  <c r="BS95" i="36"/>
  <c r="BR95" i="36"/>
  <c r="BQ95" i="36"/>
  <c r="BP95" i="36"/>
  <c r="BO95" i="36"/>
  <c r="BN95" i="36"/>
  <c r="BM95" i="36"/>
  <c r="BL95" i="36"/>
  <c r="BK95" i="36"/>
  <c r="BJ95" i="36"/>
  <c r="BI95" i="36"/>
  <c r="BW95" i="36" s="1"/>
  <c r="AS95" i="36" s="1"/>
  <c r="BG95" i="36"/>
  <c r="BF95" i="36"/>
  <c r="BE95" i="36"/>
  <c r="BD95" i="36"/>
  <c r="BC95" i="36"/>
  <c r="BB95" i="36"/>
  <c r="BA95" i="36"/>
  <c r="AZ95" i="36"/>
  <c r="BV94" i="36"/>
  <c r="BU94" i="36"/>
  <c r="BT94" i="36"/>
  <c r="BS94" i="36"/>
  <c r="BR94" i="36"/>
  <c r="BQ94" i="36"/>
  <c r="BP94" i="36"/>
  <c r="BO94" i="36"/>
  <c r="BN94" i="36"/>
  <c r="BM94" i="36"/>
  <c r="BL94" i="36"/>
  <c r="BK94" i="36"/>
  <c r="BJ94" i="36"/>
  <c r="BI94" i="36"/>
  <c r="BW94" i="36" s="1"/>
  <c r="AS94" i="36" s="1"/>
  <c r="BG94" i="36"/>
  <c r="BF94" i="36"/>
  <c r="BE94" i="36"/>
  <c r="BD94" i="36"/>
  <c r="BC94" i="36"/>
  <c r="BB94" i="36"/>
  <c r="BA94" i="36"/>
  <c r="AZ94" i="36"/>
  <c r="BV93" i="36"/>
  <c r="BU93" i="36"/>
  <c r="BT93" i="36"/>
  <c r="BS93" i="36"/>
  <c r="BR93" i="36"/>
  <c r="BQ93" i="36"/>
  <c r="BP93" i="36"/>
  <c r="BO93" i="36"/>
  <c r="BN93" i="36"/>
  <c r="BM93" i="36"/>
  <c r="BL93" i="36"/>
  <c r="BK93" i="36"/>
  <c r="BJ93" i="36"/>
  <c r="BI93" i="36"/>
  <c r="BW93" i="36" s="1"/>
  <c r="AS93" i="36" s="1"/>
  <c r="BG93" i="36"/>
  <c r="BF93" i="36"/>
  <c r="BE93" i="36"/>
  <c r="BD93" i="36"/>
  <c r="BC93" i="36"/>
  <c r="BB93" i="36"/>
  <c r="BA93" i="36"/>
  <c r="AZ93" i="36"/>
  <c r="BW92" i="36"/>
  <c r="AS92" i="36" s="1"/>
  <c r="BV92" i="36"/>
  <c r="BU92" i="36"/>
  <c r="BT92" i="36"/>
  <c r="BS92" i="36"/>
  <c r="BR92" i="36"/>
  <c r="BQ92" i="36"/>
  <c r="BP92" i="36"/>
  <c r="BO92" i="36"/>
  <c r="BN92" i="36"/>
  <c r="BM92" i="36"/>
  <c r="BL92" i="36"/>
  <c r="BK92" i="36"/>
  <c r="BJ92" i="36"/>
  <c r="BI92" i="36"/>
  <c r="BG92" i="36"/>
  <c r="BF92" i="36"/>
  <c r="BE92" i="36"/>
  <c r="BD92" i="36"/>
  <c r="BC92" i="36"/>
  <c r="BB92" i="36"/>
  <c r="BA92" i="36"/>
  <c r="AZ92" i="36"/>
  <c r="BV91" i="36"/>
  <c r="BU91" i="36"/>
  <c r="BT91" i="36"/>
  <c r="BS91" i="36"/>
  <c r="BR91" i="36"/>
  <c r="BQ91" i="36"/>
  <c r="BP91" i="36"/>
  <c r="BO91" i="36"/>
  <c r="BN91" i="36"/>
  <c r="BM91" i="36"/>
  <c r="BL91" i="36"/>
  <c r="BK91" i="36"/>
  <c r="BJ91" i="36"/>
  <c r="BI91" i="36"/>
  <c r="BW91" i="36" s="1"/>
  <c r="AS91" i="36" s="1"/>
  <c r="BG91" i="36"/>
  <c r="BF91" i="36"/>
  <c r="BE91" i="36"/>
  <c r="BD91" i="36"/>
  <c r="BC91" i="36"/>
  <c r="BB91" i="36"/>
  <c r="BA91" i="36"/>
  <c r="AZ91" i="36"/>
  <c r="AR91" i="36" s="1"/>
  <c r="BV90" i="36"/>
  <c r="BU90" i="36"/>
  <c r="BT90" i="36"/>
  <c r="BS90" i="36"/>
  <c r="BR90" i="36"/>
  <c r="BQ90" i="36"/>
  <c r="BP90" i="36"/>
  <c r="BO90" i="36"/>
  <c r="BN90" i="36"/>
  <c r="BM90" i="36"/>
  <c r="BL90" i="36"/>
  <c r="BK90" i="36"/>
  <c r="BJ90" i="36"/>
  <c r="BI90" i="36"/>
  <c r="BW90" i="36" s="1"/>
  <c r="AS90" i="36" s="1"/>
  <c r="BG90" i="36"/>
  <c r="BF90" i="36"/>
  <c r="BE90" i="36"/>
  <c r="BD90" i="36"/>
  <c r="BC90" i="36"/>
  <c r="BB90" i="36"/>
  <c r="BA90" i="36"/>
  <c r="AZ90" i="36"/>
  <c r="BV89" i="36"/>
  <c r="BU89" i="36"/>
  <c r="BT89" i="36"/>
  <c r="BS89" i="36"/>
  <c r="BR89" i="36"/>
  <c r="BQ89" i="36"/>
  <c r="BP89" i="36"/>
  <c r="BO89" i="36"/>
  <c r="BN89" i="36"/>
  <c r="BM89" i="36"/>
  <c r="BL89" i="36"/>
  <c r="BK89" i="36"/>
  <c r="BJ89" i="36"/>
  <c r="BI89" i="36"/>
  <c r="BW89" i="36" s="1"/>
  <c r="AS89" i="36" s="1"/>
  <c r="BG89" i="36"/>
  <c r="BF89" i="36"/>
  <c r="BE89" i="36"/>
  <c r="BD89" i="36"/>
  <c r="BC89" i="36"/>
  <c r="BB89" i="36"/>
  <c r="BA89" i="36"/>
  <c r="AZ89" i="36"/>
  <c r="BV88" i="36"/>
  <c r="BU88" i="36"/>
  <c r="BT88" i="36"/>
  <c r="BS88" i="36"/>
  <c r="BR88" i="36"/>
  <c r="BQ88" i="36"/>
  <c r="BP88" i="36"/>
  <c r="BO88" i="36"/>
  <c r="BN88" i="36"/>
  <c r="BM88" i="36"/>
  <c r="BL88" i="36"/>
  <c r="BK88" i="36"/>
  <c r="BJ88" i="36"/>
  <c r="BI88" i="36"/>
  <c r="BW88" i="36" s="1"/>
  <c r="AS88" i="36" s="1"/>
  <c r="BG88" i="36"/>
  <c r="BF88" i="36"/>
  <c r="BE88" i="36"/>
  <c r="BD88" i="36"/>
  <c r="BC88" i="36"/>
  <c r="BB88" i="36"/>
  <c r="BA88" i="36"/>
  <c r="AZ88" i="36"/>
  <c r="BV87" i="36"/>
  <c r="BU87" i="36"/>
  <c r="BT87" i="36"/>
  <c r="BS87" i="36"/>
  <c r="BR87" i="36"/>
  <c r="BQ87" i="36"/>
  <c r="BP87" i="36"/>
  <c r="BO87" i="36"/>
  <c r="BN87" i="36"/>
  <c r="BM87" i="36"/>
  <c r="BL87" i="36"/>
  <c r="BK87" i="36"/>
  <c r="BJ87" i="36"/>
  <c r="BI87" i="36"/>
  <c r="BW87" i="36" s="1"/>
  <c r="AS87" i="36" s="1"/>
  <c r="BG87" i="36"/>
  <c r="BF87" i="36"/>
  <c r="BE87" i="36"/>
  <c r="BD87" i="36"/>
  <c r="BC87" i="36"/>
  <c r="BB87" i="36"/>
  <c r="BA87" i="36"/>
  <c r="AZ87" i="36"/>
  <c r="BV86" i="36"/>
  <c r="BU86" i="36"/>
  <c r="BT86" i="36"/>
  <c r="BS86" i="36"/>
  <c r="BR86" i="36"/>
  <c r="BQ86" i="36"/>
  <c r="BP86" i="36"/>
  <c r="BO86" i="36"/>
  <c r="BN86" i="36"/>
  <c r="BM86" i="36"/>
  <c r="BL86" i="36"/>
  <c r="BK86" i="36"/>
  <c r="BJ86" i="36"/>
  <c r="BI86" i="36"/>
  <c r="BW86" i="36" s="1"/>
  <c r="AS86" i="36" s="1"/>
  <c r="BG86" i="36"/>
  <c r="BF86" i="36"/>
  <c r="BE86" i="36"/>
  <c r="BD86" i="36"/>
  <c r="BC86" i="36"/>
  <c r="BB86" i="36"/>
  <c r="BA86" i="36"/>
  <c r="AZ86" i="36"/>
  <c r="BV85" i="36"/>
  <c r="BU85" i="36"/>
  <c r="BT85" i="36"/>
  <c r="BS85" i="36"/>
  <c r="BR85" i="36"/>
  <c r="BQ85" i="36"/>
  <c r="BP85" i="36"/>
  <c r="BO85" i="36"/>
  <c r="BN85" i="36"/>
  <c r="BM85" i="36"/>
  <c r="BL85" i="36"/>
  <c r="BK85" i="36"/>
  <c r="BJ85" i="36"/>
  <c r="BI85" i="36"/>
  <c r="BW85" i="36" s="1"/>
  <c r="AS85" i="36" s="1"/>
  <c r="BG85" i="36"/>
  <c r="BF85" i="36"/>
  <c r="BE85" i="36"/>
  <c r="BD85" i="36"/>
  <c r="BC85" i="36"/>
  <c r="BB85" i="36"/>
  <c r="BA85" i="36"/>
  <c r="AZ85" i="36"/>
  <c r="BV84" i="36"/>
  <c r="BU84" i="36"/>
  <c r="BT84" i="36"/>
  <c r="BS84" i="36"/>
  <c r="BR84" i="36"/>
  <c r="BQ84" i="36"/>
  <c r="BP84" i="36"/>
  <c r="BO84" i="36"/>
  <c r="BN84" i="36"/>
  <c r="BM84" i="36"/>
  <c r="BL84" i="36"/>
  <c r="BK84" i="36"/>
  <c r="BJ84" i="36"/>
  <c r="BI84" i="36"/>
  <c r="BW84" i="36" s="1"/>
  <c r="AS84" i="36" s="1"/>
  <c r="BG84" i="36"/>
  <c r="BF84" i="36"/>
  <c r="BE84" i="36"/>
  <c r="BD84" i="36"/>
  <c r="BC84" i="36"/>
  <c r="BB84" i="36"/>
  <c r="BA84" i="36"/>
  <c r="AZ84" i="36"/>
  <c r="BV83" i="36"/>
  <c r="BU83" i="36"/>
  <c r="BT83" i="36"/>
  <c r="BS83" i="36"/>
  <c r="BR83" i="36"/>
  <c r="BQ83" i="36"/>
  <c r="BP83" i="36"/>
  <c r="BO83" i="36"/>
  <c r="BN83" i="36"/>
  <c r="BM83" i="36"/>
  <c r="BL83" i="36"/>
  <c r="BK83" i="36"/>
  <c r="BJ83" i="36"/>
  <c r="BI83" i="36"/>
  <c r="BW83" i="36" s="1"/>
  <c r="AS83" i="36" s="1"/>
  <c r="BG83" i="36"/>
  <c r="BF83" i="36"/>
  <c r="BE83" i="36"/>
  <c r="BD83" i="36"/>
  <c r="BC83" i="36"/>
  <c r="BB83" i="36"/>
  <c r="BA83" i="36"/>
  <c r="AZ83" i="36"/>
  <c r="BV82" i="36"/>
  <c r="BU82" i="36"/>
  <c r="BT82" i="36"/>
  <c r="BS82" i="36"/>
  <c r="BR82" i="36"/>
  <c r="BQ82" i="36"/>
  <c r="BP82" i="36"/>
  <c r="BO82" i="36"/>
  <c r="BN82" i="36"/>
  <c r="BM82" i="36"/>
  <c r="BL82" i="36"/>
  <c r="BK82" i="36"/>
  <c r="BJ82" i="36"/>
  <c r="BI82" i="36"/>
  <c r="BW82" i="36" s="1"/>
  <c r="AS82" i="36" s="1"/>
  <c r="BG82" i="36"/>
  <c r="BF82" i="36"/>
  <c r="BE82" i="36"/>
  <c r="BD82" i="36"/>
  <c r="BC82" i="36"/>
  <c r="BB82" i="36"/>
  <c r="BA82" i="36"/>
  <c r="AZ82" i="36"/>
  <c r="BV81" i="36"/>
  <c r="BU81" i="36"/>
  <c r="BT81" i="36"/>
  <c r="BS81" i="36"/>
  <c r="BR81" i="36"/>
  <c r="BQ81" i="36"/>
  <c r="BP81" i="36"/>
  <c r="BO81" i="36"/>
  <c r="BN81" i="36"/>
  <c r="BM81" i="36"/>
  <c r="BL81" i="36"/>
  <c r="BK81" i="36"/>
  <c r="BJ81" i="36"/>
  <c r="BI81" i="36"/>
  <c r="BW81" i="36" s="1"/>
  <c r="AS81" i="36" s="1"/>
  <c r="BG81" i="36"/>
  <c r="BF81" i="36"/>
  <c r="BE81" i="36"/>
  <c r="BD81" i="36"/>
  <c r="BC81" i="36"/>
  <c r="BB81" i="36"/>
  <c r="BA81" i="36"/>
  <c r="AZ81" i="36"/>
  <c r="BV80" i="36"/>
  <c r="BU80" i="36"/>
  <c r="BT80" i="36"/>
  <c r="BS80" i="36"/>
  <c r="BR80" i="36"/>
  <c r="BQ80" i="36"/>
  <c r="BP80" i="36"/>
  <c r="BO80" i="36"/>
  <c r="BN80" i="36"/>
  <c r="BM80" i="36"/>
  <c r="BL80" i="36"/>
  <c r="BK80" i="36"/>
  <c r="BJ80" i="36"/>
  <c r="BI80" i="36"/>
  <c r="BW80" i="36" s="1"/>
  <c r="AS80" i="36" s="1"/>
  <c r="BG80" i="36"/>
  <c r="BF80" i="36"/>
  <c r="BE80" i="36"/>
  <c r="BD80" i="36"/>
  <c r="BC80" i="36"/>
  <c r="BB80" i="36"/>
  <c r="BA80" i="36"/>
  <c r="AZ80" i="36"/>
  <c r="BV79" i="36"/>
  <c r="BU79" i="36"/>
  <c r="BT79" i="36"/>
  <c r="BS79" i="36"/>
  <c r="BR79" i="36"/>
  <c r="BQ79" i="36"/>
  <c r="BP79" i="36"/>
  <c r="BO79" i="36"/>
  <c r="BN79" i="36"/>
  <c r="BM79" i="36"/>
  <c r="BL79" i="36"/>
  <c r="BK79" i="36"/>
  <c r="BJ79" i="36"/>
  <c r="BI79" i="36"/>
  <c r="BW79" i="36" s="1"/>
  <c r="AS79" i="36" s="1"/>
  <c r="BG79" i="36"/>
  <c r="BF79" i="36"/>
  <c r="BE79" i="36"/>
  <c r="BD79" i="36"/>
  <c r="BC79" i="36"/>
  <c r="BB79" i="36"/>
  <c r="BA79" i="36"/>
  <c r="AZ79" i="36"/>
  <c r="BV78" i="36"/>
  <c r="BU78" i="36"/>
  <c r="BT78" i="36"/>
  <c r="BS78" i="36"/>
  <c r="BR78" i="36"/>
  <c r="BQ78" i="36"/>
  <c r="BP78" i="36"/>
  <c r="BO78" i="36"/>
  <c r="BN78" i="36"/>
  <c r="BM78" i="36"/>
  <c r="BL78" i="36"/>
  <c r="BK78" i="36"/>
  <c r="BJ78" i="36"/>
  <c r="BI78" i="36"/>
  <c r="BW78" i="36" s="1"/>
  <c r="AS78" i="36" s="1"/>
  <c r="BG78" i="36"/>
  <c r="BF78" i="36"/>
  <c r="BE78" i="36"/>
  <c r="BD78" i="36"/>
  <c r="BC78" i="36"/>
  <c r="BB78" i="36"/>
  <c r="BA78" i="36"/>
  <c r="AZ78" i="36"/>
  <c r="BV77" i="36"/>
  <c r="BU77" i="36"/>
  <c r="BT77" i="36"/>
  <c r="BS77" i="36"/>
  <c r="BR77" i="36"/>
  <c r="BQ77" i="36"/>
  <c r="BP77" i="36"/>
  <c r="BO77" i="36"/>
  <c r="BN77" i="36"/>
  <c r="BM77" i="36"/>
  <c r="BL77" i="36"/>
  <c r="BK77" i="36"/>
  <c r="BJ77" i="36"/>
  <c r="BI77" i="36"/>
  <c r="BW77" i="36" s="1"/>
  <c r="AS77" i="36" s="1"/>
  <c r="BG77" i="36"/>
  <c r="BF77" i="36"/>
  <c r="BE77" i="36"/>
  <c r="BD77" i="36"/>
  <c r="BC77" i="36"/>
  <c r="BB77" i="36"/>
  <c r="BA77" i="36"/>
  <c r="AZ77" i="36"/>
  <c r="BV76" i="36"/>
  <c r="BU76" i="36"/>
  <c r="BT76" i="36"/>
  <c r="BS76" i="36"/>
  <c r="BR76" i="36"/>
  <c r="BQ76" i="36"/>
  <c r="BP76" i="36"/>
  <c r="BO76" i="36"/>
  <c r="BN76" i="36"/>
  <c r="BM76" i="36"/>
  <c r="BL76" i="36"/>
  <c r="BK76" i="36"/>
  <c r="BJ76" i="36"/>
  <c r="BI76" i="36"/>
  <c r="BW76" i="36" s="1"/>
  <c r="AS76" i="36" s="1"/>
  <c r="BG76" i="36"/>
  <c r="BF76" i="36"/>
  <c r="BE76" i="36"/>
  <c r="BD76" i="36"/>
  <c r="BC76" i="36"/>
  <c r="BB76" i="36"/>
  <c r="BA76" i="36"/>
  <c r="AZ76" i="36"/>
  <c r="BV75" i="36"/>
  <c r="BU75" i="36"/>
  <c r="BT75" i="36"/>
  <c r="BS75" i="36"/>
  <c r="BR75" i="36"/>
  <c r="BQ75" i="36"/>
  <c r="BP75" i="36"/>
  <c r="BO75" i="36"/>
  <c r="BN75" i="36"/>
  <c r="BM75" i="36"/>
  <c r="BL75" i="36"/>
  <c r="BK75" i="36"/>
  <c r="BJ75" i="36"/>
  <c r="BI75" i="36"/>
  <c r="BW75" i="36" s="1"/>
  <c r="AS75" i="36" s="1"/>
  <c r="BG75" i="36"/>
  <c r="BF75" i="36"/>
  <c r="BE75" i="36"/>
  <c r="BD75" i="36"/>
  <c r="BC75" i="36"/>
  <c r="BB75" i="36"/>
  <c r="BA75" i="36"/>
  <c r="AZ75" i="36"/>
  <c r="BV74" i="36"/>
  <c r="BU74" i="36"/>
  <c r="BT74" i="36"/>
  <c r="BS74" i="36"/>
  <c r="BR74" i="36"/>
  <c r="BQ74" i="36"/>
  <c r="BP74" i="36"/>
  <c r="BO74" i="36"/>
  <c r="BN74" i="36"/>
  <c r="BM74" i="36"/>
  <c r="BL74" i="36"/>
  <c r="BK74" i="36"/>
  <c r="BJ74" i="36"/>
  <c r="BI74" i="36"/>
  <c r="BW74" i="36" s="1"/>
  <c r="AS74" i="36" s="1"/>
  <c r="BG74" i="36"/>
  <c r="BF74" i="36"/>
  <c r="BE74" i="36"/>
  <c r="BD74" i="36"/>
  <c r="BC74" i="36"/>
  <c r="BB74" i="36"/>
  <c r="BA74" i="36"/>
  <c r="AZ74" i="36"/>
  <c r="BW73" i="36"/>
  <c r="AS73" i="36" s="1"/>
  <c r="BV73" i="36"/>
  <c r="BU73" i="36"/>
  <c r="BT73" i="36"/>
  <c r="BS73" i="36"/>
  <c r="BR73" i="36"/>
  <c r="BQ73" i="36"/>
  <c r="BP73" i="36"/>
  <c r="BO73" i="36"/>
  <c r="BN73" i="36"/>
  <c r="BM73" i="36"/>
  <c r="BL73" i="36"/>
  <c r="BK73" i="36"/>
  <c r="BJ73" i="36"/>
  <c r="BI73" i="36"/>
  <c r="BG73" i="36"/>
  <c r="BF73" i="36"/>
  <c r="BE73" i="36"/>
  <c r="BD73" i="36"/>
  <c r="BC73" i="36"/>
  <c r="BB73" i="36"/>
  <c r="BA73" i="36"/>
  <c r="AZ73" i="36"/>
  <c r="BV72" i="36"/>
  <c r="BU72" i="36"/>
  <c r="BT72" i="36"/>
  <c r="BS72" i="36"/>
  <c r="BR72" i="36"/>
  <c r="BQ72" i="36"/>
  <c r="BP72" i="36"/>
  <c r="BO72" i="36"/>
  <c r="BN72" i="36"/>
  <c r="BM72" i="36"/>
  <c r="BL72" i="36"/>
  <c r="BK72" i="36"/>
  <c r="BJ72" i="36"/>
  <c r="BI72" i="36"/>
  <c r="BW72" i="36" s="1"/>
  <c r="AS72" i="36" s="1"/>
  <c r="BG72" i="36"/>
  <c r="BF72" i="36"/>
  <c r="BE72" i="36"/>
  <c r="BD72" i="36"/>
  <c r="BC72" i="36"/>
  <c r="BB72" i="36"/>
  <c r="BA72" i="36"/>
  <c r="AZ72" i="36"/>
  <c r="BV71" i="36"/>
  <c r="BU71" i="36"/>
  <c r="BT71" i="36"/>
  <c r="BS71" i="36"/>
  <c r="BR71" i="36"/>
  <c r="BQ71" i="36"/>
  <c r="BP71" i="36"/>
  <c r="BO71" i="36"/>
  <c r="BN71" i="36"/>
  <c r="BM71" i="36"/>
  <c r="BL71" i="36"/>
  <c r="BK71" i="36"/>
  <c r="BJ71" i="36"/>
  <c r="BI71" i="36"/>
  <c r="BW71" i="36" s="1"/>
  <c r="AS71" i="36" s="1"/>
  <c r="BG71" i="36"/>
  <c r="BF71" i="36"/>
  <c r="BE71" i="36"/>
  <c r="BD71" i="36"/>
  <c r="BC71" i="36"/>
  <c r="BB71" i="36"/>
  <c r="BA71" i="36"/>
  <c r="AZ71" i="36"/>
  <c r="BW70" i="36"/>
  <c r="AS70" i="36" s="1"/>
  <c r="BV70" i="36"/>
  <c r="BU70" i="36"/>
  <c r="BT70" i="36"/>
  <c r="BS70" i="36"/>
  <c r="BR70" i="36"/>
  <c r="BQ70" i="36"/>
  <c r="BP70" i="36"/>
  <c r="BO70" i="36"/>
  <c r="BN70" i="36"/>
  <c r="BM70" i="36"/>
  <c r="BL70" i="36"/>
  <c r="BK70" i="36"/>
  <c r="BJ70" i="36"/>
  <c r="BI70" i="36"/>
  <c r="BG70" i="36"/>
  <c r="BF70" i="36"/>
  <c r="BE70" i="36"/>
  <c r="BD70" i="36"/>
  <c r="BC70" i="36"/>
  <c r="BB70" i="36"/>
  <c r="BA70" i="36"/>
  <c r="AZ70" i="36"/>
  <c r="BV69" i="36"/>
  <c r="BU69" i="36"/>
  <c r="BT69" i="36"/>
  <c r="BS69" i="36"/>
  <c r="BR69" i="36"/>
  <c r="BQ69" i="36"/>
  <c r="BP69" i="36"/>
  <c r="BO69" i="36"/>
  <c r="BN69" i="36"/>
  <c r="BM69" i="36"/>
  <c r="BL69" i="36"/>
  <c r="BK69" i="36"/>
  <c r="BJ69" i="36"/>
  <c r="BI69" i="36"/>
  <c r="BW69" i="36" s="1"/>
  <c r="AS69" i="36" s="1"/>
  <c r="BG69" i="36"/>
  <c r="BF69" i="36"/>
  <c r="BE69" i="36"/>
  <c r="BD69" i="36"/>
  <c r="BC69" i="36"/>
  <c r="BB69" i="36"/>
  <c r="BA69" i="36"/>
  <c r="AZ69" i="36"/>
  <c r="AR69" i="36" s="1"/>
  <c r="BV68" i="36"/>
  <c r="BU68" i="36"/>
  <c r="BT68" i="36"/>
  <c r="BS68" i="36"/>
  <c r="BR68" i="36"/>
  <c r="BQ68" i="36"/>
  <c r="BP68" i="36"/>
  <c r="BO68" i="36"/>
  <c r="BN68" i="36"/>
  <c r="BM68" i="36"/>
  <c r="BL68" i="36"/>
  <c r="BK68" i="36"/>
  <c r="BJ68" i="36"/>
  <c r="BI68" i="36"/>
  <c r="BW68" i="36" s="1"/>
  <c r="AS68" i="36" s="1"/>
  <c r="BG68" i="36"/>
  <c r="BF68" i="36"/>
  <c r="BE68" i="36"/>
  <c r="BD68" i="36"/>
  <c r="BC68" i="36"/>
  <c r="BB68" i="36"/>
  <c r="BA68" i="36"/>
  <c r="AZ68" i="36"/>
  <c r="BV67" i="36"/>
  <c r="BU67" i="36"/>
  <c r="BT67" i="36"/>
  <c r="BS67" i="36"/>
  <c r="BR67" i="36"/>
  <c r="BQ67" i="36"/>
  <c r="BP67" i="36"/>
  <c r="BO67" i="36"/>
  <c r="BN67" i="36"/>
  <c r="BM67" i="36"/>
  <c r="BL67" i="36"/>
  <c r="BK67" i="36"/>
  <c r="BJ67" i="36"/>
  <c r="BI67" i="36"/>
  <c r="BW67" i="36" s="1"/>
  <c r="AS67" i="36" s="1"/>
  <c r="BG67" i="36"/>
  <c r="BF67" i="36"/>
  <c r="BE67" i="36"/>
  <c r="BD67" i="36"/>
  <c r="BC67" i="36"/>
  <c r="BB67" i="36"/>
  <c r="BA67" i="36"/>
  <c r="AZ67" i="36"/>
  <c r="BV66" i="36"/>
  <c r="BU66" i="36"/>
  <c r="BT66" i="36"/>
  <c r="BS66" i="36"/>
  <c r="BR66" i="36"/>
  <c r="BQ66" i="36"/>
  <c r="BP66" i="36"/>
  <c r="BO66" i="36"/>
  <c r="BN66" i="36"/>
  <c r="BM66" i="36"/>
  <c r="BL66" i="36"/>
  <c r="BK66" i="36"/>
  <c r="BJ66" i="36"/>
  <c r="BI66" i="36"/>
  <c r="BW66" i="36" s="1"/>
  <c r="AS66" i="36" s="1"/>
  <c r="BG66" i="36"/>
  <c r="BF66" i="36"/>
  <c r="BE66" i="36"/>
  <c r="BD66" i="36"/>
  <c r="BC66" i="36"/>
  <c r="BB66" i="36"/>
  <c r="BA66" i="36"/>
  <c r="AZ66" i="36"/>
  <c r="BV65" i="36"/>
  <c r="BU65" i="36"/>
  <c r="BT65" i="36"/>
  <c r="BS65" i="36"/>
  <c r="BR65" i="36"/>
  <c r="BQ65" i="36"/>
  <c r="BP65" i="36"/>
  <c r="BO65" i="36"/>
  <c r="BN65" i="36"/>
  <c r="BM65" i="36"/>
  <c r="BL65" i="36"/>
  <c r="BK65" i="36"/>
  <c r="BJ65" i="36"/>
  <c r="BI65" i="36"/>
  <c r="BW65" i="36" s="1"/>
  <c r="AS65" i="36" s="1"/>
  <c r="BG65" i="36"/>
  <c r="BF65" i="36"/>
  <c r="BE65" i="36"/>
  <c r="BD65" i="36"/>
  <c r="BC65" i="36"/>
  <c r="BB65" i="36"/>
  <c r="BA65" i="36"/>
  <c r="AZ65" i="36"/>
  <c r="BW64" i="36"/>
  <c r="AS64" i="36" s="1"/>
  <c r="BV64" i="36"/>
  <c r="BU64" i="36"/>
  <c r="BT64" i="36"/>
  <c r="BS64" i="36"/>
  <c r="BR64" i="36"/>
  <c r="BQ64" i="36"/>
  <c r="BP64" i="36"/>
  <c r="BO64" i="36"/>
  <c r="BN64" i="36"/>
  <c r="BM64" i="36"/>
  <c r="BL64" i="36"/>
  <c r="BK64" i="36"/>
  <c r="BJ64" i="36"/>
  <c r="BI64" i="36"/>
  <c r="BG64" i="36"/>
  <c r="BF64" i="36"/>
  <c r="BE64" i="36"/>
  <c r="BD64" i="36"/>
  <c r="BC64" i="36"/>
  <c r="BB64" i="36"/>
  <c r="BA64" i="36"/>
  <c r="AZ64" i="36"/>
  <c r="BV63" i="36"/>
  <c r="BU63" i="36"/>
  <c r="BT63" i="36"/>
  <c r="BS63" i="36"/>
  <c r="BR63" i="36"/>
  <c r="BQ63" i="36"/>
  <c r="BP63" i="36"/>
  <c r="BO63" i="36"/>
  <c r="BN63" i="36"/>
  <c r="BM63" i="36"/>
  <c r="BL63" i="36"/>
  <c r="BK63" i="36"/>
  <c r="BJ63" i="36"/>
  <c r="BI63" i="36"/>
  <c r="BW63" i="36" s="1"/>
  <c r="AS63" i="36" s="1"/>
  <c r="BG63" i="36"/>
  <c r="BF63" i="36"/>
  <c r="BE63" i="36"/>
  <c r="BD63" i="36"/>
  <c r="BC63" i="36"/>
  <c r="BB63" i="36"/>
  <c r="BA63" i="36"/>
  <c r="AZ63" i="36"/>
  <c r="BV62" i="36"/>
  <c r="BU62" i="36"/>
  <c r="BT62" i="36"/>
  <c r="BS62" i="36"/>
  <c r="BR62" i="36"/>
  <c r="BQ62" i="36"/>
  <c r="BP62" i="36"/>
  <c r="BO62" i="36"/>
  <c r="BN62" i="36"/>
  <c r="BM62" i="36"/>
  <c r="BL62" i="36"/>
  <c r="BK62" i="36"/>
  <c r="BJ62" i="36"/>
  <c r="BI62" i="36"/>
  <c r="BW62" i="36" s="1"/>
  <c r="AS62" i="36" s="1"/>
  <c r="BG62" i="36"/>
  <c r="BF62" i="36"/>
  <c r="BE62" i="36"/>
  <c r="BD62" i="36"/>
  <c r="BC62" i="36"/>
  <c r="BB62" i="36"/>
  <c r="BA62" i="36"/>
  <c r="AZ62" i="36"/>
  <c r="BW61" i="36"/>
  <c r="AS61" i="36" s="1"/>
  <c r="BV61" i="36"/>
  <c r="BU61" i="36"/>
  <c r="BT61" i="36"/>
  <c r="BS61" i="36"/>
  <c r="BR61" i="36"/>
  <c r="BQ61" i="36"/>
  <c r="BP61" i="36"/>
  <c r="BO61" i="36"/>
  <c r="BN61" i="36"/>
  <c r="BM61" i="36"/>
  <c r="BL61" i="36"/>
  <c r="BK61" i="36"/>
  <c r="BJ61" i="36"/>
  <c r="BI61" i="36"/>
  <c r="BG61" i="36"/>
  <c r="BF61" i="36"/>
  <c r="BE61" i="36"/>
  <c r="BD61" i="36"/>
  <c r="BC61" i="36"/>
  <c r="BB61" i="36"/>
  <c r="BA61" i="36"/>
  <c r="AZ61" i="36"/>
  <c r="BV60" i="36"/>
  <c r="BU60" i="36"/>
  <c r="BT60" i="36"/>
  <c r="BS60" i="36"/>
  <c r="BR60" i="36"/>
  <c r="BQ60" i="36"/>
  <c r="BP60" i="36"/>
  <c r="BO60" i="36"/>
  <c r="BN60" i="36"/>
  <c r="BM60" i="36"/>
  <c r="BL60" i="36"/>
  <c r="BK60" i="36"/>
  <c r="BJ60" i="36"/>
  <c r="BI60" i="36"/>
  <c r="BW60" i="36" s="1"/>
  <c r="AS60" i="36" s="1"/>
  <c r="BG60" i="36"/>
  <c r="BF60" i="36"/>
  <c r="BE60" i="36"/>
  <c r="BD60" i="36"/>
  <c r="BC60" i="36"/>
  <c r="BB60" i="36"/>
  <c r="BA60" i="36"/>
  <c r="AZ60" i="36"/>
  <c r="AR60" i="36" s="1"/>
  <c r="BV59" i="36"/>
  <c r="BU59" i="36"/>
  <c r="BT59" i="36"/>
  <c r="BS59" i="36"/>
  <c r="BR59" i="36"/>
  <c r="BQ59" i="36"/>
  <c r="BP59" i="36"/>
  <c r="BO59" i="36"/>
  <c r="BN59" i="36"/>
  <c r="BM59" i="36"/>
  <c r="BL59" i="36"/>
  <c r="BK59" i="36"/>
  <c r="BJ59" i="36"/>
  <c r="BI59" i="36"/>
  <c r="BW59" i="36" s="1"/>
  <c r="AS59" i="36" s="1"/>
  <c r="BG59" i="36"/>
  <c r="BF59" i="36"/>
  <c r="BE59" i="36"/>
  <c r="BD59" i="36"/>
  <c r="BC59" i="36"/>
  <c r="BB59" i="36"/>
  <c r="BA59" i="36"/>
  <c r="AZ59" i="36"/>
  <c r="BV58" i="36"/>
  <c r="BU58" i="36"/>
  <c r="BT58" i="36"/>
  <c r="BS58" i="36"/>
  <c r="BR58" i="36"/>
  <c r="BQ58" i="36"/>
  <c r="BP58" i="36"/>
  <c r="BO58" i="36"/>
  <c r="BN58" i="36"/>
  <c r="BM58" i="36"/>
  <c r="BL58" i="36"/>
  <c r="BK58" i="36"/>
  <c r="BJ58" i="36"/>
  <c r="BI58" i="36"/>
  <c r="BW58" i="36" s="1"/>
  <c r="AS58" i="36" s="1"/>
  <c r="BG58" i="36"/>
  <c r="BF58" i="36"/>
  <c r="BE58" i="36"/>
  <c r="BD58" i="36"/>
  <c r="BC58" i="36"/>
  <c r="BB58" i="36"/>
  <c r="BA58" i="36"/>
  <c r="AZ58" i="36"/>
  <c r="AR58" i="36" s="1"/>
  <c r="BV57" i="36"/>
  <c r="BU57" i="36"/>
  <c r="BT57" i="36"/>
  <c r="BS57" i="36"/>
  <c r="BR57" i="36"/>
  <c r="BQ57" i="36"/>
  <c r="BP57" i="36"/>
  <c r="BO57" i="36"/>
  <c r="BN57" i="36"/>
  <c r="BM57" i="36"/>
  <c r="BL57" i="36"/>
  <c r="BK57" i="36"/>
  <c r="BJ57" i="36"/>
  <c r="BI57" i="36"/>
  <c r="BW57" i="36" s="1"/>
  <c r="AS57" i="36" s="1"/>
  <c r="BG57" i="36"/>
  <c r="BF57" i="36"/>
  <c r="BE57" i="36"/>
  <c r="BD57" i="36"/>
  <c r="BC57" i="36"/>
  <c r="BB57" i="36"/>
  <c r="BA57" i="36"/>
  <c r="AZ57" i="36"/>
  <c r="BV56" i="36"/>
  <c r="BU56" i="36"/>
  <c r="BT56" i="36"/>
  <c r="BS56" i="36"/>
  <c r="BR56" i="36"/>
  <c r="BQ56" i="36"/>
  <c r="BP56" i="36"/>
  <c r="BO56" i="36"/>
  <c r="BN56" i="36"/>
  <c r="BM56" i="36"/>
  <c r="BL56" i="36"/>
  <c r="BK56" i="36"/>
  <c r="BJ56" i="36"/>
  <c r="BI56" i="36"/>
  <c r="BW56" i="36" s="1"/>
  <c r="AS56" i="36" s="1"/>
  <c r="BG56" i="36"/>
  <c r="BF56" i="36"/>
  <c r="BE56" i="36"/>
  <c r="BD56" i="36"/>
  <c r="BC56" i="36"/>
  <c r="BB56" i="36"/>
  <c r="BA56" i="36"/>
  <c r="AZ56" i="36"/>
  <c r="BV55" i="36"/>
  <c r="BU55" i="36"/>
  <c r="BT55" i="36"/>
  <c r="BS55" i="36"/>
  <c r="BR55" i="36"/>
  <c r="BQ55" i="36"/>
  <c r="BP55" i="36"/>
  <c r="BO55" i="36"/>
  <c r="BN55" i="36"/>
  <c r="BM55" i="36"/>
  <c r="BL55" i="36"/>
  <c r="BK55" i="36"/>
  <c r="BJ55" i="36"/>
  <c r="BI55" i="36"/>
  <c r="BW55" i="36" s="1"/>
  <c r="AS55" i="36" s="1"/>
  <c r="BG55" i="36"/>
  <c r="BF55" i="36"/>
  <c r="BE55" i="36"/>
  <c r="BD55" i="36"/>
  <c r="BC55" i="36"/>
  <c r="BB55" i="36"/>
  <c r="BA55" i="36"/>
  <c r="AZ55" i="36"/>
  <c r="BV54" i="36"/>
  <c r="BU54" i="36"/>
  <c r="BT54" i="36"/>
  <c r="BS54" i="36"/>
  <c r="BR54" i="36"/>
  <c r="BQ54" i="36"/>
  <c r="BP54" i="36"/>
  <c r="BO54" i="36"/>
  <c r="BN54" i="36"/>
  <c r="BM54" i="36"/>
  <c r="BL54" i="36"/>
  <c r="BK54" i="36"/>
  <c r="BJ54" i="36"/>
  <c r="BI54" i="36"/>
  <c r="BW54" i="36" s="1"/>
  <c r="AS54" i="36" s="1"/>
  <c r="BG54" i="36"/>
  <c r="BF54" i="36"/>
  <c r="BE54" i="36"/>
  <c r="BD54" i="36"/>
  <c r="BC54" i="36"/>
  <c r="BB54" i="36"/>
  <c r="BA54" i="36"/>
  <c r="AZ54" i="36"/>
  <c r="BV53" i="36"/>
  <c r="BU53" i="36"/>
  <c r="BT53" i="36"/>
  <c r="BS53" i="36"/>
  <c r="BR53" i="36"/>
  <c r="BQ53" i="36"/>
  <c r="BP53" i="36"/>
  <c r="BO53" i="36"/>
  <c r="BN53" i="36"/>
  <c r="BM53" i="36"/>
  <c r="BL53" i="36"/>
  <c r="BK53" i="36"/>
  <c r="BJ53" i="36"/>
  <c r="BI53" i="36"/>
  <c r="BW53" i="36" s="1"/>
  <c r="AS53" i="36" s="1"/>
  <c r="BG53" i="36"/>
  <c r="BF53" i="36"/>
  <c r="BE53" i="36"/>
  <c r="BD53" i="36"/>
  <c r="BC53" i="36"/>
  <c r="BB53" i="36"/>
  <c r="BA53" i="36"/>
  <c r="AZ53" i="36"/>
  <c r="BV52" i="36"/>
  <c r="BU52" i="36"/>
  <c r="BT52" i="36"/>
  <c r="BS52" i="36"/>
  <c r="BR52" i="36"/>
  <c r="BQ52" i="36"/>
  <c r="BP52" i="36"/>
  <c r="BO52" i="36"/>
  <c r="BN52" i="36"/>
  <c r="BM52" i="36"/>
  <c r="BL52" i="36"/>
  <c r="BK52" i="36"/>
  <c r="BJ52" i="36"/>
  <c r="BI52" i="36"/>
  <c r="BW52" i="36" s="1"/>
  <c r="AS52" i="36" s="1"/>
  <c r="BG52" i="36"/>
  <c r="BF52" i="36"/>
  <c r="BE52" i="36"/>
  <c r="BD52" i="36"/>
  <c r="BC52" i="36"/>
  <c r="BB52" i="36"/>
  <c r="BA52" i="36"/>
  <c r="AZ52" i="36"/>
  <c r="BV51" i="36"/>
  <c r="BU51" i="36"/>
  <c r="BT51" i="36"/>
  <c r="BS51" i="36"/>
  <c r="BR51" i="36"/>
  <c r="BQ51" i="36"/>
  <c r="BP51" i="36"/>
  <c r="BO51" i="36"/>
  <c r="BN51" i="36"/>
  <c r="BM51" i="36"/>
  <c r="BL51" i="36"/>
  <c r="BK51" i="36"/>
  <c r="BJ51" i="36"/>
  <c r="BI51" i="36"/>
  <c r="BW51" i="36" s="1"/>
  <c r="AS51" i="36" s="1"/>
  <c r="BG51" i="36"/>
  <c r="BF51" i="36"/>
  <c r="BE51" i="36"/>
  <c r="BD51" i="36"/>
  <c r="BC51" i="36"/>
  <c r="BB51" i="36"/>
  <c r="BA51" i="36"/>
  <c r="AZ51" i="36"/>
  <c r="BV50" i="36"/>
  <c r="BU50" i="36"/>
  <c r="BT50" i="36"/>
  <c r="BS50" i="36"/>
  <c r="BR50" i="36"/>
  <c r="BQ50" i="36"/>
  <c r="BP50" i="36"/>
  <c r="BO50" i="36"/>
  <c r="BN50" i="36"/>
  <c r="BM50" i="36"/>
  <c r="BL50" i="36"/>
  <c r="BK50" i="36"/>
  <c r="BJ50" i="36"/>
  <c r="BI50" i="36"/>
  <c r="BW50" i="36" s="1"/>
  <c r="AS50" i="36" s="1"/>
  <c r="BG50" i="36"/>
  <c r="BF50" i="36"/>
  <c r="BE50" i="36"/>
  <c r="BD50" i="36"/>
  <c r="BC50" i="36"/>
  <c r="BB50" i="36"/>
  <c r="BA50" i="36"/>
  <c r="AZ50" i="36"/>
  <c r="AR50" i="36" s="1"/>
  <c r="BV49" i="36"/>
  <c r="BU49" i="36"/>
  <c r="BT49" i="36"/>
  <c r="BS49" i="36"/>
  <c r="BR49" i="36"/>
  <c r="BQ49" i="36"/>
  <c r="BP49" i="36"/>
  <c r="BO49" i="36"/>
  <c r="BN49" i="36"/>
  <c r="BM49" i="36"/>
  <c r="BL49" i="36"/>
  <c r="BK49" i="36"/>
  <c r="BJ49" i="36"/>
  <c r="BI49" i="36"/>
  <c r="BW49" i="36" s="1"/>
  <c r="AS49" i="36" s="1"/>
  <c r="BG49" i="36"/>
  <c r="BF49" i="36"/>
  <c r="BE49" i="36"/>
  <c r="BD49" i="36"/>
  <c r="BC49" i="36"/>
  <c r="BB49" i="36"/>
  <c r="BA49" i="36"/>
  <c r="AZ49" i="36"/>
  <c r="BV48" i="36"/>
  <c r="BU48" i="36"/>
  <c r="BT48" i="36"/>
  <c r="BS48" i="36"/>
  <c r="BR48" i="36"/>
  <c r="BQ48" i="36"/>
  <c r="BP48" i="36"/>
  <c r="BO48" i="36"/>
  <c r="BN48" i="36"/>
  <c r="BM48" i="36"/>
  <c r="BL48" i="36"/>
  <c r="BK48" i="36"/>
  <c r="BJ48" i="36"/>
  <c r="BI48" i="36"/>
  <c r="BW48" i="36" s="1"/>
  <c r="AS48" i="36" s="1"/>
  <c r="BG48" i="36"/>
  <c r="BF48" i="36"/>
  <c r="BE48" i="36"/>
  <c r="BD48" i="36"/>
  <c r="BC48" i="36"/>
  <c r="BB48" i="36"/>
  <c r="BA48" i="36"/>
  <c r="AZ48" i="36"/>
  <c r="BV47" i="36"/>
  <c r="BU47" i="36"/>
  <c r="BT47" i="36"/>
  <c r="BS47" i="36"/>
  <c r="BR47" i="36"/>
  <c r="BQ47" i="36"/>
  <c r="BP47" i="36"/>
  <c r="BO47" i="36"/>
  <c r="BN47" i="36"/>
  <c r="BM47" i="36"/>
  <c r="BL47" i="36"/>
  <c r="BK47" i="36"/>
  <c r="BJ47" i="36"/>
  <c r="BI47" i="36"/>
  <c r="BW47" i="36" s="1"/>
  <c r="AS47" i="36" s="1"/>
  <c r="BG47" i="36"/>
  <c r="BF47" i="36"/>
  <c r="BE47" i="36"/>
  <c r="BD47" i="36"/>
  <c r="BC47" i="36"/>
  <c r="BB47" i="36"/>
  <c r="BA47" i="36"/>
  <c r="AZ47" i="36"/>
  <c r="BV46" i="36"/>
  <c r="BU46" i="36"/>
  <c r="BT46" i="36"/>
  <c r="BS46" i="36"/>
  <c r="BR46" i="36"/>
  <c r="BQ46" i="36"/>
  <c r="BP46" i="36"/>
  <c r="BO46" i="36"/>
  <c r="BN46" i="36"/>
  <c r="BM46" i="36"/>
  <c r="BL46" i="36"/>
  <c r="BK46" i="36"/>
  <c r="BJ46" i="36"/>
  <c r="BI46" i="36"/>
  <c r="BW46" i="36" s="1"/>
  <c r="AS46" i="36" s="1"/>
  <c r="BG46" i="36"/>
  <c r="BF46" i="36"/>
  <c r="BE46" i="36"/>
  <c r="BD46" i="36"/>
  <c r="BC46" i="36"/>
  <c r="BB46" i="36"/>
  <c r="BA46" i="36"/>
  <c r="AZ46" i="36"/>
  <c r="BV45" i="36"/>
  <c r="BU45" i="36"/>
  <c r="BT45" i="36"/>
  <c r="BS45" i="36"/>
  <c r="BR45" i="36"/>
  <c r="BQ45" i="36"/>
  <c r="BP45" i="36"/>
  <c r="BO45" i="36"/>
  <c r="BN45" i="36"/>
  <c r="BM45" i="36"/>
  <c r="BL45" i="36"/>
  <c r="BK45" i="36"/>
  <c r="BJ45" i="36"/>
  <c r="BI45" i="36"/>
  <c r="BW45" i="36" s="1"/>
  <c r="AS45" i="36" s="1"/>
  <c r="BG45" i="36"/>
  <c r="BF45" i="36"/>
  <c r="BE45" i="36"/>
  <c r="BD45" i="36"/>
  <c r="BC45" i="36"/>
  <c r="BB45" i="36"/>
  <c r="BA45" i="36"/>
  <c r="AZ45" i="36"/>
  <c r="BV44" i="36"/>
  <c r="BU44" i="36"/>
  <c r="BT44" i="36"/>
  <c r="BS44" i="36"/>
  <c r="BR44" i="36"/>
  <c r="BQ44" i="36"/>
  <c r="BP44" i="36"/>
  <c r="BO44" i="36"/>
  <c r="BN44" i="36"/>
  <c r="BM44" i="36"/>
  <c r="BL44" i="36"/>
  <c r="BK44" i="36"/>
  <c r="BJ44" i="36"/>
  <c r="BI44" i="36"/>
  <c r="BW44" i="36" s="1"/>
  <c r="AS44" i="36" s="1"/>
  <c r="BG44" i="36"/>
  <c r="BF44" i="36"/>
  <c r="BE44" i="36"/>
  <c r="BD44" i="36"/>
  <c r="BC44" i="36"/>
  <c r="BB44" i="36"/>
  <c r="BA44" i="36"/>
  <c r="AZ44" i="36"/>
  <c r="BV43" i="36"/>
  <c r="BU43" i="36"/>
  <c r="BT43" i="36"/>
  <c r="BS43" i="36"/>
  <c r="BR43" i="36"/>
  <c r="BQ43" i="36"/>
  <c r="BP43" i="36"/>
  <c r="BO43" i="36"/>
  <c r="BN43" i="36"/>
  <c r="BM43" i="36"/>
  <c r="BL43" i="36"/>
  <c r="BK43" i="36"/>
  <c r="BJ43" i="36"/>
  <c r="BI43" i="36"/>
  <c r="BW43" i="36" s="1"/>
  <c r="AS43" i="36" s="1"/>
  <c r="BG43" i="36"/>
  <c r="BF43" i="36"/>
  <c r="BE43" i="36"/>
  <c r="BD43" i="36"/>
  <c r="BC43" i="36"/>
  <c r="BB43" i="36"/>
  <c r="BA43" i="36"/>
  <c r="AZ43" i="36"/>
  <c r="BV42" i="36"/>
  <c r="BU42" i="36"/>
  <c r="BT42" i="36"/>
  <c r="BS42" i="36"/>
  <c r="BR42" i="36"/>
  <c r="BQ42" i="36"/>
  <c r="BP42" i="36"/>
  <c r="BO42" i="36"/>
  <c r="BN42" i="36"/>
  <c r="BM42" i="36"/>
  <c r="BL42" i="36"/>
  <c r="BK42" i="36"/>
  <c r="BJ42" i="36"/>
  <c r="BI42" i="36"/>
  <c r="BW42" i="36" s="1"/>
  <c r="AS42" i="36" s="1"/>
  <c r="BG42" i="36"/>
  <c r="BF42" i="36"/>
  <c r="BE42" i="36"/>
  <c r="BD42" i="36"/>
  <c r="BC42" i="36"/>
  <c r="BB42" i="36"/>
  <c r="BA42" i="36"/>
  <c r="AZ42" i="36"/>
  <c r="BV41" i="36"/>
  <c r="BU41" i="36"/>
  <c r="BT41" i="36"/>
  <c r="BS41" i="36"/>
  <c r="BR41" i="36"/>
  <c r="BQ41" i="36"/>
  <c r="BP41" i="36"/>
  <c r="BO41" i="36"/>
  <c r="BN41" i="36"/>
  <c r="BM41" i="36"/>
  <c r="BL41" i="36"/>
  <c r="BK41" i="36"/>
  <c r="BJ41" i="36"/>
  <c r="BI41" i="36"/>
  <c r="BW41" i="36" s="1"/>
  <c r="AS41" i="36" s="1"/>
  <c r="BG41" i="36"/>
  <c r="BF41" i="36"/>
  <c r="BE41" i="36"/>
  <c r="BD41" i="36"/>
  <c r="BC41" i="36"/>
  <c r="BB41" i="36"/>
  <c r="BA41" i="36"/>
  <c r="AZ41" i="36"/>
  <c r="BV40" i="36"/>
  <c r="BU40" i="36"/>
  <c r="BT40" i="36"/>
  <c r="BS40" i="36"/>
  <c r="BR40" i="36"/>
  <c r="BQ40" i="36"/>
  <c r="BP40" i="36"/>
  <c r="BO40" i="36"/>
  <c r="BN40" i="36"/>
  <c r="BM40" i="36"/>
  <c r="BL40" i="36"/>
  <c r="BK40" i="36"/>
  <c r="BJ40" i="36"/>
  <c r="BI40" i="36"/>
  <c r="BW40" i="36" s="1"/>
  <c r="AS40" i="36" s="1"/>
  <c r="BG40" i="36"/>
  <c r="BF40" i="36"/>
  <c r="BE40" i="36"/>
  <c r="BD40" i="36"/>
  <c r="BC40" i="36"/>
  <c r="BB40" i="36"/>
  <c r="BA40" i="36"/>
  <c r="AZ40" i="36"/>
  <c r="BV39" i="36"/>
  <c r="BU39" i="36"/>
  <c r="BT39" i="36"/>
  <c r="BS39" i="36"/>
  <c r="BR39" i="36"/>
  <c r="BQ39" i="36"/>
  <c r="BP39" i="36"/>
  <c r="BO39" i="36"/>
  <c r="BN39" i="36"/>
  <c r="BM39" i="36"/>
  <c r="BL39" i="36"/>
  <c r="BK39" i="36"/>
  <c r="BJ39" i="36"/>
  <c r="BI39" i="36"/>
  <c r="BW39" i="36" s="1"/>
  <c r="AS39" i="36" s="1"/>
  <c r="BG39" i="36"/>
  <c r="BF39" i="36"/>
  <c r="BE39" i="36"/>
  <c r="BD39" i="36"/>
  <c r="BC39" i="36"/>
  <c r="BB39" i="36"/>
  <c r="BA39" i="36"/>
  <c r="AZ39" i="36"/>
  <c r="BV38" i="36"/>
  <c r="BU38" i="36"/>
  <c r="BT38" i="36"/>
  <c r="BS38" i="36"/>
  <c r="BR38" i="36"/>
  <c r="BQ38" i="36"/>
  <c r="BP38" i="36"/>
  <c r="BO38" i="36"/>
  <c r="BN38" i="36"/>
  <c r="BM38" i="36"/>
  <c r="BL38" i="36"/>
  <c r="BK38" i="36"/>
  <c r="BJ38" i="36"/>
  <c r="BI38" i="36"/>
  <c r="BW38" i="36" s="1"/>
  <c r="AS38" i="36" s="1"/>
  <c r="BG38" i="36"/>
  <c r="BF38" i="36"/>
  <c r="BE38" i="36"/>
  <c r="BD38" i="36"/>
  <c r="BC38" i="36"/>
  <c r="BB38" i="36"/>
  <c r="BA38" i="36"/>
  <c r="AZ38" i="36"/>
  <c r="BV37" i="36"/>
  <c r="BU37" i="36"/>
  <c r="BT37" i="36"/>
  <c r="BS37" i="36"/>
  <c r="BR37" i="36"/>
  <c r="BQ37" i="36"/>
  <c r="BP37" i="36"/>
  <c r="BO37" i="36"/>
  <c r="BN37" i="36"/>
  <c r="BM37" i="36"/>
  <c r="BL37" i="36"/>
  <c r="BK37" i="36"/>
  <c r="BJ37" i="36"/>
  <c r="BI37" i="36"/>
  <c r="BW37" i="36" s="1"/>
  <c r="AS37" i="36" s="1"/>
  <c r="BG37" i="36"/>
  <c r="BF37" i="36"/>
  <c r="BE37" i="36"/>
  <c r="BD37" i="36"/>
  <c r="BC37" i="36"/>
  <c r="BB37" i="36"/>
  <c r="BA37" i="36"/>
  <c r="AZ37" i="36"/>
  <c r="AR37" i="36" s="1"/>
  <c r="BV36" i="36"/>
  <c r="BU36" i="36"/>
  <c r="BT36" i="36"/>
  <c r="BS36" i="36"/>
  <c r="BR36" i="36"/>
  <c r="BQ36" i="36"/>
  <c r="BP36" i="36"/>
  <c r="BO36" i="36"/>
  <c r="BN36" i="36"/>
  <c r="BM36" i="36"/>
  <c r="BL36" i="36"/>
  <c r="BK36" i="36"/>
  <c r="BJ36" i="36"/>
  <c r="BI36" i="36"/>
  <c r="BW36" i="36" s="1"/>
  <c r="AS36" i="36" s="1"/>
  <c r="BG36" i="36"/>
  <c r="BF36" i="36"/>
  <c r="BE36" i="36"/>
  <c r="BD36" i="36"/>
  <c r="BC36" i="36"/>
  <c r="BB36" i="36"/>
  <c r="BA36" i="36"/>
  <c r="AZ36" i="36"/>
  <c r="BV35" i="36"/>
  <c r="BU35" i="36"/>
  <c r="BT35" i="36"/>
  <c r="BS35" i="36"/>
  <c r="BR35" i="36"/>
  <c r="BQ35" i="36"/>
  <c r="BP35" i="36"/>
  <c r="BO35" i="36"/>
  <c r="BN35" i="36"/>
  <c r="BM35" i="36"/>
  <c r="BL35" i="36"/>
  <c r="BK35" i="36"/>
  <c r="BJ35" i="36"/>
  <c r="BI35" i="36"/>
  <c r="BW35" i="36" s="1"/>
  <c r="AS35" i="36" s="1"/>
  <c r="BG35" i="36"/>
  <c r="BF35" i="36"/>
  <c r="BE35" i="36"/>
  <c r="BD35" i="36"/>
  <c r="BC35" i="36"/>
  <c r="BB35" i="36"/>
  <c r="BA35" i="36"/>
  <c r="AZ35" i="36"/>
  <c r="BV34" i="36"/>
  <c r="BU34" i="36"/>
  <c r="BT34" i="36"/>
  <c r="BS34" i="36"/>
  <c r="BR34" i="36"/>
  <c r="BQ34" i="36"/>
  <c r="BP34" i="36"/>
  <c r="BO34" i="36"/>
  <c r="BN34" i="36"/>
  <c r="BM34" i="36"/>
  <c r="BL34" i="36"/>
  <c r="BK34" i="36"/>
  <c r="BJ34" i="36"/>
  <c r="BI34" i="36"/>
  <c r="BW34" i="36" s="1"/>
  <c r="AS34" i="36" s="1"/>
  <c r="BG34" i="36"/>
  <c r="BF34" i="36"/>
  <c r="BE34" i="36"/>
  <c r="BD34" i="36"/>
  <c r="BC34" i="36"/>
  <c r="BB34" i="36"/>
  <c r="BA34" i="36"/>
  <c r="AZ34" i="36"/>
  <c r="BV33" i="36"/>
  <c r="BU33" i="36"/>
  <c r="BT33" i="36"/>
  <c r="BS33" i="36"/>
  <c r="BR33" i="36"/>
  <c r="BQ33" i="36"/>
  <c r="BP33" i="36"/>
  <c r="BO33" i="36"/>
  <c r="BN33" i="36"/>
  <c r="BM33" i="36"/>
  <c r="BL33" i="36"/>
  <c r="BK33" i="36"/>
  <c r="BJ33" i="36"/>
  <c r="BI33" i="36"/>
  <c r="BW33" i="36" s="1"/>
  <c r="AS33" i="36" s="1"/>
  <c r="BG33" i="36"/>
  <c r="BF33" i="36"/>
  <c r="BE33" i="36"/>
  <c r="BD33" i="36"/>
  <c r="BC33" i="36"/>
  <c r="BB33" i="36"/>
  <c r="BA33" i="36"/>
  <c r="AZ33" i="36"/>
  <c r="BV32" i="36"/>
  <c r="BU32" i="36"/>
  <c r="BT32" i="36"/>
  <c r="BS32" i="36"/>
  <c r="BR32" i="36"/>
  <c r="BQ32" i="36"/>
  <c r="BP32" i="36"/>
  <c r="BO32" i="36"/>
  <c r="BN32" i="36"/>
  <c r="BM32" i="36"/>
  <c r="BL32" i="36"/>
  <c r="BK32" i="36"/>
  <c r="BJ32" i="36"/>
  <c r="BI32" i="36"/>
  <c r="BW32" i="36" s="1"/>
  <c r="AS32" i="36" s="1"/>
  <c r="BG32" i="36"/>
  <c r="BF32" i="36"/>
  <c r="BE32" i="36"/>
  <c r="BD32" i="36"/>
  <c r="BC32" i="36"/>
  <c r="BB32" i="36"/>
  <c r="BA32" i="36"/>
  <c r="AZ32" i="36"/>
  <c r="BV31" i="36"/>
  <c r="BU31" i="36"/>
  <c r="BT31" i="36"/>
  <c r="BS31" i="36"/>
  <c r="BR31" i="36"/>
  <c r="BQ31" i="36"/>
  <c r="BP31" i="36"/>
  <c r="BO31" i="36"/>
  <c r="BN31" i="36"/>
  <c r="BM31" i="36"/>
  <c r="BL31" i="36"/>
  <c r="BK31" i="36"/>
  <c r="BJ31" i="36"/>
  <c r="BI31" i="36"/>
  <c r="BW31" i="36" s="1"/>
  <c r="AS31" i="36" s="1"/>
  <c r="BG31" i="36"/>
  <c r="BF31" i="36"/>
  <c r="BE31" i="36"/>
  <c r="BD31" i="36"/>
  <c r="BC31" i="36"/>
  <c r="BB31" i="36"/>
  <c r="BA31" i="36"/>
  <c r="AZ31" i="36"/>
  <c r="BV30" i="36"/>
  <c r="BU30" i="36"/>
  <c r="BT30" i="36"/>
  <c r="BS30" i="36"/>
  <c r="BR30" i="36"/>
  <c r="BQ30" i="36"/>
  <c r="BP30" i="36"/>
  <c r="BO30" i="36"/>
  <c r="BN30" i="36"/>
  <c r="BM30" i="36"/>
  <c r="BL30" i="36"/>
  <c r="BK30" i="36"/>
  <c r="BJ30" i="36"/>
  <c r="BI30" i="36"/>
  <c r="BW30" i="36" s="1"/>
  <c r="AS30" i="36" s="1"/>
  <c r="BG30" i="36"/>
  <c r="BF30" i="36"/>
  <c r="BE30" i="36"/>
  <c r="BD30" i="36"/>
  <c r="BC30" i="36"/>
  <c r="BB30" i="36"/>
  <c r="BA30" i="36"/>
  <c r="AZ30" i="36"/>
  <c r="BV29" i="36"/>
  <c r="BU29" i="36"/>
  <c r="BT29" i="36"/>
  <c r="BS29" i="36"/>
  <c r="BR29" i="36"/>
  <c r="BQ29" i="36"/>
  <c r="BP29" i="36"/>
  <c r="BO29" i="36"/>
  <c r="BN29" i="36"/>
  <c r="BM29" i="36"/>
  <c r="BL29" i="36"/>
  <c r="BK29" i="36"/>
  <c r="BJ29" i="36"/>
  <c r="BI29" i="36"/>
  <c r="BW29" i="36" s="1"/>
  <c r="AS29" i="36" s="1"/>
  <c r="BG29" i="36"/>
  <c r="BF29" i="36"/>
  <c r="BE29" i="36"/>
  <c r="BD29" i="36"/>
  <c r="BC29" i="36"/>
  <c r="BB29" i="36"/>
  <c r="BA29" i="36"/>
  <c r="AZ29" i="36"/>
  <c r="AR29" i="36" s="1"/>
  <c r="BV28" i="36"/>
  <c r="BU28" i="36"/>
  <c r="BT28" i="36"/>
  <c r="BS28" i="36"/>
  <c r="BR28" i="36"/>
  <c r="BQ28" i="36"/>
  <c r="BP28" i="36"/>
  <c r="BO28" i="36"/>
  <c r="BN28" i="36"/>
  <c r="BM28" i="36"/>
  <c r="BL28" i="36"/>
  <c r="BK28" i="36"/>
  <c r="BJ28" i="36"/>
  <c r="BI28" i="36"/>
  <c r="BW28" i="36" s="1"/>
  <c r="AS28" i="36" s="1"/>
  <c r="BG28" i="36"/>
  <c r="BF28" i="36"/>
  <c r="BE28" i="36"/>
  <c r="BD28" i="36"/>
  <c r="BC28" i="36"/>
  <c r="BB28" i="36"/>
  <c r="BA28" i="36"/>
  <c r="AZ28" i="36"/>
  <c r="BV27" i="36"/>
  <c r="BU27" i="36"/>
  <c r="BT27" i="36"/>
  <c r="BS27" i="36"/>
  <c r="BR27" i="36"/>
  <c r="BQ27" i="36"/>
  <c r="BP27" i="36"/>
  <c r="BO27" i="36"/>
  <c r="BN27" i="36"/>
  <c r="BM27" i="36"/>
  <c r="BL27" i="36"/>
  <c r="BK27" i="36"/>
  <c r="BJ27" i="36"/>
  <c r="BI27" i="36"/>
  <c r="BW27" i="36" s="1"/>
  <c r="AS27" i="36" s="1"/>
  <c r="BG27" i="36"/>
  <c r="BF27" i="36"/>
  <c r="BE27" i="36"/>
  <c r="BD27" i="36"/>
  <c r="BC27" i="36"/>
  <c r="BB27" i="36"/>
  <c r="BA27" i="36"/>
  <c r="AZ27" i="36"/>
  <c r="AR27" i="36" s="1"/>
  <c r="BV26" i="36"/>
  <c r="BU26" i="36"/>
  <c r="BT26" i="36"/>
  <c r="BS26" i="36"/>
  <c r="BR26" i="36"/>
  <c r="BQ26" i="36"/>
  <c r="BP26" i="36"/>
  <c r="BO26" i="36"/>
  <c r="BN26" i="36"/>
  <c r="BM26" i="36"/>
  <c r="BL26" i="36"/>
  <c r="BK26" i="36"/>
  <c r="BJ26" i="36"/>
  <c r="BI26" i="36"/>
  <c r="BW26" i="36" s="1"/>
  <c r="AS26" i="36" s="1"/>
  <c r="BG26" i="36"/>
  <c r="BF26" i="36"/>
  <c r="BE26" i="36"/>
  <c r="BD26" i="36"/>
  <c r="BC26" i="36"/>
  <c r="BB26" i="36"/>
  <c r="BA26" i="36"/>
  <c r="AZ26" i="36"/>
  <c r="BV25" i="36"/>
  <c r="BU25" i="36"/>
  <c r="BT25" i="36"/>
  <c r="BS25" i="36"/>
  <c r="BR25" i="36"/>
  <c r="BQ25" i="36"/>
  <c r="BP25" i="36"/>
  <c r="BO25" i="36"/>
  <c r="BN25" i="36"/>
  <c r="BM25" i="36"/>
  <c r="BL25" i="36"/>
  <c r="BK25" i="36"/>
  <c r="BJ25" i="36"/>
  <c r="BI25" i="36"/>
  <c r="BW25" i="36" s="1"/>
  <c r="AS25" i="36" s="1"/>
  <c r="BG25" i="36"/>
  <c r="BF25" i="36"/>
  <c r="BE25" i="36"/>
  <c r="BD25" i="36"/>
  <c r="BC25" i="36"/>
  <c r="BB25" i="36"/>
  <c r="BA25" i="36"/>
  <c r="AZ25" i="36"/>
  <c r="AR25" i="36" s="1"/>
  <c r="BV24" i="36"/>
  <c r="BU24" i="36"/>
  <c r="BT24" i="36"/>
  <c r="BS24" i="36"/>
  <c r="BR24" i="36"/>
  <c r="BQ24" i="36"/>
  <c r="BP24" i="36"/>
  <c r="BO24" i="36"/>
  <c r="BN24" i="36"/>
  <c r="BM24" i="36"/>
  <c r="BL24" i="36"/>
  <c r="BK24" i="36"/>
  <c r="BJ24" i="36"/>
  <c r="BI24" i="36"/>
  <c r="BW24" i="36" s="1"/>
  <c r="AS24" i="36" s="1"/>
  <c r="BG24" i="36"/>
  <c r="BF24" i="36"/>
  <c r="BE24" i="36"/>
  <c r="BD24" i="36"/>
  <c r="BC24" i="36"/>
  <c r="BB24" i="36"/>
  <c r="BA24" i="36"/>
  <c r="AZ24" i="36"/>
  <c r="BV23" i="36"/>
  <c r="BU23" i="36"/>
  <c r="BT23" i="36"/>
  <c r="BS23" i="36"/>
  <c r="BR23" i="36"/>
  <c r="BQ23" i="36"/>
  <c r="BP23" i="36"/>
  <c r="BO23" i="36"/>
  <c r="BN23" i="36"/>
  <c r="BM23" i="36"/>
  <c r="BL23" i="36"/>
  <c r="BK23" i="36"/>
  <c r="BJ23" i="36"/>
  <c r="BI23" i="36"/>
  <c r="BW23" i="36" s="1"/>
  <c r="AS23" i="36" s="1"/>
  <c r="BG23" i="36"/>
  <c r="BF23" i="36"/>
  <c r="BE23" i="36"/>
  <c r="BD23" i="36"/>
  <c r="BC23" i="36"/>
  <c r="BB23" i="36"/>
  <c r="BA23" i="36"/>
  <c r="AZ23" i="36"/>
  <c r="BV22" i="36"/>
  <c r="BU22" i="36"/>
  <c r="BT22" i="36"/>
  <c r="BS22" i="36"/>
  <c r="BR22" i="36"/>
  <c r="BQ22" i="36"/>
  <c r="BP22" i="36"/>
  <c r="BO22" i="36"/>
  <c r="BN22" i="36"/>
  <c r="BM22" i="36"/>
  <c r="BL22" i="36"/>
  <c r="BK22" i="36"/>
  <c r="BJ22" i="36"/>
  <c r="BI22" i="36"/>
  <c r="BW22" i="36" s="1"/>
  <c r="AS22" i="36" s="1"/>
  <c r="BG22" i="36"/>
  <c r="BF22" i="36"/>
  <c r="BE22" i="36"/>
  <c r="BD22" i="36"/>
  <c r="BC22" i="36"/>
  <c r="BB22" i="36"/>
  <c r="BA22" i="36"/>
  <c r="AZ22" i="36"/>
  <c r="BV21" i="36"/>
  <c r="BU21" i="36"/>
  <c r="BT21" i="36"/>
  <c r="BS21" i="36"/>
  <c r="BR21" i="36"/>
  <c r="BQ21" i="36"/>
  <c r="BP21" i="36"/>
  <c r="BO21" i="36"/>
  <c r="BN21" i="36"/>
  <c r="BM21" i="36"/>
  <c r="BL21" i="36"/>
  <c r="BK21" i="36"/>
  <c r="BJ21" i="36"/>
  <c r="BI21" i="36"/>
  <c r="BW21" i="36" s="1"/>
  <c r="AS21" i="36" s="1"/>
  <c r="BG21" i="36"/>
  <c r="BF21" i="36"/>
  <c r="BE21" i="36"/>
  <c r="BD21" i="36"/>
  <c r="BC21" i="36"/>
  <c r="BB21" i="36"/>
  <c r="BA21" i="36"/>
  <c r="AZ21" i="36"/>
  <c r="BV20" i="36"/>
  <c r="BU20" i="36"/>
  <c r="BT20" i="36"/>
  <c r="BS20" i="36"/>
  <c r="BR20" i="36"/>
  <c r="BQ20" i="36"/>
  <c r="BP20" i="36"/>
  <c r="BO20" i="36"/>
  <c r="BN20" i="36"/>
  <c r="BM20" i="36"/>
  <c r="BL20" i="36"/>
  <c r="BK20" i="36"/>
  <c r="BJ20" i="36"/>
  <c r="BI20" i="36"/>
  <c r="BW20" i="36" s="1"/>
  <c r="AS20" i="36" s="1"/>
  <c r="BG20" i="36"/>
  <c r="BF20" i="36"/>
  <c r="BE20" i="36"/>
  <c r="BD20" i="36"/>
  <c r="BC20" i="36"/>
  <c r="BB20" i="36"/>
  <c r="BA20" i="36"/>
  <c r="AZ20" i="36"/>
  <c r="BV19" i="36"/>
  <c r="BU19" i="36"/>
  <c r="BT19" i="36"/>
  <c r="BS19" i="36"/>
  <c r="BR19" i="36"/>
  <c r="BQ19" i="36"/>
  <c r="BP19" i="36"/>
  <c r="BO19" i="36"/>
  <c r="BN19" i="36"/>
  <c r="BM19" i="36"/>
  <c r="BL19" i="36"/>
  <c r="BK19" i="36"/>
  <c r="BJ19" i="36"/>
  <c r="BI19" i="36"/>
  <c r="BW19" i="36" s="1"/>
  <c r="AS19" i="36" s="1"/>
  <c r="BG19" i="36"/>
  <c r="BF19" i="36"/>
  <c r="BE19" i="36"/>
  <c r="BD19" i="36"/>
  <c r="BC19" i="36"/>
  <c r="BB19" i="36"/>
  <c r="BA19" i="36"/>
  <c r="AZ19" i="36"/>
  <c r="BV18" i="36"/>
  <c r="BU18" i="36"/>
  <c r="BT18" i="36"/>
  <c r="BS18" i="36"/>
  <c r="BR18" i="36"/>
  <c r="BQ18" i="36"/>
  <c r="BP18" i="36"/>
  <c r="BO18" i="36"/>
  <c r="BN18" i="36"/>
  <c r="BM18" i="36"/>
  <c r="BL18" i="36"/>
  <c r="BK18" i="36"/>
  <c r="BJ18" i="36"/>
  <c r="BI18" i="36"/>
  <c r="BW18" i="36" s="1"/>
  <c r="AS18" i="36" s="1"/>
  <c r="BG18" i="36"/>
  <c r="BF18" i="36"/>
  <c r="BE18" i="36"/>
  <c r="BD18" i="36"/>
  <c r="BC18" i="36"/>
  <c r="BB18" i="36"/>
  <c r="BA18" i="36"/>
  <c r="AZ18" i="36"/>
  <c r="BV17" i="36"/>
  <c r="BU17" i="36"/>
  <c r="BT17" i="36"/>
  <c r="BS17" i="36"/>
  <c r="BR17" i="36"/>
  <c r="BQ17" i="36"/>
  <c r="BP17" i="36"/>
  <c r="BO17" i="36"/>
  <c r="BN17" i="36"/>
  <c r="BM17" i="36"/>
  <c r="BL17" i="36"/>
  <c r="BK17" i="36"/>
  <c r="BJ17" i="36"/>
  <c r="BI17" i="36"/>
  <c r="BW17" i="36" s="1"/>
  <c r="AS17" i="36" s="1"/>
  <c r="BG17" i="36"/>
  <c r="BF17" i="36"/>
  <c r="BE17" i="36"/>
  <c r="BD17" i="36"/>
  <c r="BC17" i="36"/>
  <c r="BB17" i="36"/>
  <c r="BA17" i="36"/>
  <c r="AZ17" i="36"/>
  <c r="BV16" i="36"/>
  <c r="BU16" i="36"/>
  <c r="BT16" i="36"/>
  <c r="BS16" i="36"/>
  <c r="BR16" i="36"/>
  <c r="BQ16" i="36"/>
  <c r="BP16" i="36"/>
  <c r="BO16" i="36"/>
  <c r="BN16" i="36"/>
  <c r="BM16" i="36"/>
  <c r="BL16" i="36"/>
  <c r="BK16" i="36"/>
  <c r="BJ16" i="36"/>
  <c r="BI16" i="36"/>
  <c r="BW16" i="36" s="1"/>
  <c r="AS16" i="36" s="1"/>
  <c r="BG16" i="36"/>
  <c r="BF16" i="36"/>
  <c r="BE16" i="36"/>
  <c r="BD16" i="36"/>
  <c r="BC16" i="36"/>
  <c r="BB16" i="36"/>
  <c r="BA16" i="36"/>
  <c r="AZ16" i="36"/>
  <c r="BW15" i="36"/>
  <c r="AS15" i="36" s="1"/>
  <c r="BV15" i="36"/>
  <c r="BU15" i="36"/>
  <c r="BT15" i="36"/>
  <c r="BS15" i="36"/>
  <c r="BR15" i="36"/>
  <c r="BQ15" i="36"/>
  <c r="BP15" i="36"/>
  <c r="BO15" i="36"/>
  <c r="BN15" i="36"/>
  <c r="BM15" i="36"/>
  <c r="BL15" i="36"/>
  <c r="BK15" i="36"/>
  <c r="BJ15" i="36"/>
  <c r="BI15" i="36"/>
  <c r="BG15" i="36"/>
  <c r="BF15" i="36"/>
  <c r="BE15" i="36"/>
  <c r="BD15" i="36"/>
  <c r="BC15" i="36"/>
  <c r="BB15" i="36"/>
  <c r="BA15" i="36"/>
  <c r="AZ15" i="36"/>
  <c r="BV14" i="36"/>
  <c r="BU14" i="36"/>
  <c r="BT14" i="36"/>
  <c r="BS14" i="36"/>
  <c r="BR14" i="36"/>
  <c r="BQ14" i="36"/>
  <c r="BP14" i="36"/>
  <c r="BO14" i="36"/>
  <c r="BN14" i="36"/>
  <c r="BM14" i="36"/>
  <c r="BL14" i="36"/>
  <c r="BK14" i="36"/>
  <c r="BJ14" i="36"/>
  <c r="BI14" i="36"/>
  <c r="BW14" i="36" s="1"/>
  <c r="AS14" i="36" s="1"/>
  <c r="BG14" i="36"/>
  <c r="BF14" i="36"/>
  <c r="BE14" i="36"/>
  <c r="BD14" i="36"/>
  <c r="BC14" i="36"/>
  <c r="BB14" i="36"/>
  <c r="BA14" i="36"/>
  <c r="AZ14" i="36"/>
  <c r="BV13" i="36"/>
  <c r="BU13" i="36"/>
  <c r="BT13" i="36"/>
  <c r="BS13" i="36"/>
  <c r="BR13" i="36"/>
  <c r="BQ13" i="36"/>
  <c r="BP13" i="36"/>
  <c r="BO13" i="36"/>
  <c r="BN13" i="36"/>
  <c r="BM13" i="36"/>
  <c r="BL13" i="36"/>
  <c r="BK13" i="36"/>
  <c r="BJ13" i="36"/>
  <c r="BI13" i="36"/>
  <c r="BW13" i="36" s="1"/>
  <c r="AS13" i="36" s="1"/>
  <c r="BG13" i="36"/>
  <c r="BF13" i="36"/>
  <c r="BE13" i="36"/>
  <c r="BD13" i="36"/>
  <c r="BC13" i="36"/>
  <c r="BB13" i="36"/>
  <c r="BA13" i="36"/>
  <c r="AZ13" i="36"/>
  <c r="BW12" i="36"/>
  <c r="AS12" i="36" s="1"/>
  <c r="BV12" i="36"/>
  <c r="BU12" i="36"/>
  <c r="BT12" i="36"/>
  <c r="BS12" i="36"/>
  <c r="BR12" i="36"/>
  <c r="BQ12" i="36"/>
  <c r="BP12" i="36"/>
  <c r="BO12" i="36"/>
  <c r="BN12" i="36"/>
  <c r="BM12" i="36"/>
  <c r="BL12" i="36"/>
  <c r="BK12" i="36"/>
  <c r="BJ12" i="36"/>
  <c r="BI12" i="36"/>
  <c r="BG12" i="36"/>
  <c r="BF12" i="36"/>
  <c r="BE12" i="36"/>
  <c r="BD12" i="36"/>
  <c r="BC12" i="36"/>
  <c r="BB12" i="36"/>
  <c r="BA12" i="36"/>
  <c r="AZ12" i="36"/>
  <c r="BV11" i="36"/>
  <c r="BU11" i="36"/>
  <c r="BT11" i="36"/>
  <c r="BS11" i="36"/>
  <c r="BR11" i="36"/>
  <c r="BQ11" i="36"/>
  <c r="BP11" i="36"/>
  <c r="BO11" i="36"/>
  <c r="BN11" i="36"/>
  <c r="BM11" i="36"/>
  <c r="BL11" i="36"/>
  <c r="BK11" i="36"/>
  <c r="BJ11" i="36"/>
  <c r="BI11" i="36"/>
  <c r="BW11" i="36" s="1"/>
  <c r="AS11" i="36" s="1"/>
  <c r="BG11" i="36"/>
  <c r="BF11" i="36"/>
  <c r="BE11" i="36"/>
  <c r="BD11" i="36"/>
  <c r="BC11" i="36"/>
  <c r="BB11" i="36"/>
  <c r="BA11" i="36"/>
  <c r="AZ11" i="36"/>
  <c r="AR11" i="36" s="1"/>
  <c r="BV10" i="36"/>
  <c r="BU10" i="36"/>
  <c r="BT10" i="36"/>
  <c r="BS10" i="36"/>
  <c r="BR10" i="36"/>
  <c r="BQ10" i="36"/>
  <c r="BP10" i="36"/>
  <c r="BO10" i="36"/>
  <c r="BN10" i="36"/>
  <c r="BM10" i="36"/>
  <c r="BL10" i="36"/>
  <c r="BK10" i="36"/>
  <c r="BJ10" i="36"/>
  <c r="BI10" i="36"/>
  <c r="BW10" i="36" s="1"/>
  <c r="AS10" i="36" s="1"/>
  <c r="BG10" i="36"/>
  <c r="BF10" i="36"/>
  <c r="BE10" i="36"/>
  <c r="BD10" i="36"/>
  <c r="BC10" i="36"/>
  <c r="BB10" i="36"/>
  <c r="BA10" i="36"/>
  <c r="AZ10" i="36"/>
  <c r="BV9" i="36"/>
  <c r="BU9" i="36"/>
  <c r="BT9" i="36"/>
  <c r="BS9" i="36"/>
  <c r="BR9" i="36"/>
  <c r="BQ9" i="36"/>
  <c r="BP9" i="36"/>
  <c r="BO9" i="36"/>
  <c r="BN9" i="36"/>
  <c r="BM9" i="36"/>
  <c r="BL9" i="36"/>
  <c r="BK9" i="36"/>
  <c r="BJ9" i="36"/>
  <c r="BI9" i="36"/>
  <c r="BW9" i="36" s="1"/>
  <c r="AS9" i="36" s="1"/>
  <c r="BG9" i="36"/>
  <c r="BF9" i="36"/>
  <c r="BE9" i="36"/>
  <c r="BD9" i="36"/>
  <c r="BC9" i="36"/>
  <c r="BB9" i="36"/>
  <c r="BA9" i="36"/>
  <c r="AZ9" i="36"/>
  <c r="AR9" i="36" s="1"/>
  <c r="BV8" i="36"/>
  <c r="BU8" i="36"/>
  <c r="BT8" i="36"/>
  <c r="BS8" i="36"/>
  <c r="BR8" i="36"/>
  <c r="BQ8" i="36"/>
  <c r="BP8" i="36"/>
  <c r="BO8" i="36"/>
  <c r="BN8" i="36"/>
  <c r="BM8" i="36"/>
  <c r="BL8" i="36"/>
  <c r="BK8" i="36"/>
  <c r="BJ8" i="36"/>
  <c r="BI8" i="36"/>
  <c r="BG8" i="36"/>
  <c r="BF8" i="36"/>
  <c r="BE8" i="36"/>
  <c r="BD8" i="36"/>
  <c r="BC8" i="36"/>
  <c r="BB8" i="36"/>
  <c r="BA8" i="36"/>
  <c r="AZ8" i="36"/>
  <c r="BV7" i="36"/>
  <c r="BU7" i="36"/>
  <c r="BT7" i="36"/>
  <c r="BS7" i="36"/>
  <c r="BR7" i="36"/>
  <c r="BQ7" i="36"/>
  <c r="BP7" i="36"/>
  <c r="BO7" i="36"/>
  <c r="BN7" i="36"/>
  <c r="BM7" i="36"/>
  <c r="BL7" i="36"/>
  <c r="BK7" i="36"/>
  <c r="BJ7" i="36"/>
  <c r="BI7" i="36"/>
  <c r="BG7" i="36"/>
  <c r="BF7" i="36"/>
  <c r="BE7" i="36"/>
  <c r="BD7" i="36"/>
  <c r="BC7" i="36"/>
  <c r="BB7" i="36"/>
  <c r="BA7" i="36"/>
  <c r="AZ7" i="36"/>
  <c r="BV6" i="36"/>
  <c r="BU6" i="36"/>
  <c r="BT6" i="36"/>
  <c r="BS6" i="36"/>
  <c r="BR6" i="36"/>
  <c r="BQ6" i="36"/>
  <c r="BP6" i="36"/>
  <c r="BO6" i="36"/>
  <c r="BN6" i="36"/>
  <c r="BM6" i="36"/>
  <c r="BL6" i="36"/>
  <c r="BK6" i="36"/>
  <c r="BJ6" i="36"/>
  <c r="BI6" i="36"/>
  <c r="BG6" i="36"/>
  <c r="BF6" i="36"/>
  <c r="BE6" i="36"/>
  <c r="BD6" i="36"/>
  <c r="BC6" i="36"/>
  <c r="BB6" i="36"/>
  <c r="BA6" i="36"/>
  <c r="AZ6" i="36"/>
  <c r="BV5" i="36"/>
  <c r="BU5" i="36"/>
  <c r="BT5" i="36"/>
  <c r="BS5" i="36"/>
  <c r="BR5" i="36"/>
  <c r="BQ5" i="36"/>
  <c r="BP5" i="36"/>
  <c r="BO5" i="36"/>
  <c r="BN5" i="36"/>
  <c r="BM5" i="36"/>
  <c r="BL5" i="36"/>
  <c r="BK5" i="36"/>
  <c r="BJ5" i="36"/>
  <c r="BI5" i="36"/>
  <c r="BG5" i="36"/>
  <c r="BF5" i="36"/>
  <c r="BE5" i="36"/>
  <c r="BD5" i="36"/>
  <c r="BC5" i="36"/>
  <c r="BB5" i="36"/>
  <c r="BA5" i="36"/>
  <c r="AZ5" i="36"/>
  <c r="BV4" i="36"/>
  <c r="BU4" i="36"/>
  <c r="BT4" i="36"/>
  <c r="BS4" i="36"/>
  <c r="BR4" i="36"/>
  <c r="BQ4" i="36"/>
  <c r="BP4" i="36"/>
  <c r="BO4" i="36"/>
  <c r="BN4" i="36"/>
  <c r="BM4" i="36"/>
  <c r="BL4" i="36"/>
  <c r="BK4" i="36"/>
  <c r="BJ4" i="36"/>
  <c r="BI4" i="36"/>
  <c r="BG4" i="36"/>
  <c r="BF4" i="36"/>
  <c r="BE4" i="36"/>
  <c r="BD4" i="36"/>
  <c r="BC4" i="36"/>
  <c r="BB4" i="36"/>
  <c r="BA4" i="36"/>
  <c r="AZ4" i="36"/>
  <c r="BV192" i="35"/>
  <c r="BU192" i="35"/>
  <c r="BT192" i="35"/>
  <c r="BS192" i="35"/>
  <c r="BR192" i="35"/>
  <c r="BQ192" i="35"/>
  <c r="BP192" i="35"/>
  <c r="BO192" i="35"/>
  <c r="BN192" i="35"/>
  <c r="BM192" i="35"/>
  <c r="BL192" i="35"/>
  <c r="BK192" i="35"/>
  <c r="BJ192" i="35"/>
  <c r="BI192" i="35"/>
  <c r="BW192" i="35" s="1"/>
  <c r="BG192" i="35"/>
  <c r="BF192" i="35"/>
  <c r="BE192" i="35"/>
  <c r="BD192" i="35"/>
  <c r="BC192" i="35"/>
  <c r="BB192" i="35"/>
  <c r="BA192" i="35"/>
  <c r="AZ192" i="35"/>
  <c r="BV191" i="35"/>
  <c r="BU191" i="35"/>
  <c r="BT191" i="35"/>
  <c r="BS191" i="35"/>
  <c r="BR191" i="35"/>
  <c r="BQ191" i="35"/>
  <c r="BP191" i="35"/>
  <c r="BO191" i="35"/>
  <c r="BN191" i="35"/>
  <c r="BM191" i="35"/>
  <c r="BL191" i="35"/>
  <c r="BK191" i="35"/>
  <c r="BJ191" i="35"/>
  <c r="BI191" i="35"/>
  <c r="BW191" i="35" s="1"/>
  <c r="BG191" i="35"/>
  <c r="BF191" i="35"/>
  <c r="BE191" i="35"/>
  <c r="BD191" i="35"/>
  <c r="BC191" i="35"/>
  <c r="BB191" i="35"/>
  <c r="BA191" i="35"/>
  <c r="AZ191" i="35"/>
  <c r="BV190" i="35"/>
  <c r="BU190" i="35"/>
  <c r="BT190" i="35"/>
  <c r="BS190" i="35"/>
  <c r="BR190" i="35"/>
  <c r="BQ190" i="35"/>
  <c r="BP190" i="35"/>
  <c r="BO190" i="35"/>
  <c r="BN190" i="35"/>
  <c r="BM190" i="35"/>
  <c r="BL190" i="35"/>
  <c r="BK190" i="35"/>
  <c r="BJ190" i="35"/>
  <c r="BI190" i="35"/>
  <c r="BW190" i="35" s="1"/>
  <c r="BG190" i="35"/>
  <c r="BF190" i="35"/>
  <c r="BE190" i="35"/>
  <c r="BD190" i="35"/>
  <c r="BC190" i="35"/>
  <c r="BB190" i="35"/>
  <c r="BA190" i="35"/>
  <c r="AZ190" i="35"/>
  <c r="BW189" i="35"/>
  <c r="AS189" i="35" s="1"/>
  <c r="BV189" i="35"/>
  <c r="BU189" i="35"/>
  <c r="BT189" i="35"/>
  <c r="BS189" i="35"/>
  <c r="BR189" i="35"/>
  <c r="BQ189" i="35"/>
  <c r="BP189" i="35"/>
  <c r="BO189" i="35"/>
  <c r="BN189" i="35"/>
  <c r="BM189" i="35"/>
  <c r="BL189" i="35"/>
  <c r="BK189" i="35"/>
  <c r="BJ189" i="35"/>
  <c r="BI189" i="35"/>
  <c r="BG189" i="35"/>
  <c r="BF189" i="35"/>
  <c r="BE189" i="35"/>
  <c r="BD189" i="35"/>
  <c r="BC189" i="35"/>
  <c r="BB189" i="35"/>
  <c r="BA189" i="35"/>
  <c r="AZ189" i="35"/>
  <c r="BV188" i="35"/>
  <c r="BU188" i="35"/>
  <c r="BT188" i="35"/>
  <c r="BS188" i="35"/>
  <c r="BR188" i="35"/>
  <c r="BQ188" i="35"/>
  <c r="BP188" i="35"/>
  <c r="BO188" i="35"/>
  <c r="BN188" i="35"/>
  <c r="BM188" i="35"/>
  <c r="BL188" i="35"/>
  <c r="BK188" i="35"/>
  <c r="BJ188" i="35"/>
  <c r="BI188" i="35"/>
  <c r="BW188" i="35" s="1"/>
  <c r="AS188" i="35" s="1"/>
  <c r="BG188" i="35"/>
  <c r="BF188" i="35"/>
  <c r="BE188" i="35"/>
  <c r="BD188" i="35"/>
  <c r="BC188" i="35"/>
  <c r="BB188" i="35"/>
  <c r="BA188" i="35"/>
  <c r="AZ188" i="35"/>
  <c r="BV187" i="35"/>
  <c r="BU187" i="35"/>
  <c r="BT187" i="35"/>
  <c r="BS187" i="35"/>
  <c r="BR187" i="35"/>
  <c r="BQ187" i="35"/>
  <c r="BP187" i="35"/>
  <c r="BO187" i="35"/>
  <c r="BN187" i="35"/>
  <c r="BM187" i="35"/>
  <c r="BL187" i="35"/>
  <c r="BK187" i="35"/>
  <c r="BJ187" i="35"/>
  <c r="BI187" i="35"/>
  <c r="BW187" i="35" s="1"/>
  <c r="AS187" i="35" s="1"/>
  <c r="BG187" i="35"/>
  <c r="BF187" i="35"/>
  <c r="BE187" i="35"/>
  <c r="BD187" i="35"/>
  <c r="BC187" i="35"/>
  <c r="BB187" i="35"/>
  <c r="BA187" i="35"/>
  <c r="AZ187" i="35"/>
  <c r="BW186" i="35"/>
  <c r="AS186" i="35" s="1"/>
  <c r="BV186" i="35"/>
  <c r="BU186" i="35"/>
  <c r="BT186" i="35"/>
  <c r="BS186" i="35"/>
  <c r="BR186" i="35"/>
  <c r="BQ186" i="35"/>
  <c r="BP186" i="35"/>
  <c r="BO186" i="35"/>
  <c r="BN186" i="35"/>
  <c r="BM186" i="35"/>
  <c r="BL186" i="35"/>
  <c r="BK186" i="35"/>
  <c r="BJ186" i="35"/>
  <c r="BI186" i="35"/>
  <c r="BG186" i="35"/>
  <c r="BF186" i="35"/>
  <c r="BE186" i="35"/>
  <c r="BD186" i="35"/>
  <c r="BC186" i="35"/>
  <c r="BB186" i="35"/>
  <c r="BA186" i="35"/>
  <c r="AZ186" i="35"/>
  <c r="BV185" i="35"/>
  <c r="BU185" i="35"/>
  <c r="BT185" i="35"/>
  <c r="BS185" i="35"/>
  <c r="BR185" i="35"/>
  <c r="BQ185" i="35"/>
  <c r="BP185" i="35"/>
  <c r="BO185" i="35"/>
  <c r="BN185" i="35"/>
  <c r="BM185" i="35"/>
  <c r="BL185" i="35"/>
  <c r="BK185" i="35"/>
  <c r="BJ185" i="35"/>
  <c r="BI185" i="35"/>
  <c r="BW185" i="35" s="1"/>
  <c r="AS185" i="35" s="1"/>
  <c r="BG185" i="35"/>
  <c r="BF185" i="35"/>
  <c r="BE185" i="35"/>
  <c r="BD185" i="35"/>
  <c r="BC185" i="35"/>
  <c r="BB185" i="35"/>
  <c r="BA185" i="35"/>
  <c r="AZ185" i="35"/>
  <c r="BV184" i="35"/>
  <c r="BU184" i="35"/>
  <c r="BT184" i="35"/>
  <c r="BS184" i="35"/>
  <c r="BR184" i="35"/>
  <c r="BQ184" i="35"/>
  <c r="BP184" i="35"/>
  <c r="BO184" i="35"/>
  <c r="BN184" i="35"/>
  <c r="BM184" i="35"/>
  <c r="BL184" i="35"/>
  <c r="BK184" i="35"/>
  <c r="BJ184" i="35"/>
  <c r="BI184" i="35"/>
  <c r="BW184" i="35" s="1"/>
  <c r="AS184" i="35" s="1"/>
  <c r="BG184" i="35"/>
  <c r="BF184" i="35"/>
  <c r="BE184" i="35"/>
  <c r="BD184" i="35"/>
  <c r="BC184" i="35"/>
  <c r="BB184" i="35"/>
  <c r="BA184" i="35"/>
  <c r="AZ184" i="35"/>
  <c r="BV183" i="35"/>
  <c r="BU183" i="35"/>
  <c r="BT183" i="35"/>
  <c r="BS183" i="35"/>
  <c r="BR183" i="35"/>
  <c r="BQ183" i="35"/>
  <c r="BP183" i="35"/>
  <c r="BO183" i="35"/>
  <c r="BN183" i="35"/>
  <c r="BM183" i="35"/>
  <c r="BL183" i="35"/>
  <c r="BK183" i="35"/>
  <c r="BJ183" i="35"/>
  <c r="BI183" i="35"/>
  <c r="BW183" i="35" s="1"/>
  <c r="AS183" i="35" s="1"/>
  <c r="BG183" i="35"/>
  <c r="BF183" i="35"/>
  <c r="BE183" i="35"/>
  <c r="BD183" i="35"/>
  <c r="BC183" i="35"/>
  <c r="BB183" i="35"/>
  <c r="BA183" i="35"/>
  <c r="AZ183" i="35"/>
  <c r="BV182" i="35"/>
  <c r="BU182" i="35"/>
  <c r="BT182" i="35"/>
  <c r="BS182" i="35"/>
  <c r="BR182" i="35"/>
  <c r="BQ182" i="35"/>
  <c r="BP182" i="35"/>
  <c r="BO182" i="35"/>
  <c r="BN182" i="35"/>
  <c r="BM182" i="35"/>
  <c r="BL182" i="35"/>
  <c r="BK182" i="35"/>
  <c r="BJ182" i="35"/>
  <c r="BI182" i="35"/>
  <c r="BW182" i="35" s="1"/>
  <c r="AS182" i="35" s="1"/>
  <c r="BG182" i="35"/>
  <c r="BF182" i="35"/>
  <c r="BE182" i="35"/>
  <c r="BD182" i="35"/>
  <c r="BC182" i="35"/>
  <c r="BB182" i="35"/>
  <c r="BA182" i="35"/>
  <c r="AZ182" i="35"/>
  <c r="AR182" i="35" s="1"/>
  <c r="BW181" i="35"/>
  <c r="AS181" i="35" s="1"/>
  <c r="BV181" i="35"/>
  <c r="BU181" i="35"/>
  <c r="BT181" i="35"/>
  <c r="BS181" i="35"/>
  <c r="BR181" i="35"/>
  <c r="BQ181" i="35"/>
  <c r="BP181" i="35"/>
  <c r="BO181" i="35"/>
  <c r="BN181" i="35"/>
  <c r="BM181" i="35"/>
  <c r="BL181" i="35"/>
  <c r="BK181" i="35"/>
  <c r="BJ181" i="35"/>
  <c r="BI181" i="35"/>
  <c r="BG181" i="35"/>
  <c r="BF181" i="35"/>
  <c r="BE181" i="35"/>
  <c r="BD181" i="35"/>
  <c r="BC181" i="35"/>
  <c r="BB181" i="35"/>
  <c r="BA181" i="35"/>
  <c r="AZ181" i="35"/>
  <c r="BV180" i="35"/>
  <c r="BU180" i="35"/>
  <c r="BT180" i="35"/>
  <c r="BS180" i="35"/>
  <c r="BR180" i="35"/>
  <c r="BQ180" i="35"/>
  <c r="BP180" i="35"/>
  <c r="BO180" i="35"/>
  <c r="BN180" i="35"/>
  <c r="BM180" i="35"/>
  <c r="BL180" i="35"/>
  <c r="BK180" i="35"/>
  <c r="BJ180" i="35"/>
  <c r="BI180" i="35"/>
  <c r="BW180" i="35" s="1"/>
  <c r="AS180" i="35" s="1"/>
  <c r="BG180" i="35"/>
  <c r="BF180" i="35"/>
  <c r="BE180" i="35"/>
  <c r="BD180" i="35"/>
  <c r="BC180" i="35"/>
  <c r="BB180" i="35"/>
  <c r="BA180" i="35"/>
  <c r="AZ180" i="35"/>
  <c r="BV179" i="35"/>
  <c r="BU179" i="35"/>
  <c r="BT179" i="35"/>
  <c r="BS179" i="35"/>
  <c r="BR179" i="35"/>
  <c r="BQ179" i="35"/>
  <c r="BP179" i="35"/>
  <c r="BO179" i="35"/>
  <c r="BN179" i="35"/>
  <c r="BM179" i="35"/>
  <c r="BL179" i="35"/>
  <c r="BK179" i="35"/>
  <c r="BJ179" i="35"/>
  <c r="BI179" i="35"/>
  <c r="BW179" i="35" s="1"/>
  <c r="AS179" i="35" s="1"/>
  <c r="BG179" i="35"/>
  <c r="BF179" i="35"/>
  <c r="BE179" i="35"/>
  <c r="BD179" i="35"/>
  <c r="BC179" i="35"/>
  <c r="BB179" i="35"/>
  <c r="BA179" i="35"/>
  <c r="AZ179" i="35"/>
  <c r="BW178" i="35"/>
  <c r="AS178" i="35" s="1"/>
  <c r="BV178" i="35"/>
  <c r="BU178" i="35"/>
  <c r="BT178" i="35"/>
  <c r="BS178" i="35"/>
  <c r="BR178" i="35"/>
  <c r="BQ178" i="35"/>
  <c r="BP178" i="35"/>
  <c r="BO178" i="35"/>
  <c r="BN178" i="35"/>
  <c r="BM178" i="35"/>
  <c r="BL178" i="35"/>
  <c r="BK178" i="35"/>
  <c r="BJ178" i="35"/>
  <c r="BI178" i="35"/>
  <c r="BG178" i="35"/>
  <c r="BF178" i="35"/>
  <c r="BE178" i="35"/>
  <c r="BD178" i="35"/>
  <c r="BC178" i="35"/>
  <c r="BB178" i="35"/>
  <c r="BA178" i="35"/>
  <c r="AZ178" i="35"/>
  <c r="BV177" i="35"/>
  <c r="BU177" i="35"/>
  <c r="BT177" i="35"/>
  <c r="BS177" i="35"/>
  <c r="BR177" i="35"/>
  <c r="BQ177" i="35"/>
  <c r="BP177" i="35"/>
  <c r="BO177" i="35"/>
  <c r="BN177" i="35"/>
  <c r="BM177" i="35"/>
  <c r="BL177" i="35"/>
  <c r="BK177" i="35"/>
  <c r="BJ177" i="35"/>
  <c r="BI177" i="35"/>
  <c r="BW177" i="35" s="1"/>
  <c r="AS177" i="35" s="1"/>
  <c r="BG177" i="35"/>
  <c r="BF177" i="35"/>
  <c r="BE177" i="35"/>
  <c r="BD177" i="35"/>
  <c r="BC177" i="35"/>
  <c r="BB177" i="35"/>
  <c r="BA177" i="35"/>
  <c r="AZ177" i="35"/>
  <c r="BV176" i="35"/>
  <c r="BU176" i="35"/>
  <c r="BT176" i="35"/>
  <c r="BS176" i="35"/>
  <c r="BR176" i="35"/>
  <c r="BQ176" i="35"/>
  <c r="BP176" i="35"/>
  <c r="BO176" i="35"/>
  <c r="BN176" i="35"/>
  <c r="BM176" i="35"/>
  <c r="BL176" i="35"/>
  <c r="BK176" i="35"/>
  <c r="BJ176" i="35"/>
  <c r="BI176" i="35"/>
  <c r="BW176" i="35" s="1"/>
  <c r="AS176" i="35" s="1"/>
  <c r="BG176" i="35"/>
  <c r="BF176" i="35"/>
  <c r="BE176" i="35"/>
  <c r="BD176" i="35"/>
  <c r="BC176" i="35"/>
  <c r="BB176" i="35"/>
  <c r="BA176" i="35"/>
  <c r="AZ176" i="35"/>
  <c r="BV175" i="35"/>
  <c r="BU175" i="35"/>
  <c r="BT175" i="35"/>
  <c r="BS175" i="35"/>
  <c r="BR175" i="35"/>
  <c r="BQ175" i="35"/>
  <c r="BP175" i="35"/>
  <c r="BO175" i="35"/>
  <c r="BN175" i="35"/>
  <c r="BM175" i="35"/>
  <c r="BL175" i="35"/>
  <c r="BK175" i="35"/>
  <c r="BJ175" i="35"/>
  <c r="BI175" i="35"/>
  <c r="BW175" i="35" s="1"/>
  <c r="AS175" i="35" s="1"/>
  <c r="BG175" i="35"/>
  <c r="BF175" i="35"/>
  <c r="BE175" i="35"/>
  <c r="BD175" i="35"/>
  <c r="BC175" i="35"/>
  <c r="BB175" i="35"/>
  <c r="BA175" i="35"/>
  <c r="AZ175" i="35"/>
  <c r="BV174" i="35"/>
  <c r="BU174" i="35"/>
  <c r="BT174" i="35"/>
  <c r="BS174" i="35"/>
  <c r="BR174" i="35"/>
  <c r="BQ174" i="35"/>
  <c r="BP174" i="35"/>
  <c r="BO174" i="35"/>
  <c r="BN174" i="35"/>
  <c r="BM174" i="35"/>
  <c r="BL174" i="35"/>
  <c r="BK174" i="35"/>
  <c r="BJ174" i="35"/>
  <c r="BI174" i="35"/>
  <c r="BW174" i="35" s="1"/>
  <c r="AS174" i="35" s="1"/>
  <c r="BG174" i="35"/>
  <c r="BF174" i="35"/>
  <c r="BE174" i="35"/>
  <c r="BD174" i="35"/>
  <c r="BC174" i="35"/>
  <c r="BB174" i="35"/>
  <c r="BA174" i="35"/>
  <c r="AZ174" i="35"/>
  <c r="AR174" i="35" s="1"/>
  <c r="BW173" i="35"/>
  <c r="AS173" i="35" s="1"/>
  <c r="BV173" i="35"/>
  <c r="BU173" i="35"/>
  <c r="BT173" i="35"/>
  <c r="BS173" i="35"/>
  <c r="BR173" i="35"/>
  <c r="BQ173" i="35"/>
  <c r="BP173" i="35"/>
  <c r="BO173" i="35"/>
  <c r="BN173" i="35"/>
  <c r="BM173" i="35"/>
  <c r="BL173" i="35"/>
  <c r="BK173" i="35"/>
  <c r="BJ173" i="35"/>
  <c r="BI173" i="35"/>
  <c r="BG173" i="35"/>
  <c r="BF173" i="35"/>
  <c r="BE173" i="35"/>
  <c r="BD173" i="35"/>
  <c r="BC173" i="35"/>
  <c r="BB173" i="35"/>
  <c r="BA173" i="35"/>
  <c r="AZ173" i="35"/>
  <c r="BV172" i="35"/>
  <c r="BU172" i="35"/>
  <c r="BT172" i="35"/>
  <c r="BS172" i="35"/>
  <c r="BR172" i="35"/>
  <c r="BQ172" i="35"/>
  <c r="BP172" i="35"/>
  <c r="BO172" i="35"/>
  <c r="BN172" i="35"/>
  <c r="BM172" i="35"/>
  <c r="BL172" i="35"/>
  <c r="BK172" i="35"/>
  <c r="BJ172" i="35"/>
  <c r="BI172" i="35"/>
  <c r="BW172" i="35" s="1"/>
  <c r="AS172" i="35" s="1"/>
  <c r="BG172" i="35"/>
  <c r="BF172" i="35"/>
  <c r="BE172" i="35"/>
  <c r="BD172" i="35"/>
  <c r="BC172" i="35"/>
  <c r="BB172" i="35"/>
  <c r="BA172" i="35"/>
  <c r="AZ172" i="35"/>
  <c r="BV171" i="35"/>
  <c r="BU171" i="35"/>
  <c r="BT171" i="35"/>
  <c r="BS171" i="35"/>
  <c r="BR171" i="35"/>
  <c r="BQ171" i="35"/>
  <c r="BP171" i="35"/>
  <c r="BO171" i="35"/>
  <c r="BN171" i="35"/>
  <c r="BM171" i="35"/>
  <c r="BL171" i="35"/>
  <c r="BK171" i="35"/>
  <c r="BJ171" i="35"/>
  <c r="BI171" i="35"/>
  <c r="BW171" i="35" s="1"/>
  <c r="AS171" i="35" s="1"/>
  <c r="BG171" i="35"/>
  <c r="BF171" i="35"/>
  <c r="BE171" i="35"/>
  <c r="BD171" i="35"/>
  <c r="BC171" i="35"/>
  <c r="BB171" i="35"/>
  <c r="BA171" i="35"/>
  <c r="AZ171" i="35"/>
  <c r="BW170" i="35"/>
  <c r="AS170" i="35" s="1"/>
  <c r="BV170" i="35"/>
  <c r="BU170" i="35"/>
  <c r="BT170" i="35"/>
  <c r="BS170" i="35"/>
  <c r="BR170" i="35"/>
  <c r="BQ170" i="35"/>
  <c r="BP170" i="35"/>
  <c r="BO170" i="35"/>
  <c r="BN170" i="35"/>
  <c r="BM170" i="35"/>
  <c r="BL170" i="35"/>
  <c r="BK170" i="35"/>
  <c r="BJ170" i="35"/>
  <c r="BI170" i="35"/>
  <c r="BG170" i="35"/>
  <c r="BF170" i="35"/>
  <c r="BE170" i="35"/>
  <c r="BD170" i="35"/>
  <c r="BC170" i="35"/>
  <c r="BB170" i="35"/>
  <c r="BA170" i="35"/>
  <c r="AZ170" i="35"/>
  <c r="BV169" i="35"/>
  <c r="BU169" i="35"/>
  <c r="BT169" i="35"/>
  <c r="BS169" i="35"/>
  <c r="BR169" i="35"/>
  <c r="BQ169" i="35"/>
  <c r="BP169" i="35"/>
  <c r="BO169" i="35"/>
  <c r="BN169" i="35"/>
  <c r="BM169" i="35"/>
  <c r="BL169" i="35"/>
  <c r="BK169" i="35"/>
  <c r="BJ169" i="35"/>
  <c r="BI169" i="35"/>
  <c r="BW169" i="35" s="1"/>
  <c r="AS169" i="35" s="1"/>
  <c r="BG169" i="35"/>
  <c r="BF169" i="35"/>
  <c r="BE169" i="35"/>
  <c r="BD169" i="35"/>
  <c r="BC169" i="35"/>
  <c r="BB169" i="35"/>
  <c r="BA169" i="35"/>
  <c r="AZ169" i="35"/>
  <c r="BV168" i="35"/>
  <c r="BU168" i="35"/>
  <c r="BT168" i="35"/>
  <c r="BS168" i="35"/>
  <c r="BR168" i="35"/>
  <c r="BQ168" i="35"/>
  <c r="BP168" i="35"/>
  <c r="BO168" i="35"/>
  <c r="BN168" i="35"/>
  <c r="BM168" i="35"/>
  <c r="BL168" i="35"/>
  <c r="BK168" i="35"/>
  <c r="BJ168" i="35"/>
  <c r="BI168" i="35"/>
  <c r="BW168" i="35" s="1"/>
  <c r="AS168" i="35" s="1"/>
  <c r="BG168" i="35"/>
  <c r="BF168" i="35"/>
  <c r="BE168" i="35"/>
  <c r="BD168" i="35"/>
  <c r="BC168" i="35"/>
  <c r="BB168" i="35"/>
  <c r="BA168" i="35"/>
  <c r="AZ168" i="35"/>
  <c r="BV167" i="35"/>
  <c r="BU167" i="35"/>
  <c r="BT167" i="35"/>
  <c r="BS167" i="35"/>
  <c r="BR167" i="35"/>
  <c r="BQ167" i="35"/>
  <c r="BP167" i="35"/>
  <c r="BO167" i="35"/>
  <c r="BN167" i="35"/>
  <c r="BM167" i="35"/>
  <c r="BL167" i="35"/>
  <c r="BK167" i="35"/>
  <c r="BJ167" i="35"/>
  <c r="BI167" i="35"/>
  <c r="BW167" i="35" s="1"/>
  <c r="AS167" i="35" s="1"/>
  <c r="BG167" i="35"/>
  <c r="BF167" i="35"/>
  <c r="BE167" i="35"/>
  <c r="BD167" i="35"/>
  <c r="BC167" i="35"/>
  <c r="BB167" i="35"/>
  <c r="BA167" i="35"/>
  <c r="AZ167" i="35"/>
  <c r="BV166" i="35"/>
  <c r="BU166" i="35"/>
  <c r="BT166" i="35"/>
  <c r="BS166" i="35"/>
  <c r="BR166" i="35"/>
  <c r="BQ166" i="35"/>
  <c r="BP166" i="35"/>
  <c r="BO166" i="35"/>
  <c r="BN166" i="35"/>
  <c r="BM166" i="35"/>
  <c r="BL166" i="35"/>
  <c r="BK166" i="35"/>
  <c r="BJ166" i="35"/>
  <c r="BI166" i="35"/>
  <c r="BW166" i="35" s="1"/>
  <c r="AS166" i="35" s="1"/>
  <c r="BG166" i="35"/>
  <c r="BF166" i="35"/>
  <c r="BE166" i="35"/>
  <c r="BD166" i="35"/>
  <c r="BC166" i="35"/>
  <c r="BB166" i="35"/>
  <c r="BA166" i="35"/>
  <c r="AZ166" i="35"/>
  <c r="AR166" i="35" s="1"/>
  <c r="BW165" i="35"/>
  <c r="AS165" i="35" s="1"/>
  <c r="BV165" i="35"/>
  <c r="BU165" i="35"/>
  <c r="BT165" i="35"/>
  <c r="BS165" i="35"/>
  <c r="BR165" i="35"/>
  <c r="BQ165" i="35"/>
  <c r="BP165" i="35"/>
  <c r="BO165" i="35"/>
  <c r="BN165" i="35"/>
  <c r="BM165" i="35"/>
  <c r="BL165" i="35"/>
  <c r="BK165" i="35"/>
  <c r="BJ165" i="35"/>
  <c r="BI165" i="35"/>
  <c r="BG165" i="35"/>
  <c r="BF165" i="35"/>
  <c r="BE165" i="35"/>
  <c r="BD165" i="35"/>
  <c r="BC165" i="35"/>
  <c r="BB165" i="35"/>
  <c r="BA165" i="35"/>
  <c r="AZ165" i="35"/>
  <c r="BV164" i="35"/>
  <c r="BU164" i="35"/>
  <c r="BT164" i="35"/>
  <c r="BS164" i="35"/>
  <c r="BR164" i="35"/>
  <c r="BQ164" i="35"/>
  <c r="BP164" i="35"/>
  <c r="BO164" i="35"/>
  <c r="BN164" i="35"/>
  <c r="BM164" i="35"/>
  <c r="BL164" i="35"/>
  <c r="BK164" i="35"/>
  <c r="BJ164" i="35"/>
  <c r="BI164" i="35"/>
  <c r="BW164" i="35" s="1"/>
  <c r="AS164" i="35" s="1"/>
  <c r="BG164" i="35"/>
  <c r="BF164" i="35"/>
  <c r="BE164" i="35"/>
  <c r="BD164" i="35"/>
  <c r="BC164" i="35"/>
  <c r="BB164" i="35"/>
  <c r="BA164" i="35"/>
  <c r="AZ164" i="35"/>
  <c r="BV163" i="35"/>
  <c r="BU163" i="35"/>
  <c r="BT163" i="35"/>
  <c r="BS163" i="35"/>
  <c r="BR163" i="35"/>
  <c r="BQ163" i="35"/>
  <c r="BP163" i="35"/>
  <c r="BO163" i="35"/>
  <c r="BN163" i="35"/>
  <c r="BM163" i="35"/>
  <c r="BL163" i="35"/>
  <c r="BK163" i="35"/>
  <c r="BJ163" i="35"/>
  <c r="BI163" i="35"/>
  <c r="BW163" i="35" s="1"/>
  <c r="AS163" i="35" s="1"/>
  <c r="BG163" i="35"/>
  <c r="BF163" i="35"/>
  <c r="BE163" i="35"/>
  <c r="BD163" i="35"/>
  <c r="BC163" i="35"/>
  <c r="BB163" i="35"/>
  <c r="BA163" i="35"/>
  <c r="AZ163" i="35"/>
  <c r="BW162" i="35"/>
  <c r="AS162" i="35" s="1"/>
  <c r="BV162" i="35"/>
  <c r="BU162" i="35"/>
  <c r="BT162" i="35"/>
  <c r="BS162" i="35"/>
  <c r="BR162" i="35"/>
  <c r="BQ162" i="35"/>
  <c r="BP162" i="35"/>
  <c r="BO162" i="35"/>
  <c r="BN162" i="35"/>
  <c r="BM162" i="35"/>
  <c r="BL162" i="35"/>
  <c r="BK162" i="35"/>
  <c r="BJ162" i="35"/>
  <c r="BI162" i="35"/>
  <c r="BG162" i="35"/>
  <c r="BF162" i="35"/>
  <c r="BE162" i="35"/>
  <c r="BD162" i="35"/>
  <c r="BC162" i="35"/>
  <c r="BB162" i="35"/>
  <c r="BA162" i="35"/>
  <c r="AZ162" i="35"/>
  <c r="BV161" i="35"/>
  <c r="BU161" i="35"/>
  <c r="BT161" i="35"/>
  <c r="BS161" i="35"/>
  <c r="BR161" i="35"/>
  <c r="BQ161" i="35"/>
  <c r="BP161" i="35"/>
  <c r="BO161" i="35"/>
  <c r="BN161" i="35"/>
  <c r="BM161" i="35"/>
  <c r="BL161" i="35"/>
  <c r="BK161" i="35"/>
  <c r="BJ161" i="35"/>
  <c r="BI161" i="35"/>
  <c r="BW161" i="35" s="1"/>
  <c r="AS161" i="35" s="1"/>
  <c r="BG161" i="35"/>
  <c r="BF161" i="35"/>
  <c r="BE161" i="35"/>
  <c r="BD161" i="35"/>
  <c r="BC161" i="35"/>
  <c r="BB161" i="35"/>
  <c r="BA161" i="35"/>
  <c r="AZ161" i="35"/>
  <c r="BV160" i="35"/>
  <c r="BU160" i="35"/>
  <c r="BT160" i="35"/>
  <c r="BS160" i="35"/>
  <c r="BR160" i="35"/>
  <c r="BQ160" i="35"/>
  <c r="BP160" i="35"/>
  <c r="BO160" i="35"/>
  <c r="BN160" i="35"/>
  <c r="BM160" i="35"/>
  <c r="BL160" i="35"/>
  <c r="BK160" i="35"/>
  <c r="BJ160" i="35"/>
  <c r="BI160" i="35"/>
  <c r="BW160" i="35" s="1"/>
  <c r="AS160" i="35" s="1"/>
  <c r="BG160" i="35"/>
  <c r="BF160" i="35"/>
  <c r="BE160" i="35"/>
  <c r="BD160" i="35"/>
  <c r="BC160" i="35"/>
  <c r="BB160" i="35"/>
  <c r="BA160" i="35"/>
  <c r="AZ160" i="35"/>
  <c r="BV159" i="35"/>
  <c r="BU159" i="35"/>
  <c r="BT159" i="35"/>
  <c r="BS159" i="35"/>
  <c r="BR159" i="35"/>
  <c r="BQ159" i="35"/>
  <c r="BP159" i="35"/>
  <c r="BO159" i="35"/>
  <c r="BN159" i="35"/>
  <c r="BM159" i="35"/>
  <c r="BL159" i="35"/>
  <c r="BK159" i="35"/>
  <c r="BJ159" i="35"/>
  <c r="BI159" i="35"/>
  <c r="BW159" i="35" s="1"/>
  <c r="AS159" i="35" s="1"/>
  <c r="BG159" i="35"/>
  <c r="BF159" i="35"/>
  <c r="BE159" i="35"/>
  <c r="BD159" i="35"/>
  <c r="BC159" i="35"/>
  <c r="BB159" i="35"/>
  <c r="BA159" i="35"/>
  <c r="AZ159" i="35"/>
  <c r="BV158" i="35"/>
  <c r="BU158" i="35"/>
  <c r="BT158" i="35"/>
  <c r="BS158" i="35"/>
  <c r="BR158" i="35"/>
  <c r="BQ158" i="35"/>
  <c r="BP158" i="35"/>
  <c r="BO158" i="35"/>
  <c r="BN158" i="35"/>
  <c r="BM158" i="35"/>
  <c r="BL158" i="35"/>
  <c r="BK158" i="35"/>
  <c r="BJ158" i="35"/>
  <c r="BI158" i="35"/>
  <c r="BW158" i="35" s="1"/>
  <c r="AS158" i="35" s="1"/>
  <c r="BG158" i="35"/>
  <c r="BF158" i="35"/>
  <c r="BE158" i="35"/>
  <c r="BD158" i="35"/>
  <c r="BC158" i="35"/>
  <c r="BB158" i="35"/>
  <c r="BA158" i="35"/>
  <c r="AZ158" i="35"/>
  <c r="AR158" i="35" s="1"/>
  <c r="BW157" i="35"/>
  <c r="AS157" i="35" s="1"/>
  <c r="BV157" i="35"/>
  <c r="BU157" i="35"/>
  <c r="BT157" i="35"/>
  <c r="BS157" i="35"/>
  <c r="BR157" i="35"/>
  <c r="BQ157" i="35"/>
  <c r="BP157" i="35"/>
  <c r="BO157" i="35"/>
  <c r="BN157" i="35"/>
  <c r="BM157" i="35"/>
  <c r="BL157" i="35"/>
  <c r="BK157" i="35"/>
  <c r="BJ157" i="35"/>
  <c r="BI157" i="35"/>
  <c r="BG157" i="35"/>
  <c r="BF157" i="35"/>
  <c r="BE157" i="35"/>
  <c r="BD157" i="35"/>
  <c r="BC157" i="35"/>
  <c r="BB157" i="35"/>
  <c r="BA157" i="35"/>
  <c r="AZ157" i="35"/>
  <c r="BV156" i="35"/>
  <c r="BU156" i="35"/>
  <c r="BT156" i="35"/>
  <c r="BS156" i="35"/>
  <c r="BR156" i="35"/>
  <c r="BQ156" i="35"/>
  <c r="BP156" i="35"/>
  <c r="BO156" i="35"/>
  <c r="BN156" i="35"/>
  <c r="BM156" i="35"/>
  <c r="BL156" i="35"/>
  <c r="BK156" i="35"/>
  <c r="BJ156" i="35"/>
  <c r="BI156" i="35"/>
  <c r="BW156" i="35" s="1"/>
  <c r="AS156" i="35" s="1"/>
  <c r="BG156" i="35"/>
  <c r="BF156" i="35"/>
  <c r="BE156" i="35"/>
  <c r="BD156" i="35"/>
  <c r="BC156" i="35"/>
  <c r="BB156" i="35"/>
  <c r="BA156" i="35"/>
  <c r="AZ156" i="35"/>
  <c r="BV155" i="35"/>
  <c r="BU155" i="35"/>
  <c r="BT155" i="35"/>
  <c r="BS155" i="35"/>
  <c r="BR155" i="35"/>
  <c r="BQ155" i="35"/>
  <c r="BP155" i="35"/>
  <c r="BO155" i="35"/>
  <c r="BN155" i="35"/>
  <c r="BM155" i="35"/>
  <c r="BL155" i="35"/>
  <c r="BK155" i="35"/>
  <c r="BJ155" i="35"/>
  <c r="BI155" i="35"/>
  <c r="BW155" i="35" s="1"/>
  <c r="AS155" i="35" s="1"/>
  <c r="BG155" i="35"/>
  <c r="BF155" i="35"/>
  <c r="BE155" i="35"/>
  <c r="BD155" i="35"/>
  <c r="BC155" i="35"/>
  <c r="BB155" i="35"/>
  <c r="BA155" i="35"/>
  <c r="AZ155" i="35"/>
  <c r="BW154" i="35"/>
  <c r="AS154" i="35" s="1"/>
  <c r="BV154" i="35"/>
  <c r="BU154" i="35"/>
  <c r="BT154" i="35"/>
  <c r="BS154" i="35"/>
  <c r="BR154" i="35"/>
  <c r="BQ154" i="35"/>
  <c r="BP154" i="35"/>
  <c r="BO154" i="35"/>
  <c r="BN154" i="35"/>
  <c r="BM154" i="35"/>
  <c r="BL154" i="35"/>
  <c r="BK154" i="35"/>
  <c r="BJ154" i="35"/>
  <c r="BI154" i="35"/>
  <c r="BG154" i="35"/>
  <c r="BF154" i="35"/>
  <c r="BE154" i="35"/>
  <c r="BD154" i="35"/>
  <c r="BC154" i="35"/>
  <c r="BB154" i="35"/>
  <c r="BA154" i="35"/>
  <c r="AZ154" i="35"/>
  <c r="BV153" i="35"/>
  <c r="BU153" i="35"/>
  <c r="BT153" i="35"/>
  <c r="BS153" i="35"/>
  <c r="BR153" i="35"/>
  <c r="BQ153" i="35"/>
  <c r="BP153" i="35"/>
  <c r="BO153" i="35"/>
  <c r="BN153" i="35"/>
  <c r="BM153" i="35"/>
  <c r="BL153" i="35"/>
  <c r="BK153" i="35"/>
  <c r="BJ153" i="35"/>
  <c r="BI153" i="35"/>
  <c r="BW153" i="35" s="1"/>
  <c r="AS153" i="35" s="1"/>
  <c r="BG153" i="35"/>
  <c r="BF153" i="35"/>
  <c r="BE153" i="35"/>
  <c r="BD153" i="35"/>
  <c r="BC153" i="35"/>
  <c r="BB153" i="35"/>
  <c r="BA153" i="35"/>
  <c r="AZ153" i="35"/>
  <c r="BV152" i="35"/>
  <c r="BU152" i="35"/>
  <c r="BT152" i="35"/>
  <c r="BS152" i="35"/>
  <c r="BR152" i="35"/>
  <c r="BQ152" i="35"/>
  <c r="BP152" i="35"/>
  <c r="BO152" i="35"/>
  <c r="BN152" i="35"/>
  <c r="BM152" i="35"/>
  <c r="BL152" i="35"/>
  <c r="BK152" i="35"/>
  <c r="BJ152" i="35"/>
  <c r="BI152" i="35"/>
  <c r="BW152" i="35" s="1"/>
  <c r="AS152" i="35" s="1"/>
  <c r="BG152" i="35"/>
  <c r="BF152" i="35"/>
  <c r="BE152" i="35"/>
  <c r="BD152" i="35"/>
  <c r="BC152" i="35"/>
  <c r="BB152" i="35"/>
  <c r="BA152" i="35"/>
  <c r="AZ152" i="35"/>
  <c r="BV151" i="35"/>
  <c r="BU151" i="35"/>
  <c r="BT151" i="35"/>
  <c r="BS151" i="35"/>
  <c r="BR151" i="35"/>
  <c r="BQ151" i="35"/>
  <c r="BP151" i="35"/>
  <c r="BO151" i="35"/>
  <c r="BN151" i="35"/>
  <c r="BM151" i="35"/>
  <c r="BL151" i="35"/>
  <c r="BK151" i="35"/>
  <c r="BJ151" i="35"/>
  <c r="BI151" i="35"/>
  <c r="BW151" i="35" s="1"/>
  <c r="AS151" i="35" s="1"/>
  <c r="BG151" i="35"/>
  <c r="BF151" i="35"/>
  <c r="BE151" i="35"/>
  <c r="BD151" i="35"/>
  <c r="BC151" i="35"/>
  <c r="BB151" i="35"/>
  <c r="BA151" i="35"/>
  <c r="AZ151" i="35"/>
  <c r="BV150" i="35"/>
  <c r="BU150" i="35"/>
  <c r="BT150" i="35"/>
  <c r="BS150" i="35"/>
  <c r="BR150" i="35"/>
  <c r="BQ150" i="35"/>
  <c r="BP150" i="35"/>
  <c r="BO150" i="35"/>
  <c r="BN150" i="35"/>
  <c r="BM150" i="35"/>
  <c r="BL150" i="35"/>
  <c r="BK150" i="35"/>
  <c r="BJ150" i="35"/>
  <c r="BI150" i="35"/>
  <c r="BW150" i="35" s="1"/>
  <c r="AS150" i="35" s="1"/>
  <c r="BG150" i="35"/>
  <c r="BF150" i="35"/>
  <c r="BE150" i="35"/>
  <c r="BD150" i="35"/>
  <c r="BC150" i="35"/>
  <c r="BB150" i="35"/>
  <c r="BA150" i="35"/>
  <c r="AZ150" i="35"/>
  <c r="AR150" i="35" s="1"/>
  <c r="BW149" i="35"/>
  <c r="AS149" i="35" s="1"/>
  <c r="BV149" i="35"/>
  <c r="BU149" i="35"/>
  <c r="BT149" i="35"/>
  <c r="BS149" i="35"/>
  <c r="BR149" i="35"/>
  <c r="BQ149" i="35"/>
  <c r="BP149" i="35"/>
  <c r="BO149" i="35"/>
  <c r="BN149" i="35"/>
  <c r="BM149" i="35"/>
  <c r="BL149" i="35"/>
  <c r="BK149" i="35"/>
  <c r="BJ149" i="35"/>
  <c r="BI149" i="35"/>
  <c r="BG149" i="35"/>
  <c r="BF149" i="35"/>
  <c r="BE149" i="35"/>
  <c r="BD149" i="35"/>
  <c r="BC149" i="35"/>
  <c r="BB149" i="35"/>
  <c r="BA149" i="35"/>
  <c r="AZ149" i="35"/>
  <c r="BV148" i="35"/>
  <c r="BU148" i="35"/>
  <c r="BT148" i="35"/>
  <c r="BS148" i="35"/>
  <c r="BR148" i="35"/>
  <c r="BQ148" i="35"/>
  <c r="BP148" i="35"/>
  <c r="BO148" i="35"/>
  <c r="BN148" i="35"/>
  <c r="BM148" i="35"/>
  <c r="BL148" i="35"/>
  <c r="BK148" i="35"/>
  <c r="BJ148" i="35"/>
  <c r="BI148" i="35"/>
  <c r="BW148" i="35" s="1"/>
  <c r="AS148" i="35" s="1"/>
  <c r="BG148" i="35"/>
  <c r="BF148" i="35"/>
  <c r="BE148" i="35"/>
  <c r="BD148" i="35"/>
  <c r="BC148" i="35"/>
  <c r="BB148" i="35"/>
  <c r="BA148" i="35"/>
  <c r="AZ148" i="35"/>
  <c r="BV147" i="35"/>
  <c r="BU147" i="35"/>
  <c r="BT147" i="35"/>
  <c r="BS147" i="35"/>
  <c r="BR147" i="35"/>
  <c r="BQ147" i="35"/>
  <c r="BP147" i="35"/>
  <c r="BO147" i="35"/>
  <c r="BN147" i="35"/>
  <c r="BM147" i="35"/>
  <c r="BL147" i="35"/>
  <c r="BK147" i="35"/>
  <c r="BJ147" i="35"/>
  <c r="BI147" i="35"/>
  <c r="BW147" i="35" s="1"/>
  <c r="AS147" i="35" s="1"/>
  <c r="BG147" i="35"/>
  <c r="BF147" i="35"/>
  <c r="BE147" i="35"/>
  <c r="BD147" i="35"/>
  <c r="BC147" i="35"/>
  <c r="BB147" i="35"/>
  <c r="BA147" i="35"/>
  <c r="AZ147" i="35"/>
  <c r="BW146" i="35"/>
  <c r="AS146" i="35" s="1"/>
  <c r="BV146" i="35"/>
  <c r="BU146" i="35"/>
  <c r="BT146" i="35"/>
  <c r="BS146" i="35"/>
  <c r="BR146" i="35"/>
  <c r="BQ146" i="35"/>
  <c r="BP146" i="35"/>
  <c r="BO146" i="35"/>
  <c r="BN146" i="35"/>
  <c r="BM146" i="35"/>
  <c r="BL146" i="35"/>
  <c r="BK146" i="35"/>
  <c r="BJ146" i="35"/>
  <c r="BI146" i="35"/>
  <c r="BG146" i="35"/>
  <c r="BF146" i="35"/>
  <c r="BE146" i="35"/>
  <c r="BD146" i="35"/>
  <c r="BC146" i="35"/>
  <c r="BB146" i="35"/>
  <c r="BA146" i="35"/>
  <c r="AZ146" i="35"/>
  <c r="BV145" i="35"/>
  <c r="BU145" i="35"/>
  <c r="BT145" i="35"/>
  <c r="BS145" i="35"/>
  <c r="BR145" i="35"/>
  <c r="BQ145" i="35"/>
  <c r="BP145" i="35"/>
  <c r="BO145" i="35"/>
  <c r="BN145" i="35"/>
  <c r="BM145" i="35"/>
  <c r="BL145" i="35"/>
  <c r="BK145" i="35"/>
  <c r="BJ145" i="35"/>
  <c r="BI145" i="35"/>
  <c r="BW145" i="35" s="1"/>
  <c r="AS145" i="35" s="1"/>
  <c r="BG145" i="35"/>
  <c r="BF145" i="35"/>
  <c r="BE145" i="35"/>
  <c r="BD145" i="35"/>
  <c r="BC145" i="35"/>
  <c r="BB145" i="35"/>
  <c r="BA145" i="35"/>
  <c r="AZ145" i="35"/>
  <c r="BV144" i="35"/>
  <c r="BU144" i="35"/>
  <c r="BT144" i="35"/>
  <c r="BS144" i="35"/>
  <c r="BR144" i="35"/>
  <c r="BQ144" i="35"/>
  <c r="BP144" i="35"/>
  <c r="BO144" i="35"/>
  <c r="BN144" i="35"/>
  <c r="BM144" i="35"/>
  <c r="BL144" i="35"/>
  <c r="BK144" i="35"/>
  <c r="BJ144" i="35"/>
  <c r="BI144" i="35"/>
  <c r="BW144" i="35" s="1"/>
  <c r="AS144" i="35" s="1"/>
  <c r="BG144" i="35"/>
  <c r="BF144" i="35"/>
  <c r="BE144" i="35"/>
  <c r="BD144" i="35"/>
  <c r="BC144" i="35"/>
  <c r="BB144" i="35"/>
  <c r="BA144" i="35"/>
  <c r="AZ144" i="35"/>
  <c r="BV143" i="35"/>
  <c r="BU143" i="35"/>
  <c r="BT143" i="35"/>
  <c r="BS143" i="35"/>
  <c r="BR143" i="35"/>
  <c r="BQ143" i="35"/>
  <c r="BP143" i="35"/>
  <c r="BO143" i="35"/>
  <c r="BN143" i="35"/>
  <c r="BM143" i="35"/>
  <c r="BL143" i="35"/>
  <c r="BK143" i="35"/>
  <c r="BJ143" i="35"/>
  <c r="BI143" i="35"/>
  <c r="BW143" i="35" s="1"/>
  <c r="AS143" i="35" s="1"/>
  <c r="BG143" i="35"/>
  <c r="BF143" i="35"/>
  <c r="BE143" i="35"/>
  <c r="BD143" i="35"/>
  <c r="BC143" i="35"/>
  <c r="BB143" i="35"/>
  <c r="BA143" i="35"/>
  <c r="AZ143" i="35"/>
  <c r="BV142" i="35"/>
  <c r="BU142" i="35"/>
  <c r="BT142" i="35"/>
  <c r="BS142" i="35"/>
  <c r="BR142" i="35"/>
  <c r="BQ142" i="35"/>
  <c r="BP142" i="35"/>
  <c r="BO142" i="35"/>
  <c r="BN142" i="35"/>
  <c r="BM142" i="35"/>
  <c r="BL142" i="35"/>
  <c r="BK142" i="35"/>
  <c r="BJ142" i="35"/>
  <c r="BI142" i="35"/>
  <c r="BW142" i="35" s="1"/>
  <c r="AS142" i="35" s="1"/>
  <c r="BG142" i="35"/>
  <c r="BF142" i="35"/>
  <c r="BE142" i="35"/>
  <c r="BD142" i="35"/>
  <c r="BC142" i="35"/>
  <c r="BB142" i="35"/>
  <c r="BA142" i="35"/>
  <c r="AZ142" i="35"/>
  <c r="AR142" i="35" s="1"/>
  <c r="BW141" i="35"/>
  <c r="AS141" i="35" s="1"/>
  <c r="BV141" i="35"/>
  <c r="BU141" i="35"/>
  <c r="BT141" i="35"/>
  <c r="BS141" i="35"/>
  <c r="BR141" i="35"/>
  <c r="BQ141" i="35"/>
  <c r="BP141" i="35"/>
  <c r="BO141" i="35"/>
  <c r="BN141" i="35"/>
  <c r="BM141" i="35"/>
  <c r="BL141" i="35"/>
  <c r="BK141" i="35"/>
  <c r="BJ141" i="35"/>
  <c r="BI141" i="35"/>
  <c r="BG141" i="35"/>
  <c r="BF141" i="35"/>
  <c r="BE141" i="35"/>
  <c r="BD141" i="35"/>
  <c r="BC141" i="35"/>
  <c r="BB141" i="35"/>
  <c r="BA141" i="35"/>
  <c r="AZ141" i="35"/>
  <c r="BV140" i="35"/>
  <c r="BU140" i="35"/>
  <c r="BT140" i="35"/>
  <c r="BS140" i="35"/>
  <c r="BR140" i="35"/>
  <c r="BQ140" i="35"/>
  <c r="BP140" i="35"/>
  <c r="BO140" i="35"/>
  <c r="BN140" i="35"/>
  <c r="BM140" i="35"/>
  <c r="BL140" i="35"/>
  <c r="BK140" i="35"/>
  <c r="BJ140" i="35"/>
  <c r="BI140" i="35"/>
  <c r="BW140" i="35" s="1"/>
  <c r="AS140" i="35" s="1"/>
  <c r="BG140" i="35"/>
  <c r="BF140" i="35"/>
  <c r="BE140" i="35"/>
  <c r="BD140" i="35"/>
  <c r="BC140" i="35"/>
  <c r="BB140" i="35"/>
  <c r="BA140" i="35"/>
  <c r="AZ140" i="35"/>
  <c r="BV139" i="35"/>
  <c r="BU139" i="35"/>
  <c r="BT139" i="35"/>
  <c r="BS139" i="35"/>
  <c r="BR139" i="35"/>
  <c r="BQ139" i="35"/>
  <c r="BP139" i="35"/>
  <c r="BO139" i="35"/>
  <c r="BN139" i="35"/>
  <c r="BM139" i="35"/>
  <c r="BL139" i="35"/>
  <c r="BK139" i="35"/>
  <c r="BJ139" i="35"/>
  <c r="BI139" i="35"/>
  <c r="BW139" i="35" s="1"/>
  <c r="AS139" i="35" s="1"/>
  <c r="BG139" i="35"/>
  <c r="BF139" i="35"/>
  <c r="BE139" i="35"/>
  <c r="BD139" i="35"/>
  <c r="BC139" i="35"/>
  <c r="BB139" i="35"/>
  <c r="BA139" i="35"/>
  <c r="AZ139" i="35"/>
  <c r="BW138" i="35"/>
  <c r="AS138" i="35" s="1"/>
  <c r="BV138" i="35"/>
  <c r="BU138" i="35"/>
  <c r="BT138" i="35"/>
  <c r="BS138" i="35"/>
  <c r="BR138" i="35"/>
  <c r="BQ138" i="35"/>
  <c r="BP138" i="35"/>
  <c r="BO138" i="35"/>
  <c r="BN138" i="35"/>
  <c r="BM138" i="35"/>
  <c r="BL138" i="35"/>
  <c r="BK138" i="35"/>
  <c r="BJ138" i="35"/>
  <c r="BI138" i="35"/>
  <c r="BG138" i="35"/>
  <c r="BF138" i="35"/>
  <c r="BE138" i="35"/>
  <c r="BD138" i="35"/>
  <c r="BC138" i="35"/>
  <c r="BB138" i="35"/>
  <c r="BA138" i="35"/>
  <c r="AZ138" i="35"/>
  <c r="BV137" i="35"/>
  <c r="BU137" i="35"/>
  <c r="BT137" i="35"/>
  <c r="BS137" i="35"/>
  <c r="BR137" i="35"/>
  <c r="BQ137" i="35"/>
  <c r="BP137" i="35"/>
  <c r="BO137" i="35"/>
  <c r="BN137" i="35"/>
  <c r="BM137" i="35"/>
  <c r="BL137" i="35"/>
  <c r="BK137" i="35"/>
  <c r="BJ137" i="35"/>
  <c r="BI137" i="35"/>
  <c r="BW137" i="35" s="1"/>
  <c r="AS137" i="35" s="1"/>
  <c r="BG137" i="35"/>
  <c r="BF137" i="35"/>
  <c r="BE137" i="35"/>
  <c r="BD137" i="35"/>
  <c r="BC137" i="35"/>
  <c r="BB137" i="35"/>
  <c r="BA137" i="35"/>
  <c r="AZ137" i="35"/>
  <c r="BV136" i="35"/>
  <c r="BU136" i="35"/>
  <c r="BT136" i="35"/>
  <c r="BS136" i="35"/>
  <c r="BR136" i="35"/>
  <c r="BQ136" i="35"/>
  <c r="BP136" i="35"/>
  <c r="BO136" i="35"/>
  <c r="BN136" i="35"/>
  <c r="BM136" i="35"/>
  <c r="BL136" i="35"/>
  <c r="BK136" i="35"/>
  <c r="BJ136" i="35"/>
  <c r="BI136" i="35"/>
  <c r="BW136" i="35" s="1"/>
  <c r="AS136" i="35" s="1"/>
  <c r="BG136" i="35"/>
  <c r="BF136" i="35"/>
  <c r="BE136" i="35"/>
  <c r="BD136" i="35"/>
  <c r="BC136" i="35"/>
  <c r="BB136" i="35"/>
  <c r="BA136" i="35"/>
  <c r="AZ136" i="35"/>
  <c r="BV135" i="35"/>
  <c r="BU135" i="35"/>
  <c r="BT135" i="35"/>
  <c r="BS135" i="35"/>
  <c r="BR135" i="35"/>
  <c r="BQ135" i="35"/>
  <c r="BP135" i="35"/>
  <c r="BO135" i="35"/>
  <c r="BN135" i="35"/>
  <c r="BM135" i="35"/>
  <c r="BL135" i="35"/>
  <c r="BK135" i="35"/>
  <c r="BJ135" i="35"/>
  <c r="BI135" i="35"/>
  <c r="BW135" i="35" s="1"/>
  <c r="AS135" i="35" s="1"/>
  <c r="BG135" i="35"/>
  <c r="BF135" i="35"/>
  <c r="BE135" i="35"/>
  <c r="BD135" i="35"/>
  <c r="BC135" i="35"/>
  <c r="BB135" i="35"/>
  <c r="BA135" i="35"/>
  <c r="AZ135" i="35"/>
  <c r="BV134" i="35"/>
  <c r="BU134" i="35"/>
  <c r="BT134" i="35"/>
  <c r="BS134" i="35"/>
  <c r="BR134" i="35"/>
  <c r="BQ134" i="35"/>
  <c r="BP134" i="35"/>
  <c r="BO134" i="35"/>
  <c r="BN134" i="35"/>
  <c r="BM134" i="35"/>
  <c r="BL134" i="35"/>
  <c r="BK134" i="35"/>
  <c r="BJ134" i="35"/>
  <c r="BI134" i="35"/>
  <c r="BW134" i="35" s="1"/>
  <c r="AS134" i="35" s="1"/>
  <c r="BG134" i="35"/>
  <c r="BF134" i="35"/>
  <c r="BE134" i="35"/>
  <c r="BD134" i="35"/>
  <c r="BC134" i="35"/>
  <c r="BB134" i="35"/>
  <c r="BA134" i="35"/>
  <c r="AZ134" i="35"/>
  <c r="AR134" i="35" s="1"/>
  <c r="BW133" i="35"/>
  <c r="AS133" i="35" s="1"/>
  <c r="BV133" i="35"/>
  <c r="BU133" i="35"/>
  <c r="BT133" i="35"/>
  <c r="BS133" i="35"/>
  <c r="BR133" i="35"/>
  <c r="BQ133" i="35"/>
  <c r="BP133" i="35"/>
  <c r="BO133" i="35"/>
  <c r="BN133" i="35"/>
  <c r="BM133" i="35"/>
  <c r="BL133" i="35"/>
  <c r="BK133" i="35"/>
  <c r="BJ133" i="35"/>
  <c r="BI133" i="35"/>
  <c r="BG133" i="35"/>
  <c r="BF133" i="35"/>
  <c r="BE133" i="35"/>
  <c r="BD133" i="35"/>
  <c r="BC133" i="35"/>
  <c r="BB133" i="35"/>
  <c r="BA133" i="35"/>
  <c r="AZ133" i="35"/>
  <c r="BV132" i="35"/>
  <c r="BU132" i="35"/>
  <c r="BT132" i="35"/>
  <c r="BS132" i="35"/>
  <c r="BR132" i="35"/>
  <c r="BQ132" i="35"/>
  <c r="BP132" i="35"/>
  <c r="BO132" i="35"/>
  <c r="BN132" i="35"/>
  <c r="BM132" i="35"/>
  <c r="BL132" i="35"/>
  <c r="BK132" i="35"/>
  <c r="BJ132" i="35"/>
  <c r="BI132" i="35"/>
  <c r="BW132" i="35" s="1"/>
  <c r="AS132" i="35" s="1"/>
  <c r="BG132" i="35"/>
  <c r="BF132" i="35"/>
  <c r="BE132" i="35"/>
  <c r="BD132" i="35"/>
  <c r="BC132" i="35"/>
  <c r="BB132" i="35"/>
  <c r="BA132" i="35"/>
  <c r="AZ132" i="35"/>
  <c r="BV131" i="35"/>
  <c r="BU131" i="35"/>
  <c r="BT131" i="35"/>
  <c r="BS131" i="35"/>
  <c r="BR131" i="35"/>
  <c r="BQ131" i="35"/>
  <c r="BP131" i="35"/>
  <c r="BO131" i="35"/>
  <c r="BN131" i="35"/>
  <c r="BM131" i="35"/>
  <c r="BL131" i="35"/>
  <c r="BK131" i="35"/>
  <c r="BJ131" i="35"/>
  <c r="BI131" i="35"/>
  <c r="BW131" i="35" s="1"/>
  <c r="AS131" i="35" s="1"/>
  <c r="BG131" i="35"/>
  <c r="BF131" i="35"/>
  <c r="BE131" i="35"/>
  <c r="BD131" i="35"/>
  <c r="BC131" i="35"/>
  <c r="BB131" i="35"/>
  <c r="BA131" i="35"/>
  <c r="AZ131" i="35"/>
  <c r="BW130" i="35"/>
  <c r="AS130" i="35" s="1"/>
  <c r="BV130" i="35"/>
  <c r="BU130" i="35"/>
  <c r="BT130" i="35"/>
  <c r="BS130" i="35"/>
  <c r="BR130" i="35"/>
  <c r="BQ130" i="35"/>
  <c r="BP130" i="35"/>
  <c r="BO130" i="35"/>
  <c r="BN130" i="35"/>
  <c r="BM130" i="35"/>
  <c r="BL130" i="35"/>
  <c r="BK130" i="35"/>
  <c r="BJ130" i="35"/>
  <c r="BI130" i="35"/>
  <c r="BG130" i="35"/>
  <c r="BF130" i="35"/>
  <c r="BE130" i="35"/>
  <c r="BD130" i="35"/>
  <c r="BC130" i="35"/>
  <c r="BB130" i="35"/>
  <c r="BA130" i="35"/>
  <c r="AZ130" i="35"/>
  <c r="BV129" i="35"/>
  <c r="BU129" i="35"/>
  <c r="BT129" i="35"/>
  <c r="BS129" i="35"/>
  <c r="BR129" i="35"/>
  <c r="BQ129" i="35"/>
  <c r="BP129" i="35"/>
  <c r="BO129" i="35"/>
  <c r="BN129" i="35"/>
  <c r="BM129" i="35"/>
  <c r="BL129" i="35"/>
  <c r="BK129" i="35"/>
  <c r="BJ129" i="35"/>
  <c r="BI129" i="35"/>
  <c r="BW129" i="35" s="1"/>
  <c r="AS129" i="35" s="1"/>
  <c r="BG129" i="35"/>
  <c r="BF129" i="35"/>
  <c r="BE129" i="35"/>
  <c r="BD129" i="35"/>
  <c r="BC129" i="35"/>
  <c r="BB129" i="35"/>
  <c r="BA129" i="35"/>
  <c r="AZ129" i="35"/>
  <c r="BV128" i="35"/>
  <c r="BU128" i="35"/>
  <c r="BT128" i="35"/>
  <c r="BS128" i="35"/>
  <c r="BR128" i="35"/>
  <c r="BQ128" i="35"/>
  <c r="BP128" i="35"/>
  <c r="BO128" i="35"/>
  <c r="BN128" i="35"/>
  <c r="BM128" i="35"/>
  <c r="BL128" i="35"/>
  <c r="BK128" i="35"/>
  <c r="BJ128" i="35"/>
  <c r="BI128" i="35"/>
  <c r="BW128" i="35" s="1"/>
  <c r="AS128" i="35" s="1"/>
  <c r="BG128" i="35"/>
  <c r="BF128" i="35"/>
  <c r="BE128" i="35"/>
  <c r="BD128" i="35"/>
  <c r="BC128" i="35"/>
  <c r="BB128" i="35"/>
  <c r="BA128" i="35"/>
  <c r="AZ128" i="35"/>
  <c r="BV127" i="35"/>
  <c r="BU127" i="35"/>
  <c r="BT127" i="35"/>
  <c r="BS127" i="35"/>
  <c r="BR127" i="35"/>
  <c r="BQ127" i="35"/>
  <c r="BP127" i="35"/>
  <c r="BO127" i="35"/>
  <c r="BN127" i="35"/>
  <c r="BM127" i="35"/>
  <c r="BL127" i="35"/>
  <c r="BK127" i="35"/>
  <c r="BJ127" i="35"/>
  <c r="BI127" i="35"/>
  <c r="BW127" i="35" s="1"/>
  <c r="AS127" i="35" s="1"/>
  <c r="BG127" i="35"/>
  <c r="BF127" i="35"/>
  <c r="BE127" i="35"/>
  <c r="BD127" i="35"/>
  <c r="BC127" i="35"/>
  <c r="BB127" i="35"/>
  <c r="BA127" i="35"/>
  <c r="AZ127" i="35"/>
  <c r="BV126" i="35"/>
  <c r="BU126" i="35"/>
  <c r="BT126" i="35"/>
  <c r="BS126" i="35"/>
  <c r="BR126" i="35"/>
  <c r="BQ126" i="35"/>
  <c r="BP126" i="35"/>
  <c r="BO126" i="35"/>
  <c r="BN126" i="35"/>
  <c r="BM126" i="35"/>
  <c r="BL126" i="35"/>
  <c r="BK126" i="35"/>
  <c r="BJ126" i="35"/>
  <c r="BI126" i="35"/>
  <c r="BW126" i="35" s="1"/>
  <c r="AS126" i="35" s="1"/>
  <c r="BG126" i="35"/>
  <c r="BF126" i="35"/>
  <c r="BE126" i="35"/>
  <c r="BD126" i="35"/>
  <c r="BC126" i="35"/>
  <c r="BB126" i="35"/>
  <c r="BA126" i="35"/>
  <c r="AZ126" i="35"/>
  <c r="AR126" i="35" s="1"/>
  <c r="BW125" i="35"/>
  <c r="AS125" i="35" s="1"/>
  <c r="BV125" i="35"/>
  <c r="BU125" i="35"/>
  <c r="BT125" i="35"/>
  <c r="BS125" i="35"/>
  <c r="BR125" i="35"/>
  <c r="BQ125" i="35"/>
  <c r="BP125" i="35"/>
  <c r="BO125" i="35"/>
  <c r="BN125" i="35"/>
  <c r="BM125" i="35"/>
  <c r="BL125" i="35"/>
  <c r="BK125" i="35"/>
  <c r="BJ125" i="35"/>
  <c r="BI125" i="35"/>
  <c r="BG125" i="35"/>
  <c r="BF125" i="35"/>
  <c r="BE125" i="35"/>
  <c r="BD125" i="35"/>
  <c r="BC125" i="35"/>
  <c r="BB125" i="35"/>
  <c r="BA125" i="35"/>
  <c r="AZ125" i="35"/>
  <c r="BV124" i="35"/>
  <c r="BU124" i="35"/>
  <c r="BT124" i="35"/>
  <c r="BS124" i="35"/>
  <c r="BR124" i="35"/>
  <c r="BQ124" i="35"/>
  <c r="BP124" i="35"/>
  <c r="BO124" i="35"/>
  <c r="BN124" i="35"/>
  <c r="BM124" i="35"/>
  <c r="BL124" i="35"/>
  <c r="BK124" i="35"/>
  <c r="BJ124" i="35"/>
  <c r="BI124" i="35"/>
  <c r="BW124" i="35" s="1"/>
  <c r="AS124" i="35" s="1"/>
  <c r="BG124" i="35"/>
  <c r="BF124" i="35"/>
  <c r="BE124" i="35"/>
  <c r="BD124" i="35"/>
  <c r="BC124" i="35"/>
  <c r="BB124" i="35"/>
  <c r="BA124" i="35"/>
  <c r="AZ124" i="35"/>
  <c r="BV123" i="35"/>
  <c r="BU123" i="35"/>
  <c r="BT123" i="35"/>
  <c r="BS123" i="35"/>
  <c r="BR123" i="35"/>
  <c r="BQ123" i="35"/>
  <c r="BP123" i="35"/>
  <c r="BO123" i="35"/>
  <c r="BN123" i="35"/>
  <c r="BM123" i="35"/>
  <c r="BL123" i="35"/>
  <c r="BK123" i="35"/>
  <c r="BJ123" i="35"/>
  <c r="BI123" i="35"/>
  <c r="BW123" i="35" s="1"/>
  <c r="AS123" i="35" s="1"/>
  <c r="BG123" i="35"/>
  <c r="BF123" i="35"/>
  <c r="BE123" i="35"/>
  <c r="BD123" i="35"/>
  <c r="BC123" i="35"/>
  <c r="BB123" i="35"/>
  <c r="BA123" i="35"/>
  <c r="AZ123" i="35"/>
  <c r="BW122" i="35"/>
  <c r="AS122" i="35" s="1"/>
  <c r="BV122" i="35"/>
  <c r="BU122" i="35"/>
  <c r="BT122" i="35"/>
  <c r="BS122" i="35"/>
  <c r="BR122" i="35"/>
  <c r="BQ122" i="35"/>
  <c r="BP122" i="35"/>
  <c r="BO122" i="35"/>
  <c r="BN122" i="35"/>
  <c r="BM122" i="35"/>
  <c r="BL122" i="35"/>
  <c r="BK122" i="35"/>
  <c r="BJ122" i="35"/>
  <c r="BI122" i="35"/>
  <c r="BG122" i="35"/>
  <c r="BF122" i="35"/>
  <c r="BE122" i="35"/>
  <c r="BD122" i="35"/>
  <c r="BC122" i="35"/>
  <c r="BB122" i="35"/>
  <c r="BA122" i="35"/>
  <c r="AZ122" i="35"/>
  <c r="BV121" i="35"/>
  <c r="BU121" i="35"/>
  <c r="BT121" i="35"/>
  <c r="BS121" i="35"/>
  <c r="BR121" i="35"/>
  <c r="BQ121" i="35"/>
  <c r="BP121" i="35"/>
  <c r="BO121" i="35"/>
  <c r="BN121" i="35"/>
  <c r="BM121" i="35"/>
  <c r="BL121" i="35"/>
  <c r="BK121" i="35"/>
  <c r="BJ121" i="35"/>
  <c r="BI121" i="35"/>
  <c r="BW121" i="35" s="1"/>
  <c r="AS121" i="35" s="1"/>
  <c r="BG121" i="35"/>
  <c r="BF121" i="35"/>
  <c r="BE121" i="35"/>
  <c r="BD121" i="35"/>
  <c r="BC121" i="35"/>
  <c r="BB121" i="35"/>
  <c r="BA121" i="35"/>
  <c r="AZ121" i="35"/>
  <c r="BV120" i="35"/>
  <c r="BU120" i="35"/>
  <c r="BT120" i="35"/>
  <c r="BS120" i="35"/>
  <c r="BR120" i="35"/>
  <c r="BQ120" i="35"/>
  <c r="BP120" i="35"/>
  <c r="BO120" i="35"/>
  <c r="BN120" i="35"/>
  <c r="BM120" i="35"/>
  <c r="BL120" i="35"/>
  <c r="BK120" i="35"/>
  <c r="BJ120" i="35"/>
  <c r="BI120" i="35"/>
  <c r="BW120" i="35" s="1"/>
  <c r="AS120" i="35" s="1"/>
  <c r="BG120" i="35"/>
  <c r="BF120" i="35"/>
  <c r="BE120" i="35"/>
  <c r="BD120" i="35"/>
  <c r="BC120" i="35"/>
  <c r="BB120" i="35"/>
  <c r="BA120" i="35"/>
  <c r="AZ120" i="35"/>
  <c r="BV119" i="35"/>
  <c r="BU119" i="35"/>
  <c r="BT119" i="35"/>
  <c r="BS119" i="35"/>
  <c r="BR119" i="35"/>
  <c r="BQ119" i="35"/>
  <c r="BP119" i="35"/>
  <c r="BO119" i="35"/>
  <c r="BN119" i="35"/>
  <c r="BM119" i="35"/>
  <c r="BL119" i="35"/>
  <c r="BK119" i="35"/>
  <c r="BJ119" i="35"/>
  <c r="BI119" i="35"/>
  <c r="BW119" i="35" s="1"/>
  <c r="AS119" i="35" s="1"/>
  <c r="BG119" i="35"/>
  <c r="BF119" i="35"/>
  <c r="BE119" i="35"/>
  <c r="BD119" i="35"/>
  <c r="BC119" i="35"/>
  <c r="BB119" i="35"/>
  <c r="BA119" i="35"/>
  <c r="AZ119" i="35"/>
  <c r="BV118" i="35"/>
  <c r="BU118" i="35"/>
  <c r="BT118" i="35"/>
  <c r="BS118" i="35"/>
  <c r="BR118" i="35"/>
  <c r="BQ118" i="35"/>
  <c r="BP118" i="35"/>
  <c r="BO118" i="35"/>
  <c r="BN118" i="35"/>
  <c r="BM118" i="35"/>
  <c r="BL118" i="35"/>
  <c r="BK118" i="35"/>
  <c r="BJ118" i="35"/>
  <c r="BI118" i="35"/>
  <c r="BW118" i="35" s="1"/>
  <c r="AS118" i="35" s="1"/>
  <c r="BG118" i="35"/>
  <c r="BF118" i="35"/>
  <c r="BE118" i="35"/>
  <c r="BD118" i="35"/>
  <c r="BC118" i="35"/>
  <c r="BB118" i="35"/>
  <c r="BA118" i="35"/>
  <c r="AZ118" i="35"/>
  <c r="AR118" i="35" s="1"/>
  <c r="BW117" i="35"/>
  <c r="AS117" i="35" s="1"/>
  <c r="BV117" i="35"/>
  <c r="BU117" i="35"/>
  <c r="BT117" i="35"/>
  <c r="BS117" i="35"/>
  <c r="BR117" i="35"/>
  <c r="BQ117" i="35"/>
  <c r="BP117" i="35"/>
  <c r="BO117" i="35"/>
  <c r="BN117" i="35"/>
  <c r="BM117" i="35"/>
  <c r="BL117" i="35"/>
  <c r="BK117" i="35"/>
  <c r="BJ117" i="35"/>
  <c r="BI117" i="35"/>
  <c r="BG117" i="35"/>
  <c r="BF117" i="35"/>
  <c r="BE117" i="35"/>
  <c r="BD117" i="35"/>
  <c r="BC117" i="35"/>
  <c r="BB117" i="35"/>
  <c r="BA117" i="35"/>
  <c r="AZ117" i="35"/>
  <c r="BV116" i="35"/>
  <c r="BU116" i="35"/>
  <c r="BT116" i="35"/>
  <c r="BS116" i="35"/>
  <c r="BR116" i="35"/>
  <c r="BQ116" i="35"/>
  <c r="BP116" i="35"/>
  <c r="BO116" i="35"/>
  <c r="BN116" i="35"/>
  <c r="BM116" i="35"/>
  <c r="BL116" i="35"/>
  <c r="BK116" i="35"/>
  <c r="BJ116" i="35"/>
  <c r="BI116" i="35"/>
  <c r="BW116" i="35" s="1"/>
  <c r="AS116" i="35" s="1"/>
  <c r="BG116" i="35"/>
  <c r="BF116" i="35"/>
  <c r="BE116" i="35"/>
  <c r="BD116" i="35"/>
  <c r="BC116" i="35"/>
  <c r="BB116" i="35"/>
  <c r="BA116" i="35"/>
  <c r="AZ116" i="35"/>
  <c r="BV115" i="35"/>
  <c r="BU115" i="35"/>
  <c r="BT115" i="35"/>
  <c r="BS115" i="35"/>
  <c r="BR115" i="35"/>
  <c r="BQ115" i="35"/>
  <c r="BP115" i="35"/>
  <c r="BO115" i="35"/>
  <c r="BN115" i="35"/>
  <c r="BM115" i="35"/>
  <c r="BL115" i="35"/>
  <c r="BK115" i="35"/>
  <c r="BJ115" i="35"/>
  <c r="BI115" i="35"/>
  <c r="BW115" i="35" s="1"/>
  <c r="AS115" i="35" s="1"/>
  <c r="BG115" i="35"/>
  <c r="BF115" i="35"/>
  <c r="BE115" i="35"/>
  <c r="BD115" i="35"/>
  <c r="BC115" i="35"/>
  <c r="BB115" i="35"/>
  <c r="BA115" i="35"/>
  <c r="AZ115" i="35"/>
  <c r="BW114" i="35"/>
  <c r="AS114" i="35" s="1"/>
  <c r="BV114" i="35"/>
  <c r="BU114" i="35"/>
  <c r="BT114" i="35"/>
  <c r="BS114" i="35"/>
  <c r="BR114" i="35"/>
  <c r="BQ114" i="35"/>
  <c r="BP114" i="35"/>
  <c r="BO114" i="35"/>
  <c r="BN114" i="35"/>
  <c r="BM114" i="35"/>
  <c r="BL114" i="35"/>
  <c r="BK114" i="35"/>
  <c r="BJ114" i="35"/>
  <c r="BI114" i="35"/>
  <c r="BG114" i="35"/>
  <c r="BF114" i="35"/>
  <c r="BE114" i="35"/>
  <c r="BD114" i="35"/>
  <c r="BC114" i="35"/>
  <c r="BB114" i="35"/>
  <c r="BA114" i="35"/>
  <c r="AZ114" i="35"/>
  <c r="BV113" i="35"/>
  <c r="BU113" i="35"/>
  <c r="BT113" i="35"/>
  <c r="BS113" i="35"/>
  <c r="BR113" i="35"/>
  <c r="BQ113" i="35"/>
  <c r="BP113" i="35"/>
  <c r="BO113" i="35"/>
  <c r="BN113" i="35"/>
  <c r="BM113" i="35"/>
  <c r="BL113" i="35"/>
  <c r="BK113" i="35"/>
  <c r="BJ113" i="35"/>
  <c r="BI113" i="35"/>
  <c r="BW113" i="35" s="1"/>
  <c r="AS113" i="35" s="1"/>
  <c r="BG113" i="35"/>
  <c r="BF113" i="35"/>
  <c r="BE113" i="35"/>
  <c r="BD113" i="35"/>
  <c r="BC113" i="35"/>
  <c r="BB113" i="35"/>
  <c r="BA113" i="35"/>
  <c r="AZ113" i="35"/>
  <c r="BV112" i="35"/>
  <c r="BU112" i="35"/>
  <c r="BT112" i="35"/>
  <c r="BS112" i="35"/>
  <c r="BR112" i="35"/>
  <c r="BQ112" i="35"/>
  <c r="BP112" i="35"/>
  <c r="BO112" i="35"/>
  <c r="BN112" i="35"/>
  <c r="BM112" i="35"/>
  <c r="BL112" i="35"/>
  <c r="BK112" i="35"/>
  <c r="BJ112" i="35"/>
  <c r="BI112" i="35"/>
  <c r="BW112" i="35" s="1"/>
  <c r="AS112" i="35" s="1"/>
  <c r="BG112" i="35"/>
  <c r="BF112" i="35"/>
  <c r="BE112" i="35"/>
  <c r="BD112" i="35"/>
  <c r="BC112" i="35"/>
  <c r="BB112" i="35"/>
  <c r="BA112" i="35"/>
  <c r="AZ112" i="35"/>
  <c r="BV111" i="35"/>
  <c r="BU111" i="35"/>
  <c r="BT111" i="35"/>
  <c r="BS111" i="35"/>
  <c r="BR111" i="35"/>
  <c r="BQ111" i="35"/>
  <c r="BP111" i="35"/>
  <c r="BO111" i="35"/>
  <c r="BN111" i="35"/>
  <c r="BM111" i="35"/>
  <c r="BL111" i="35"/>
  <c r="BK111" i="35"/>
  <c r="BJ111" i="35"/>
  <c r="BI111" i="35"/>
  <c r="BW111" i="35" s="1"/>
  <c r="AS111" i="35" s="1"/>
  <c r="BG111" i="35"/>
  <c r="BF111" i="35"/>
  <c r="BE111" i="35"/>
  <c r="BD111" i="35"/>
  <c r="BC111" i="35"/>
  <c r="BB111" i="35"/>
  <c r="BA111" i="35"/>
  <c r="AZ111" i="35"/>
  <c r="BV110" i="35"/>
  <c r="BU110" i="35"/>
  <c r="BT110" i="35"/>
  <c r="BS110" i="35"/>
  <c r="BR110" i="35"/>
  <c r="BQ110" i="35"/>
  <c r="BP110" i="35"/>
  <c r="BO110" i="35"/>
  <c r="BN110" i="35"/>
  <c r="BM110" i="35"/>
  <c r="BL110" i="35"/>
  <c r="BK110" i="35"/>
  <c r="BJ110" i="35"/>
  <c r="BI110" i="35"/>
  <c r="BW110" i="35" s="1"/>
  <c r="AS110" i="35" s="1"/>
  <c r="BG110" i="35"/>
  <c r="BF110" i="35"/>
  <c r="BE110" i="35"/>
  <c r="BD110" i="35"/>
  <c r="BC110" i="35"/>
  <c r="BB110" i="35"/>
  <c r="BA110" i="35"/>
  <c r="AZ110" i="35"/>
  <c r="AR110" i="35" s="1"/>
  <c r="BW109" i="35"/>
  <c r="AS109" i="35" s="1"/>
  <c r="BV109" i="35"/>
  <c r="BU109" i="35"/>
  <c r="BT109" i="35"/>
  <c r="BS109" i="35"/>
  <c r="BR109" i="35"/>
  <c r="BQ109" i="35"/>
  <c r="BP109" i="35"/>
  <c r="BO109" i="35"/>
  <c r="BN109" i="35"/>
  <c r="BM109" i="35"/>
  <c r="BL109" i="35"/>
  <c r="BK109" i="35"/>
  <c r="BJ109" i="35"/>
  <c r="BI109" i="35"/>
  <c r="BG109" i="35"/>
  <c r="BF109" i="35"/>
  <c r="BE109" i="35"/>
  <c r="BD109" i="35"/>
  <c r="BC109" i="35"/>
  <c r="BB109" i="35"/>
  <c r="BA109" i="35"/>
  <c r="AZ109" i="35"/>
  <c r="BV108" i="35"/>
  <c r="BU108" i="35"/>
  <c r="BT108" i="35"/>
  <c r="BS108" i="35"/>
  <c r="BR108" i="35"/>
  <c r="BQ108" i="35"/>
  <c r="BP108" i="35"/>
  <c r="BO108" i="35"/>
  <c r="BN108" i="35"/>
  <c r="BM108" i="35"/>
  <c r="BL108" i="35"/>
  <c r="BK108" i="35"/>
  <c r="BJ108" i="35"/>
  <c r="BI108" i="35"/>
  <c r="BW108" i="35" s="1"/>
  <c r="AS108" i="35" s="1"/>
  <c r="BG108" i="35"/>
  <c r="BF108" i="35"/>
  <c r="BE108" i="35"/>
  <c r="BD108" i="35"/>
  <c r="BC108" i="35"/>
  <c r="BB108" i="35"/>
  <c r="BA108" i="35"/>
  <c r="AZ108" i="35"/>
  <c r="BV107" i="35"/>
  <c r="BU107" i="35"/>
  <c r="BT107" i="35"/>
  <c r="BS107" i="35"/>
  <c r="BR107" i="35"/>
  <c r="BQ107" i="35"/>
  <c r="BP107" i="35"/>
  <c r="BO107" i="35"/>
  <c r="BN107" i="35"/>
  <c r="BM107" i="35"/>
  <c r="BL107" i="35"/>
  <c r="BK107" i="35"/>
  <c r="BJ107" i="35"/>
  <c r="BI107" i="35"/>
  <c r="BW107" i="35" s="1"/>
  <c r="AS107" i="35" s="1"/>
  <c r="BG107" i="35"/>
  <c r="BF107" i="35"/>
  <c r="BE107" i="35"/>
  <c r="BD107" i="35"/>
  <c r="BC107" i="35"/>
  <c r="BB107" i="35"/>
  <c r="BA107" i="35"/>
  <c r="AZ107" i="35"/>
  <c r="BW106" i="35"/>
  <c r="AS106" i="35" s="1"/>
  <c r="BV106" i="35"/>
  <c r="BU106" i="35"/>
  <c r="BT106" i="35"/>
  <c r="BS106" i="35"/>
  <c r="BR106" i="35"/>
  <c r="BQ106" i="35"/>
  <c r="BP106" i="35"/>
  <c r="BO106" i="35"/>
  <c r="BN106" i="35"/>
  <c r="BM106" i="35"/>
  <c r="BL106" i="35"/>
  <c r="BK106" i="35"/>
  <c r="BJ106" i="35"/>
  <c r="BI106" i="35"/>
  <c r="BG106" i="35"/>
  <c r="BF106" i="35"/>
  <c r="BE106" i="35"/>
  <c r="BD106" i="35"/>
  <c r="BC106" i="35"/>
  <c r="BB106" i="35"/>
  <c r="BA106" i="35"/>
  <c r="AZ106" i="35"/>
  <c r="BV105" i="35"/>
  <c r="BU105" i="35"/>
  <c r="BT105" i="35"/>
  <c r="BS105" i="35"/>
  <c r="BR105" i="35"/>
  <c r="BQ105" i="35"/>
  <c r="BP105" i="35"/>
  <c r="BO105" i="35"/>
  <c r="BN105" i="35"/>
  <c r="BM105" i="35"/>
  <c r="BL105" i="35"/>
  <c r="BK105" i="35"/>
  <c r="BJ105" i="35"/>
  <c r="BI105" i="35"/>
  <c r="BW105" i="35" s="1"/>
  <c r="AS105" i="35" s="1"/>
  <c r="BG105" i="35"/>
  <c r="BF105" i="35"/>
  <c r="BE105" i="35"/>
  <c r="BD105" i="35"/>
  <c r="BC105" i="35"/>
  <c r="BB105" i="35"/>
  <c r="BA105" i="35"/>
  <c r="AZ105" i="35"/>
  <c r="BV104" i="35"/>
  <c r="BU104" i="35"/>
  <c r="BT104" i="35"/>
  <c r="BS104" i="35"/>
  <c r="BR104" i="35"/>
  <c r="BQ104" i="35"/>
  <c r="BP104" i="35"/>
  <c r="BO104" i="35"/>
  <c r="BN104" i="35"/>
  <c r="BM104" i="35"/>
  <c r="BL104" i="35"/>
  <c r="BK104" i="35"/>
  <c r="BJ104" i="35"/>
  <c r="BI104" i="35"/>
  <c r="BW104" i="35" s="1"/>
  <c r="AS104" i="35" s="1"/>
  <c r="BG104" i="35"/>
  <c r="BF104" i="35"/>
  <c r="BE104" i="35"/>
  <c r="BD104" i="35"/>
  <c r="BC104" i="35"/>
  <c r="BB104" i="35"/>
  <c r="BA104" i="35"/>
  <c r="AZ104" i="35"/>
  <c r="BV103" i="35"/>
  <c r="BU103" i="35"/>
  <c r="BT103" i="35"/>
  <c r="BS103" i="35"/>
  <c r="BR103" i="35"/>
  <c r="BQ103" i="35"/>
  <c r="BP103" i="35"/>
  <c r="BO103" i="35"/>
  <c r="BN103" i="35"/>
  <c r="BM103" i="35"/>
  <c r="BL103" i="35"/>
  <c r="BK103" i="35"/>
  <c r="BJ103" i="35"/>
  <c r="BI103" i="35"/>
  <c r="BW103" i="35" s="1"/>
  <c r="AS103" i="35" s="1"/>
  <c r="BG103" i="35"/>
  <c r="BF103" i="35"/>
  <c r="BE103" i="35"/>
  <c r="BD103" i="35"/>
  <c r="BC103" i="35"/>
  <c r="BB103" i="35"/>
  <c r="BA103" i="35"/>
  <c r="AZ103" i="35"/>
  <c r="BV102" i="35"/>
  <c r="BU102" i="35"/>
  <c r="BT102" i="35"/>
  <c r="BS102" i="35"/>
  <c r="BR102" i="35"/>
  <c r="BQ102" i="35"/>
  <c r="BP102" i="35"/>
  <c r="BO102" i="35"/>
  <c r="BN102" i="35"/>
  <c r="BM102" i="35"/>
  <c r="BL102" i="35"/>
  <c r="BK102" i="35"/>
  <c r="BJ102" i="35"/>
  <c r="BI102" i="35"/>
  <c r="BW102" i="35" s="1"/>
  <c r="AS102" i="35" s="1"/>
  <c r="BG102" i="35"/>
  <c r="BF102" i="35"/>
  <c r="BE102" i="35"/>
  <c r="BD102" i="35"/>
  <c r="BC102" i="35"/>
  <c r="BB102" i="35"/>
  <c r="BA102" i="35"/>
  <c r="AZ102" i="35"/>
  <c r="AR102" i="35" s="1"/>
  <c r="BW101" i="35"/>
  <c r="AS101" i="35" s="1"/>
  <c r="BV101" i="35"/>
  <c r="BU101" i="35"/>
  <c r="BT101" i="35"/>
  <c r="BS101" i="35"/>
  <c r="BR101" i="35"/>
  <c r="BQ101" i="35"/>
  <c r="BP101" i="35"/>
  <c r="BO101" i="35"/>
  <c r="BN101" i="35"/>
  <c r="BM101" i="35"/>
  <c r="BL101" i="35"/>
  <c r="BK101" i="35"/>
  <c r="BJ101" i="35"/>
  <c r="BI101" i="35"/>
  <c r="BG101" i="35"/>
  <c r="BF101" i="35"/>
  <c r="BE101" i="35"/>
  <c r="BD101" i="35"/>
  <c r="BC101" i="35"/>
  <c r="BB101" i="35"/>
  <c r="BA101" i="35"/>
  <c r="AZ101" i="35"/>
  <c r="BV100" i="35"/>
  <c r="BU100" i="35"/>
  <c r="BT100" i="35"/>
  <c r="BS100" i="35"/>
  <c r="BR100" i="35"/>
  <c r="BQ100" i="35"/>
  <c r="BP100" i="35"/>
  <c r="BO100" i="35"/>
  <c r="BN100" i="35"/>
  <c r="BM100" i="35"/>
  <c r="BL100" i="35"/>
  <c r="BK100" i="35"/>
  <c r="BJ100" i="35"/>
  <c r="BI100" i="35"/>
  <c r="BW100" i="35" s="1"/>
  <c r="AS100" i="35" s="1"/>
  <c r="BG100" i="35"/>
  <c r="BF100" i="35"/>
  <c r="BE100" i="35"/>
  <c r="BD100" i="35"/>
  <c r="BC100" i="35"/>
  <c r="BB100" i="35"/>
  <c r="BA100" i="35"/>
  <c r="AZ100" i="35"/>
  <c r="BV99" i="35"/>
  <c r="BU99" i="35"/>
  <c r="BT99" i="35"/>
  <c r="BS99" i="35"/>
  <c r="BR99" i="35"/>
  <c r="BQ99" i="35"/>
  <c r="BP99" i="35"/>
  <c r="BO99" i="35"/>
  <c r="BN99" i="35"/>
  <c r="BM99" i="35"/>
  <c r="BL99" i="35"/>
  <c r="BK99" i="35"/>
  <c r="BJ99" i="35"/>
  <c r="BI99" i="35"/>
  <c r="BW99" i="35" s="1"/>
  <c r="AS99" i="35" s="1"/>
  <c r="BG99" i="35"/>
  <c r="BF99" i="35"/>
  <c r="BE99" i="35"/>
  <c r="BD99" i="35"/>
  <c r="BC99" i="35"/>
  <c r="BB99" i="35"/>
  <c r="BA99" i="35"/>
  <c r="AZ99" i="35"/>
  <c r="BW98" i="35"/>
  <c r="AS98" i="35" s="1"/>
  <c r="BV98" i="35"/>
  <c r="BU98" i="35"/>
  <c r="BT98" i="35"/>
  <c r="BS98" i="35"/>
  <c r="BR98" i="35"/>
  <c r="BQ98" i="35"/>
  <c r="BP98" i="35"/>
  <c r="BO98" i="35"/>
  <c r="BN98" i="35"/>
  <c r="BM98" i="35"/>
  <c r="BL98" i="35"/>
  <c r="BK98" i="35"/>
  <c r="BJ98" i="35"/>
  <c r="BI98" i="35"/>
  <c r="BG98" i="35"/>
  <c r="BF98" i="35"/>
  <c r="BE98" i="35"/>
  <c r="BD98" i="35"/>
  <c r="BC98" i="35"/>
  <c r="BB98" i="35"/>
  <c r="BA98" i="35"/>
  <c r="AZ98" i="35"/>
  <c r="BV97" i="35"/>
  <c r="BU97" i="35"/>
  <c r="BT97" i="35"/>
  <c r="BS97" i="35"/>
  <c r="BR97" i="35"/>
  <c r="BQ97" i="35"/>
  <c r="BP97" i="35"/>
  <c r="BO97" i="35"/>
  <c r="BN97" i="35"/>
  <c r="BM97" i="35"/>
  <c r="BL97" i="35"/>
  <c r="BK97" i="35"/>
  <c r="BJ97" i="35"/>
  <c r="BI97" i="35"/>
  <c r="BW97" i="35" s="1"/>
  <c r="AS97" i="35" s="1"/>
  <c r="BG97" i="35"/>
  <c r="BF97" i="35"/>
  <c r="BE97" i="35"/>
  <c r="BD97" i="35"/>
  <c r="BC97" i="35"/>
  <c r="BB97" i="35"/>
  <c r="BA97" i="35"/>
  <c r="AZ97" i="35"/>
  <c r="BV96" i="35"/>
  <c r="BU96" i="35"/>
  <c r="BT96" i="35"/>
  <c r="BS96" i="35"/>
  <c r="BR96" i="35"/>
  <c r="BQ96" i="35"/>
  <c r="BP96" i="35"/>
  <c r="BO96" i="35"/>
  <c r="BN96" i="35"/>
  <c r="BM96" i="35"/>
  <c r="BL96" i="35"/>
  <c r="BK96" i="35"/>
  <c r="BJ96" i="35"/>
  <c r="BI96" i="35"/>
  <c r="BW96" i="35" s="1"/>
  <c r="AS96" i="35" s="1"/>
  <c r="BG96" i="35"/>
  <c r="BF96" i="35"/>
  <c r="BE96" i="35"/>
  <c r="BD96" i="35"/>
  <c r="BC96" i="35"/>
  <c r="BB96" i="35"/>
  <c r="BA96" i="35"/>
  <c r="AZ96" i="35"/>
  <c r="BV95" i="35"/>
  <c r="BU95" i="35"/>
  <c r="BT95" i="35"/>
  <c r="BS95" i="35"/>
  <c r="BR95" i="35"/>
  <c r="BQ95" i="35"/>
  <c r="BP95" i="35"/>
  <c r="BO95" i="35"/>
  <c r="BN95" i="35"/>
  <c r="BM95" i="35"/>
  <c r="BL95" i="35"/>
  <c r="BK95" i="35"/>
  <c r="BJ95" i="35"/>
  <c r="BI95" i="35"/>
  <c r="BW95" i="35" s="1"/>
  <c r="AS95" i="35" s="1"/>
  <c r="BG95" i="35"/>
  <c r="BF95" i="35"/>
  <c r="BE95" i="35"/>
  <c r="BD95" i="35"/>
  <c r="BC95" i="35"/>
  <c r="BB95" i="35"/>
  <c r="BA95" i="35"/>
  <c r="AZ95" i="35"/>
  <c r="BV94" i="35"/>
  <c r="BU94" i="35"/>
  <c r="BT94" i="35"/>
  <c r="BS94" i="35"/>
  <c r="BR94" i="35"/>
  <c r="BQ94" i="35"/>
  <c r="BP94" i="35"/>
  <c r="BO94" i="35"/>
  <c r="BN94" i="35"/>
  <c r="BM94" i="35"/>
  <c r="BL94" i="35"/>
  <c r="BK94" i="35"/>
  <c r="BJ94" i="35"/>
  <c r="BI94" i="35"/>
  <c r="BW94" i="35" s="1"/>
  <c r="AS94" i="35" s="1"/>
  <c r="BG94" i="35"/>
  <c r="BF94" i="35"/>
  <c r="BE94" i="35"/>
  <c r="BD94" i="35"/>
  <c r="BC94" i="35"/>
  <c r="BB94" i="35"/>
  <c r="BA94" i="35"/>
  <c r="AZ94" i="35"/>
  <c r="AR94" i="35" s="1"/>
  <c r="BW93" i="35"/>
  <c r="AS93" i="35" s="1"/>
  <c r="BV93" i="35"/>
  <c r="BU93" i="35"/>
  <c r="BT93" i="35"/>
  <c r="BS93" i="35"/>
  <c r="BR93" i="35"/>
  <c r="BQ93" i="35"/>
  <c r="BP93" i="35"/>
  <c r="BO93" i="35"/>
  <c r="BN93" i="35"/>
  <c r="BM93" i="35"/>
  <c r="BL93" i="35"/>
  <c r="BK93" i="35"/>
  <c r="BJ93" i="35"/>
  <c r="BI93" i="35"/>
  <c r="BG93" i="35"/>
  <c r="BF93" i="35"/>
  <c r="BE93" i="35"/>
  <c r="BD93" i="35"/>
  <c r="BC93" i="35"/>
  <c r="BB93" i="35"/>
  <c r="BA93" i="35"/>
  <c r="AZ93" i="35"/>
  <c r="BV92" i="35"/>
  <c r="BU92" i="35"/>
  <c r="BT92" i="35"/>
  <c r="BS92" i="35"/>
  <c r="BR92" i="35"/>
  <c r="BQ92" i="35"/>
  <c r="BP92" i="35"/>
  <c r="BO92" i="35"/>
  <c r="BN92" i="35"/>
  <c r="BM92" i="35"/>
  <c r="BL92" i="35"/>
  <c r="BK92" i="35"/>
  <c r="BJ92" i="35"/>
  <c r="BI92" i="35"/>
  <c r="BW92" i="35" s="1"/>
  <c r="AS92" i="35" s="1"/>
  <c r="BG92" i="35"/>
  <c r="BF92" i="35"/>
  <c r="BE92" i="35"/>
  <c r="BD92" i="35"/>
  <c r="BC92" i="35"/>
  <c r="BB92" i="35"/>
  <c r="BA92" i="35"/>
  <c r="AZ92" i="35"/>
  <c r="BV91" i="35"/>
  <c r="BU91" i="35"/>
  <c r="BT91" i="35"/>
  <c r="BS91" i="35"/>
  <c r="BR91" i="35"/>
  <c r="BQ91" i="35"/>
  <c r="BP91" i="35"/>
  <c r="BO91" i="35"/>
  <c r="BN91" i="35"/>
  <c r="BM91" i="35"/>
  <c r="BL91" i="35"/>
  <c r="BK91" i="35"/>
  <c r="BJ91" i="35"/>
  <c r="BI91" i="35"/>
  <c r="BW91" i="35" s="1"/>
  <c r="AS91" i="35" s="1"/>
  <c r="BG91" i="35"/>
  <c r="BF91" i="35"/>
  <c r="BE91" i="35"/>
  <c r="BD91" i="35"/>
  <c r="BC91" i="35"/>
  <c r="BB91" i="35"/>
  <c r="BA91" i="35"/>
  <c r="AZ91" i="35"/>
  <c r="BW90" i="35"/>
  <c r="AS90" i="35" s="1"/>
  <c r="BV90" i="35"/>
  <c r="BU90" i="35"/>
  <c r="BT90" i="35"/>
  <c r="BS90" i="35"/>
  <c r="BR90" i="35"/>
  <c r="BQ90" i="35"/>
  <c r="BP90" i="35"/>
  <c r="BO90" i="35"/>
  <c r="BN90" i="35"/>
  <c r="BM90" i="35"/>
  <c r="BL90" i="35"/>
  <c r="BK90" i="35"/>
  <c r="BJ90" i="35"/>
  <c r="BI90" i="35"/>
  <c r="BG90" i="35"/>
  <c r="BF90" i="35"/>
  <c r="BE90" i="35"/>
  <c r="BD90" i="35"/>
  <c r="BC90" i="35"/>
  <c r="BB90" i="35"/>
  <c r="BA90" i="35"/>
  <c r="AZ90" i="35"/>
  <c r="BV89" i="35"/>
  <c r="BU89" i="35"/>
  <c r="BT89" i="35"/>
  <c r="BS89" i="35"/>
  <c r="BR89" i="35"/>
  <c r="BQ89" i="35"/>
  <c r="BP89" i="35"/>
  <c r="BO89" i="35"/>
  <c r="BN89" i="35"/>
  <c r="BM89" i="35"/>
  <c r="BL89" i="35"/>
  <c r="BK89" i="35"/>
  <c r="BJ89" i="35"/>
  <c r="BI89" i="35"/>
  <c r="BW89" i="35" s="1"/>
  <c r="AS89" i="35" s="1"/>
  <c r="BG89" i="35"/>
  <c r="BF89" i="35"/>
  <c r="BE89" i="35"/>
  <c r="BD89" i="35"/>
  <c r="BC89" i="35"/>
  <c r="BB89" i="35"/>
  <c r="BA89" i="35"/>
  <c r="AZ89" i="35"/>
  <c r="BV88" i="35"/>
  <c r="BU88" i="35"/>
  <c r="BT88" i="35"/>
  <c r="BS88" i="35"/>
  <c r="BR88" i="35"/>
  <c r="BQ88" i="35"/>
  <c r="BP88" i="35"/>
  <c r="BO88" i="35"/>
  <c r="BN88" i="35"/>
  <c r="BM88" i="35"/>
  <c r="BL88" i="35"/>
  <c r="BK88" i="35"/>
  <c r="BJ88" i="35"/>
  <c r="BI88" i="35"/>
  <c r="BW88" i="35" s="1"/>
  <c r="AS88" i="35" s="1"/>
  <c r="BG88" i="35"/>
  <c r="BF88" i="35"/>
  <c r="BE88" i="35"/>
  <c r="BD88" i="35"/>
  <c r="BC88" i="35"/>
  <c r="BB88" i="35"/>
  <c r="BA88" i="35"/>
  <c r="AZ88" i="35"/>
  <c r="BV87" i="35"/>
  <c r="BU87" i="35"/>
  <c r="BT87" i="35"/>
  <c r="BS87" i="35"/>
  <c r="BR87" i="35"/>
  <c r="BQ87" i="35"/>
  <c r="BP87" i="35"/>
  <c r="BO87" i="35"/>
  <c r="BN87" i="35"/>
  <c r="BM87" i="35"/>
  <c r="BL87" i="35"/>
  <c r="BK87" i="35"/>
  <c r="BJ87" i="35"/>
  <c r="BI87" i="35"/>
  <c r="BW87" i="35" s="1"/>
  <c r="AS87" i="35" s="1"/>
  <c r="BG87" i="35"/>
  <c r="BF87" i="35"/>
  <c r="BE87" i="35"/>
  <c r="BD87" i="35"/>
  <c r="BC87" i="35"/>
  <c r="BB87" i="35"/>
  <c r="BA87" i="35"/>
  <c r="AZ87" i="35"/>
  <c r="BV86" i="35"/>
  <c r="BU86" i="35"/>
  <c r="BT86" i="35"/>
  <c r="BS86" i="35"/>
  <c r="BR86" i="35"/>
  <c r="BQ86" i="35"/>
  <c r="BP86" i="35"/>
  <c r="BO86" i="35"/>
  <c r="BN86" i="35"/>
  <c r="BM86" i="35"/>
  <c r="BL86" i="35"/>
  <c r="BK86" i="35"/>
  <c r="BJ86" i="35"/>
  <c r="BI86" i="35"/>
  <c r="BW86" i="35" s="1"/>
  <c r="AS86" i="35" s="1"/>
  <c r="BG86" i="35"/>
  <c r="BF86" i="35"/>
  <c r="BE86" i="35"/>
  <c r="BD86" i="35"/>
  <c r="BC86" i="35"/>
  <c r="BB86" i="35"/>
  <c r="BA86" i="35"/>
  <c r="AZ86" i="35"/>
  <c r="AR86" i="35" s="1"/>
  <c r="BW85" i="35"/>
  <c r="AS85" i="35" s="1"/>
  <c r="BV85" i="35"/>
  <c r="BU85" i="35"/>
  <c r="BT85" i="35"/>
  <c r="BS85" i="35"/>
  <c r="BR85" i="35"/>
  <c r="BQ85" i="35"/>
  <c r="BP85" i="35"/>
  <c r="BO85" i="35"/>
  <c r="BN85" i="35"/>
  <c r="BM85" i="35"/>
  <c r="BL85" i="35"/>
  <c r="BK85" i="35"/>
  <c r="BJ85" i="35"/>
  <c r="BI85" i="35"/>
  <c r="BG85" i="35"/>
  <c r="BF85" i="35"/>
  <c r="BE85" i="35"/>
  <c r="BD85" i="35"/>
  <c r="BC85" i="35"/>
  <c r="BB85" i="35"/>
  <c r="BA85" i="35"/>
  <c r="AZ85" i="35"/>
  <c r="BV84" i="35"/>
  <c r="BU84" i="35"/>
  <c r="BT84" i="35"/>
  <c r="BS84" i="35"/>
  <c r="BR84" i="35"/>
  <c r="BQ84" i="35"/>
  <c r="BP84" i="35"/>
  <c r="BO84" i="35"/>
  <c r="BN84" i="35"/>
  <c r="BM84" i="35"/>
  <c r="BL84" i="35"/>
  <c r="BK84" i="35"/>
  <c r="BJ84" i="35"/>
  <c r="BI84" i="35"/>
  <c r="BW84" i="35" s="1"/>
  <c r="AS84" i="35" s="1"/>
  <c r="BG84" i="35"/>
  <c r="BF84" i="35"/>
  <c r="BE84" i="35"/>
  <c r="BD84" i="35"/>
  <c r="BC84" i="35"/>
  <c r="BB84" i="35"/>
  <c r="BA84" i="35"/>
  <c r="AZ84" i="35"/>
  <c r="BV83" i="35"/>
  <c r="BU83" i="35"/>
  <c r="BT83" i="35"/>
  <c r="BS83" i="35"/>
  <c r="BR83" i="35"/>
  <c r="BQ83" i="35"/>
  <c r="BP83" i="35"/>
  <c r="BO83" i="35"/>
  <c r="BN83" i="35"/>
  <c r="BM83" i="35"/>
  <c r="BL83" i="35"/>
  <c r="BK83" i="35"/>
  <c r="BJ83" i="35"/>
  <c r="BI83" i="35"/>
  <c r="BW83" i="35" s="1"/>
  <c r="AS83" i="35" s="1"/>
  <c r="BG83" i="35"/>
  <c r="BF83" i="35"/>
  <c r="BE83" i="35"/>
  <c r="BD83" i="35"/>
  <c r="BC83" i="35"/>
  <c r="BB83" i="35"/>
  <c r="BA83" i="35"/>
  <c r="AZ83" i="35"/>
  <c r="BW82" i="35"/>
  <c r="AS82" i="35" s="1"/>
  <c r="BV82" i="35"/>
  <c r="BU82" i="35"/>
  <c r="BT82" i="35"/>
  <c r="BS82" i="35"/>
  <c r="BR82" i="35"/>
  <c r="BQ82" i="35"/>
  <c r="BP82" i="35"/>
  <c r="BO82" i="35"/>
  <c r="BN82" i="35"/>
  <c r="BM82" i="35"/>
  <c r="BL82" i="35"/>
  <c r="BK82" i="35"/>
  <c r="BJ82" i="35"/>
  <c r="BI82" i="35"/>
  <c r="BG82" i="35"/>
  <c r="BF82" i="35"/>
  <c r="BE82" i="35"/>
  <c r="BD82" i="35"/>
  <c r="BC82" i="35"/>
  <c r="BB82" i="35"/>
  <c r="BA82" i="35"/>
  <c r="AZ82" i="35"/>
  <c r="BV81" i="35"/>
  <c r="BU81" i="35"/>
  <c r="BT81" i="35"/>
  <c r="BS81" i="35"/>
  <c r="BR81" i="35"/>
  <c r="BQ81" i="35"/>
  <c r="BP81" i="35"/>
  <c r="BO81" i="35"/>
  <c r="BN81" i="35"/>
  <c r="BM81" i="35"/>
  <c r="BL81" i="35"/>
  <c r="BK81" i="35"/>
  <c r="BJ81" i="35"/>
  <c r="BI81" i="35"/>
  <c r="BW81" i="35" s="1"/>
  <c r="AS81" i="35" s="1"/>
  <c r="BG81" i="35"/>
  <c r="BF81" i="35"/>
  <c r="BE81" i="35"/>
  <c r="BD81" i="35"/>
  <c r="BC81" i="35"/>
  <c r="BB81" i="35"/>
  <c r="BA81" i="35"/>
  <c r="AZ81" i="35"/>
  <c r="BV80" i="35"/>
  <c r="BU80" i="35"/>
  <c r="BT80" i="35"/>
  <c r="BS80" i="35"/>
  <c r="BR80" i="35"/>
  <c r="BQ80" i="35"/>
  <c r="BP80" i="35"/>
  <c r="BO80" i="35"/>
  <c r="BN80" i="35"/>
  <c r="BM80" i="35"/>
  <c r="BL80" i="35"/>
  <c r="BK80" i="35"/>
  <c r="BJ80" i="35"/>
  <c r="BI80" i="35"/>
  <c r="BW80" i="35" s="1"/>
  <c r="AS80" i="35" s="1"/>
  <c r="BG80" i="35"/>
  <c r="BF80" i="35"/>
  <c r="BE80" i="35"/>
  <c r="BD80" i="35"/>
  <c r="BC80" i="35"/>
  <c r="BB80" i="35"/>
  <c r="BA80" i="35"/>
  <c r="AZ80" i="35"/>
  <c r="BV79" i="35"/>
  <c r="BU79" i="35"/>
  <c r="BT79" i="35"/>
  <c r="BS79" i="35"/>
  <c r="BR79" i="35"/>
  <c r="BQ79" i="35"/>
  <c r="BP79" i="35"/>
  <c r="BO79" i="35"/>
  <c r="BN79" i="35"/>
  <c r="BM79" i="35"/>
  <c r="BL79" i="35"/>
  <c r="BK79" i="35"/>
  <c r="BJ79" i="35"/>
  <c r="BI79" i="35"/>
  <c r="BW79" i="35" s="1"/>
  <c r="AS79" i="35" s="1"/>
  <c r="BG79" i="35"/>
  <c r="BF79" i="35"/>
  <c r="BE79" i="35"/>
  <c r="BD79" i="35"/>
  <c r="BC79" i="35"/>
  <c r="BB79" i="35"/>
  <c r="BA79" i="35"/>
  <c r="AZ79" i="35"/>
  <c r="BV78" i="35"/>
  <c r="BU78" i="35"/>
  <c r="BT78" i="35"/>
  <c r="BS78" i="35"/>
  <c r="BR78" i="35"/>
  <c r="BQ78" i="35"/>
  <c r="BP78" i="35"/>
  <c r="BO78" i="35"/>
  <c r="BN78" i="35"/>
  <c r="BM78" i="35"/>
  <c r="BL78" i="35"/>
  <c r="BK78" i="35"/>
  <c r="BJ78" i="35"/>
  <c r="BI78" i="35"/>
  <c r="BW78" i="35" s="1"/>
  <c r="AS78" i="35" s="1"/>
  <c r="BG78" i="35"/>
  <c r="BF78" i="35"/>
  <c r="BE78" i="35"/>
  <c r="BD78" i="35"/>
  <c r="BC78" i="35"/>
  <c r="BB78" i="35"/>
  <c r="BA78" i="35"/>
  <c r="AZ78" i="35"/>
  <c r="AR78" i="35" s="1"/>
  <c r="BW77" i="35"/>
  <c r="AS77" i="35" s="1"/>
  <c r="BV77" i="35"/>
  <c r="BU77" i="35"/>
  <c r="BT77" i="35"/>
  <c r="BS77" i="35"/>
  <c r="BR77" i="35"/>
  <c r="BQ77" i="35"/>
  <c r="BP77" i="35"/>
  <c r="BO77" i="35"/>
  <c r="BN77" i="35"/>
  <c r="BM77" i="35"/>
  <c r="BL77" i="35"/>
  <c r="BK77" i="35"/>
  <c r="BJ77" i="35"/>
  <c r="BI77" i="35"/>
  <c r="BG77" i="35"/>
  <c r="BF77" i="35"/>
  <c r="BE77" i="35"/>
  <c r="BD77" i="35"/>
  <c r="BC77" i="35"/>
  <c r="BB77" i="35"/>
  <c r="BA77" i="35"/>
  <c r="AZ77" i="35"/>
  <c r="BV76" i="35"/>
  <c r="BU76" i="35"/>
  <c r="BT76" i="35"/>
  <c r="BS76" i="35"/>
  <c r="BR76" i="35"/>
  <c r="BQ76" i="35"/>
  <c r="BP76" i="35"/>
  <c r="BO76" i="35"/>
  <c r="BN76" i="35"/>
  <c r="BM76" i="35"/>
  <c r="BL76" i="35"/>
  <c r="BK76" i="35"/>
  <c r="BJ76" i="35"/>
  <c r="BI76" i="35"/>
  <c r="BW76" i="35" s="1"/>
  <c r="AS76" i="35" s="1"/>
  <c r="BG76" i="35"/>
  <c r="BF76" i="35"/>
  <c r="BE76" i="35"/>
  <c r="BD76" i="35"/>
  <c r="BC76" i="35"/>
  <c r="BB76" i="35"/>
  <c r="BA76" i="35"/>
  <c r="AZ76" i="35"/>
  <c r="BV75" i="35"/>
  <c r="BU75" i="35"/>
  <c r="BT75" i="35"/>
  <c r="BS75" i="35"/>
  <c r="BR75" i="35"/>
  <c r="BQ75" i="35"/>
  <c r="BP75" i="35"/>
  <c r="BO75" i="35"/>
  <c r="BN75" i="35"/>
  <c r="BM75" i="35"/>
  <c r="BL75" i="35"/>
  <c r="BK75" i="35"/>
  <c r="BJ75" i="35"/>
  <c r="BI75" i="35"/>
  <c r="BW75" i="35" s="1"/>
  <c r="AS75" i="35" s="1"/>
  <c r="BG75" i="35"/>
  <c r="BF75" i="35"/>
  <c r="BE75" i="35"/>
  <c r="BD75" i="35"/>
  <c r="BC75" i="35"/>
  <c r="BB75" i="35"/>
  <c r="BA75" i="35"/>
  <c r="AZ75" i="35"/>
  <c r="BW74" i="35"/>
  <c r="AS74" i="35" s="1"/>
  <c r="BV74" i="35"/>
  <c r="BU74" i="35"/>
  <c r="BT74" i="35"/>
  <c r="BS74" i="35"/>
  <c r="BR74" i="35"/>
  <c r="BQ74" i="35"/>
  <c r="BP74" i="35"/>
  <c r="BO74" i="35"/>
  <c r="BN74" i="35"/>
  <c r="BM74" i="35"/>
  <c r="BL74" i="35"/>
  <c r="BK74" i="35"/>
  <c r="BJ74" i="35"/>
  <c r="BI74" i="35"/>
  <c r="BG74" i="35"/>
  <c r="BF74" i="35"/>
  <c r="BE74" i="35"/>
  <c r="BD74" i="35"/>
  <c r="BC74" i="35"/>
  <c r="BB74" i="35"/>
  <c r="BA74" i="35"/>
  <c r="AZ74" i="35"/>
  <c r="BV73" i="35"/>
  <c r="BU73" i="35"/>
  <c r="BT73" i="35"/>
  <c r="BS73" i="35"/>
  <c r="BR73" i="35"/>
  <c r="BQ73" i="35"/>
  <c r="BP73" i="35"/>
  <c r="BO73" i="35"/>
  <c r="BN73" i="35"/>
  <c r="BM73" i="35"/>
  <c r="BL73" i="35"/>
  <c r="BK73" i="35"/>
  <c r="BJ73" i="35"/>
  <c r="BI73" i="35"/>
  <c r="BW73" i="35" s="1"/>
  <c r="AS73" i="35" s="1"/>
  <c r="BG73" i="35"/>
  <c r="BF73" i="35"/>
  <c r="BE73" i="35"/>
  <c r="BD73" i="35"/>
  <c r="BC73" i="35"/>
  <c r="BB73" i="35"/>
  <c r="BA73" i="35"/>
  <c r="AZ73" i="35"/>
  <c r="BV72" i="35"/>
  <c r="BU72" i="35"/>
  <c r="BT72" i="35"/>
  <c r="BS72" i="35"/>
  <c r="BR72" i="35"/>
  <c r="BQ72" i="35"/>
  <c r="BP72" i="35"/>
  <c r="BO72" i="35"/>
  <c r="BN72" i="35"/>
  <c r="BM72" i="35"/>
  <c r="BL72" i="35"/>
  <c r="BK72" i="35"/>
  <c r="BJ72" i="35"/>
  <c r="BI72" i="35"/>
  <c r="BW72" i="35" s="1"/>
  <c r="AS72" i="35" s="1"/>
  <c r="BG72" i="35"/>
  <c r="BF72" i="35"/>
  <c r="BE72" i="35"/>
  <c r="BD72" i="35"/>
  <c r="BC72" i="35"/>
  <c r="BB72" i="35"/>
  <c r="BA72" i="35"/>
  <c r="AZ72" i="35"/>
  <c r="BV71" i="35"/>
  <c r="BU71" i="35"/>
  <c r="BT71" i="35"/>
  <c r="BS71" i="35"/>
  <c r="BR71" i="35"/>
  <c r="BQ71" i="35"/>
  <c r="BP71" i="35"/>
  <c r="BO71" i="35"/>
  <c r="BN71" i="35"/>
  <c r="BM71" i="35"/>
  <c r="BL71" i="35"/>
  <c r="BK71" i="35"/>
  <c r="BJ71" i="35"/>
  <c r="BI71" i="35"/>
  <c r="BW71" i="35" s="1"/>
  <c r="AS71" i="35" s="1"/>
  <c r="BG71" i="35"/>
  <c r="BF71" i="35"/>
  <c r="BE71" i="35"/>
  <c r="BD71" i="35"/>
  <c r="BC71" i="35"/>
  <c r="BB71" i="35"/>
  <c r="BA71" i="35"/>
  <c r="AZ71" i="35"/>
  <c r="BV70" i="35"/>
  <c r="BU70" i="35"/>
  <c r="BT70" i="35"/>
  <c r="BS70" i="35"/>
  <c r="BR70" i="35"/>
  <c r="BQ70" i="35"/>
  <c r="BP70" i="35"/>
  <c r="BO70" i="35"/>
  <c r="BN70" i="35"/>
  <c r="BM70" i="35"/>
  <c r="BL70" i="35"/>
  <c r="BK70" i="35"/>
  <c r="BJ70" i="35"/>
  <c r="BI70" i="35"/>
  <c r="BW70" i="35" s="1"/>
  <c r="AS70" i="35" s="1"/>
  <c r="BG70" i="35"/>
  <c r="BF70" i="35"/>
  <c r="BE70" i="35"/>
  <c r="BD70" i="35"/>
  <c r="BC70" i="35"/>
  <c r="BB70" i="35"/>
  <c r="BA70" i="35"/>
  <c r="AZ70" i="35"/>
  <c r="AR70" i="35" s="1"/>
  <c r="BW69" i="35"/>
  <c r="AS69" i="35" s="1"/>
  <c r="BV69" i="35"/>
  <c r="BU69" i="35"/>
  <c r="BT69" i="35"/>
  <c r="BS69" i="35"/>
  <c r="BR69" i="35"/>
  <c r="BQ69" i="35"/>
  <c r="BP69" i="35"/>
  <c r="BO69" i="35"/>
  <c r="BN69" i="35"/>
  <c r="BM69" i="35"/>
  <c r="BL69" i="35"/>
  <c r="BK69" i="35"/>
  <c r="BJ69" i="35"/>
  <c r="BI69" i="35"/>
  <c r="BG69" i="35"/>
  <c r="BF69" i="35"/>
  <c r="BE69" i="35"/>
  <c r="BD69" i="35"/>
  <c r="BC69" i="35"/>
  <c r="BB69" i="35"/>
  <c r="BA69" i="35"/>
  <c r="AZ69" i="35"/>
  <c r="BV68" i="35"/>
  <c r="BU68" i="35"/>
  <c r="BT68" i="35"/>
  <c r="BS68" i="35"/>
  <c r="BR68" i="35"/>
  <c r="BQ68" i="35"/>
  <c r="BP68" i="35"/>
  <c r="BO68" i="35"/>
  <c r="BN68" i="35"/>
  <c r="BM68" i="35"/>
  <c r="BL68" i="35"/>
  <c r="BK68" i="35"/>
  <c r="BJ68" i="35"/>
  <c r="BI68" i="35"/>
  <c r="BW68" i="35" s="1"/>
  <c r="AS68" i="35" s="1"/>
  <c r="BG68" i="35"/>
  <c r="BF68" i="35"/>
  <c r="BE68" i="35"/>
  <c r="BD68" i="35"/>
  <c r="BC68" i="35"/>
  <c r="BB68" i="35"/>
  <c r="BA68" i="35"/>
  <c r="AZ68" i="35"/>
  <c r="BV67" i="35"/>
  <c r="BU67" i="35"/>
  <c r="BT67" i="35"/>
  <c r="BS67" i="35"/>
  <c r="BR67" i="35"/>
  <c r="BQ67" i="35"/>
  <c r="BP67" i="35"/>
  <c r="BO67" i="35"/>
  <c r="BN67" i="35"/>
  <c r="BM67" i="35"/>
  <c r="BL67" i="35"/>
  <c r="BK67" i="35"/>
  <c r="BJ67" i="35"/>
  <c r="BI67" i="35"/>
  <c r="BW67" i="35" s="1"/>
  <c r="AS67" i="35" s="1"/>
  <c r="BG67" i="35"/>
  <c r="BF67" i="35"/>
  <c r="BE67" i="35"/>
  <c r="BD67" i="35"/>
  <c r="BC67" i="35"/>
  <c r="BB67" i="35"/>
  <c r="BA67" i="35"/>
  <c r="AZ67" i="35"/>
  <c r="BW66" i="35"/>
  <c r="AS66" i="35" s="1"/>
  <c r="BV66" i="35"/>
  <c r="BU66" i="35"/>
  <c r="BT66" i="35"/>
  <c r="BS66" i="35"/>
  <c r="BR66" i="35"/>
  <c r="BQ66" i="35"/>
  <c r="BP66" i="35"/>
  <c r="BO66" i="35"/>
  <c r="BN66" i="35"/>
  <c r="BM66" i="35"/>
  <c r="BL66" i="35"/>
  <c r="BK66" i="35"/>
  <c r="BJ66" i="35"/>
  <c r="BI66" i="35"/>
  <c r="BG66" i="35"/>
  <c r="BF66" i="35"/>
  <c r="BE66" i="35"/>
  <c r="BD66" i="35"/>
  <c r="BC66" i="35"/>
  <c r="BB66" i="35"/>
  <c r="BA66" i="35"/>
  <c r="AZ66" i="35"/>
  <c r="BV65" i="35"/>
  <c r="BU65" i="35"/>
  <c r="BT65" i="35"/>
  <c r="BS65" i="35"/>
  <c r="BR65" i="35"/>
  <c r="BQ65" i="35"/>
  <c r="BP65" i="35"/>
  <c r="BO65" i="35"/>
  <c r="BN65" i="35"/>
  <c r="BM65" i="35"/>
  <c r="BL65" i="35"/>
  <c r="BK65" i="35"/>
  <c r="BJ65" i="35"/>
  <c r="BI65" i="35"/>
  <c r="BW65" i="35" s="1"/>
  <c r="AS65" i="35" s="1"/>
  <c r="BG65" i="35"/>
  <c r="BF65" i="35"/>
  <c r="BE65" i="35"/>
  <c r="BD65" i="35"/>
  <c r="BC65" i="35"/>
  <c r="BB65" i="35"/>
  <c r="BA65" i="35"/>
  <c r="AZ65" i="35"/>
  <c r="BV64" i="35"/>
  <c r="BU64" i="35"/>
  <c r="BT64" i="35"/>
  <c r="BS64" i="35"/>
  <c r="BR64" i="35"/>
  <c r="BQ64" i="35"/>
  <c r="BP64" i="35"/>
  <c r="BO64" i="35"/>
  <c r="BN64" i="35"/>
  <c r="BM64" i="35"/>
  <c r="BL64" i="35"/>
  <c r="BK64" i="35"/>
  <c r="BJ64" i="35"/>
  <c r="BI64" i="35"/>
  <c r="BW64" i="35" s="1"/>
  <c r="AS64" i="35" s="1"/>
  <c r="BG64" i="35"/>
  <c r="BF64" i="35"/>
  <c r="BE64" i="35"/>
  <c r="BD64" i="35"/>
  <c r="BC64" i="35"/>
  <c r="BB64" i="35"/>
  <c r="BA64" i="35"/>
  <c r="AZ64" i="35"/>
  <c r="BV63" i="35"/>
  <c r="BU63" i="35"/>
  <c r="BT63" i="35"/>
  <c r="BS63" i="35"/>
  <c r="BR63" i="35"/>
  <c r="BQ63" i="35"/>
  <c r="BP63" i="35"/>
  <c r="BO63" i="35"/>
  <c r="BN63" i="35"/>
  <c r="BM63" i="35"/>
  <c r="BL63" i="35"/>
  <c r="BK63" i="35"/>
  <c r="BJ63" i="35"/>
  <c r="BI63" i="35"/>
  <c r="BW63" i="35" s="1"/>
  <c r="AS63" i="35" s="1"/>
  <c r="BG63" i="35"/>
  <c r="BF63" i="35"/>
  <c r="BE63" i="35"/>
  <c r="BD63" i="35"/>
  <c r="BC63" i="35"/>
  <c r="BB63" i="35"/>
  <c r="BA63" i="35"/>
  <c r="AZ63" i="35"/>
  <c r="BV62" i="35"/>
  <c r="BU62" i="35"/>
  <c r="BT62" i="35"/>
  <c r="BS62" i="35"/>
  <c r="BR62" i="35"/>
  <c r="BQ62" i="35"/>
  <c r="BP62" i="35"/>
  <c r="BO62" i="35"/>
  <c r="BN62" i="35"/>
  <c r="BM62" i="35"/>
  <c r="BL62" i="35"/>
  <c r="BK62" i="35"/>
  <c r="BJ62" i="35"/>
  <c r="BI62" i="35"/>
  <c r="BW62" i="35" s="1"/>
  <c r="AS62" i="35" s="1"/>
  <c r="BG62" i="35"/>
  <c r="BF62" i="35"/>
  <c r="BE62" i="35"/>
  <c r="BD62" i="35"/>
  <c r="BC62" i="35"/>
  <c r="BB62" i="35"/>
  <c r="BA62" i="35"/>
  <c r="AZ62" i="35"/>
  <c r="AR62" i="35" s="1"/>
  <c r="BW61" i="35"/>
  <c r="AS61" i="35" s="1"/>
  <c r="BV61" i="35"/>
  <c r="BU61" i="35"/>
  <c r="BT61" i="35"/>
  <c r="BS61" i="35"/>
  <c r="BR61" i="35"/>
  <c r="BQ61" i="35"/>
  <c r="BP61" i="35"/>
  <c r="BO61" i="35"/>
  <c r="BN61" i="35"/>
  <c r="BM61" i="35"/>
  <c r="BL61" i="35"/>
  <c r="BK61" i="35"/>
  <c r="BJ61" i="35"/>
  <c r="BI61" i="35"/>
  <c r="BG61" i="35"/>
  <c r="BF61" i="35"/>
  <c r="BE61" i="35"/>
  <c r="BD61" i="35"/>
  <c r="BC61" i="35"/>
  <c r="BB61" i="35"/>
  <c r="BA61" i="35"/>
  <c r="AZ61" i="35"/>
  <c r="BV60" i="35"/>
  <c r="BU60" i="35"/>
  <c r="BT60" i="35"/>
  <c r="BS60" i="35"/>
  <c r="BR60" i="35"/>
  <c r="BQ60" i="35"/>
  <c r="BP60" i="35"/>
  <c r="BO60" i="35"/>
  <c r="BN60" i="35"/>
  <c r="BM60" i="35"/>
  <c r="BL60" i="35"/>
  <c r="BK60" i="35"/>
  <c r="BJ60" i="35"/>
  <c r="BI60" i="35"/>
  <c r="BW60" i="35" s="1"/>
  <c r="AS60" i="35" s="1"/>
  <c r="BG60" i="35"/>
  <c r="BF60" i="35"/>
  <c r="BE60" i="35"/>
  <c r="BD60" i="35"/>
  <c r="BC60" i="35"/>
  <c r="BB60" i="35"/>
  <c r="BA60" i="35"/>
  <c r="AZ60" i="35"/>
  <c r="BV59" i="35"/>
  <c r="BU59" i="35"/>
  <c r="BT59" i="35"/>
  <c r="BS59" i="35"/>
  <c r="BR59" i="35"/>
  <c r="BQ59" i="35"/>
  <c r="BP59" i="35"/>
  <c r="BO59" i="35"/>
  <c r="BN59" i="35"/>
  <c r="BM59" i="35"/>
  <c r="BL59" i="35"/>
  <c r="BK59" i="35"/>
  <c r="BJ59" i="35"/>
  <c r="BI59" i="35"/>
  <c r="BW59" i="35" s="1"/>
  <c r="AS59" i="35" s="1"/>
  <c r="BG59" i="35"/>
  <c r="BF59" i="35"/>
  <c r="BE59" i="35"/>
  <c r="BD59" i="35"/>
  <c r="BC59" i="35"/>
  <c r="BB59" i="35"/>
  <c r="BA59" i="35"/>
  <c r="AZ59" i="35"/>
  <c r="BW58" i="35"/>
  <c r="AS58" i="35" s="1"/>
  <c r="BV58" i="35"/>
  <c r="BU58" i="35"/>
  <c r="BT58" i="35"/>
  <c r="BS58" i="35"/>
  <c r="BR58" i="35"/>
  <c r="BQ58" i="35"/>
  <c r="BP58" i="35"/>
  <c r="BO58" i="35"/>
  <c r="BN58" i="35"/>
  <c r="BM58" i="35"/>
  <c r="BL58" i="35"/>
  <c r="BK58" i="35"/>
  <c r="BJ58" i="35"/>
  <c r="BI58" i="35"/>
  <c r="BG58" i="35"/>
  <c r="BF58" i="35"/>
  <c r="BE58" i="35"/>
  <c r="BD58" i="35"/>
  <c r="BC58" i="35"/>
  <c r="BB58" i="35"/>
  <c r="BA58" i="35"/>
  <c r="AZ58" i="35"/>
  <c r="BV57" i="35"/>
  <c r="BU57" i="35"/>
  <c r="BT57" i="35"/>
  <c r="BS57" i="35"/>
  <c r="BR57" i="35"/>
  <c r="BQ57" i="35"/>
  <c r="BP57" i="35"/>
  <c r="BO57" i="35"/>
  <c r="BN57" i="35"/>
  <c r="BM57" i="35"/>
  <c r="BL57" i="35"/>
  <c r="BK57" i="35"/>
  <c r="BJ57" i="35"/>
  <c r="BI57" i="35"/>
  <c r="BW57" i="35" s="1"/>
  <c r="AS57" i="35" s="1"/>
  <c r="BG57" i="35"/>
  <c r="BF57" i="35"/>
  <c r="BE57" i="35"/>
  <c r="BD57" i="35"/>
  <c r="BC57" i="35"/>
  <c r="BB57" i="35"/>
  <c r="BA57" i="35"/>
  <c r="AZ57" i="35"/>
  <c r="BV56" i="35"/>
  <c r="BU56" i="35"/>
  <c r="BT56" i="35"/>
  <c r="BS56" i="35"/>
  <c r="BR56" i="35"/>
  <c r="BQ56" i="35"/>
  <c r="BP56" i="35"/>
  <c r="BO56" i="35"/>
  <c r="BN56" i="35"/>
  <c r="BM56" i="35"/>
  <c r="BL56" i="35"/>
  <c r="BK56" i="35"/>
  <c r="BJ56" i="35"/>
  <c r="BI56" i="35"/>
  <c r="BW56" i="35" s="1"/>
  <c r="AS56" i="35" s="1"/>
  <c r="BG56" i="35"/>
  <c r="BF56" i="35"/>
  <c r="BE56" i="35"/>
  <c r="BD56" i="35"/>
  <c r="BC56" i="35"/>
  <c r="BB56" i="35"/>
  <c r="BA56" i="35"/>
  <c r="AZ56" i="35"/>
  <c r="BV55" i="35"/>
  <c r="BU55" i="35"/>
  <c r="BT55" i="35"/>
  <c r="BS55" i="35"/>
  <c r="BR55" i="35"/>
  <c r="BQ55" i="35"/>
  <c r="BP55" i="35"/>
  <c r="BO55" i="35"/>
  <c r="BN55" i="35"/>
  <c r="BM55" i="35"/>
  <c r="BL55" i="35"/>
  <c r="BK55" i="35"/>
  <c r="BJ55" i="35"/>
  <c r="BI55" i="35"/>
  <c r="BW55" i="35" s="1"/>
  <c r="AS55" i="35" s="1"/>
  <c r="BG55" i="35"/>
  <c r="BF55" i="35"/>
  <c r="BE55" i="35"/>
  <c r="BD55" i="35"/>
  <c r="BC55" i="35"/>
  <c r="BB55" i="35"/>
  <c r="BA55" i="35"/>
  <c r="AZ55" i="35"/>
  <c r="BV54" i="35"/>
  <c r="BU54" i="35"/>
  <c r="BT54" i="35"/>
  <c r="BS54" i="35"/>
  <c r="BR54" i="35"/>
  <c r="BQ54" i="35"/>
  <c r="BP54" i="35"/>
  <c r="BO54" i="35"/>
  <c r="BN54" i="35"/>
  <c r="BM54" i="35"/>
  <c r="BL54" i="35"/>
  <c r="BK54" i="35"/>
  <c r="BJ54" i="35"/>
  <c r="BI54" i="35"/>
  <c r="BW54" i="35" s="1"/>
  <c r="AS54" i="35" s="1"/>
  <c r="BG54" i="35"/>
  <c r="BF54" i="35"/>
  <c r="BE54" i="35"/>
  <c r="BD54" i="35"/>
  <c r="BC54" i="35"/>
  <c r="BB54" i="35"/>
  <c r="BA54" i="35"/>
  <c r="AZ54" i="35"/>
  <c r="AR54" i="35" s="1"/>
  <c r="BW53" i="35"/>
  <c r="AS53" i="35" s="1"/>
  <c r="BV53" i="35"/>
  <c r="BU53" i="35"/>
  <c r="BT53" i="35"/>
  <c r="BS53" i="35"/>
  <c r="BR53" i="35"/>
  <c r="BQ53" i="35"/>
  <c r="BP53" i="35"/>
  <c r="BO53" i="35"/>
  <c r="BN53" i="35"/>
  <c r="BM53" i="35"/>
  <c r="BL53" i="35"/>
  <c r="BK53" i="35"/>
  <c r="BJ53" i="35"/>
  <c r="BI53" i="35"/>
  <c r="BG53" i="35"/>
  <c r="BF53" i="35"/>
  <c r="BE53" i="35"/>
  <c r="BD53" i="35"/>
  <c r="BC53" i="35"/>
  <c r="BB53" i="35"/>
  <c r="BA53" i="35"/>
  <c r="AZ53" i="35"/>
  <c r="BV52" i="35"/>
  <c r="BU52" i="35"/>
  <c r="BT52" i="35"/>
  <c r="BS52" i="35"/>
  <c r="BR52" i="35"/>
  <c r="BQ52" i="35"/>
  <c r="BP52" i="35"/>
  <c r="BO52" i="35"/>
  <c r="BN52" i="35"/>
  <c r="BM52" i="35"/>
  <c r="BL52" i="35"/>
  <c r="BK52" i="35"/>
  <c r="BJ52" i="35"/>
  <c r="BI52" i="35"/>
  <c r="BW52" i="35" s="1"/>
  <c r="AS52" i="35" s="1"/>
  <c r="BG52" i="35"/>
  <c r="BF52" i="35"/>
  <c r="BE52" i="35"/>
  <c r="BD52" i="35"/>
  <c r="BC52" i="35"/>
  <c r="BB52" i="35"/>
  <c r="BA52" i="35"/>
  <c r="AZ52" i="35"/>
  <c r="BV51" i="35"/>
  <c r="BU51" i="35"/>
  <c r="BT51" i="35"/>
  <c r="BS51" i="35"/>
  <c r="BR51" i="35"/>
  <c r="BQ51" i="35"/>
  <c r="BP51" i="35"/>
  <c r="BO51" i="35"/>
  <c r="BN51" i="35"/>
  <c r="BM51" i="35"/>
  <c r="BL51" i="35"/>
  <c r="BK51" i="35"/>
  <c r="BJ51" i="35"/>
  <c r="BI51" i="35"/>
  <c r="BW51" i="35" s="1"/>
  <c r="AS51" i="35" s="1"/>
  <c r="BG51" i="35"/>
  <c r="BF51" i="35"/>
  <c r="BE51" i="35"/>
  <c r="BD51" i="35"/>
  <c r="BC51" i="35"/>
  <c r="BB51" i="35"/>
  <c r="BA51" i="35"/>
  <c r="AZ51" i="35"/>
  <c r="BW50" i="35"/>
  <c r="AS50" i="35" s="1"/>
  <c r="BV50" i="35"/>
  <c r="BU50" i="35"/>
  <c r="BT50" i="35"/>
  <c r="BS50" i="35"/>
  <c r="BR50" i="35"/>
  <c r="BQ50" i="35"/>
  <c r="BP50" i="35"/>
  <c r="BO50" i="35"/>
  <c r="BN50" i="35"/>
  <c r="BM50" i="35"/>
  <c r="BL50" i="35"/>
  <c r="BK50" i="35"/>
  <c r="BJ50" i="35"/>
  <c r="BI50" i="35"/>
  <c r="BG50" i="35"/>
  <c r="BF50" i="35"/>
  <c r="BE50" i="35"/>
  <c r="BD50" i="35"/>
  <c r="BC50" i="35"/>
  <c r="BB50" i="35"/>
  <c r="BA50" i="35"/>
  <c r="AZ50" i="35"/>
  <c r="BV49" i="35"/>
  <c r="BU49" i="35"/>
  <c r="BT49" i="35"/>
  <c r="BS49" i="35"/>
  <c r="BR49" i="35"/>
  <c r="BQ49" i="35"/>
  <c r="BP49" i="35"/>
  <c r="BO49" i="35"/>
  <c r="BN49" i="35"/>
  <c r="BM49" i="35"/>
  <c r="BL49" i="35"/>
  <c r="BK49" i="35"/>
  <c r="BJ49" i="35"/>
  <c r="BI49" i="35"/>
  <c r="BW49" i="35" s="1"/>
  <c r="AS49" i="35" s="1"/>
  <c r="BG49" i="35"/>
  <c r="BF49" i="35"/>
  <c r="BE49" i="35"/>
  <c r="BD49" i="35"/>
  <c r="BC49" i="35"/>
  <c r="BB49" i="35"/>
  <c r="BA49" i="35"/>
  <c r="AZ49" i="35"/>
  <c r="BV48" i="35"/>
  <c r="BU48" i="35"/>
  <c r="BT48" i="35"/>
  <c r="BS48" i="35"/>
  <c r="BR48" i="35"/>
  <c r="BQ48" i="35"/>
  <c r="BP48" i="35"/>
  <c r="BO48" i="35"/>
  <c r="BN48" i="35"/>
  <c r="BM48" i="35"/>
  <c r="BL48" i="35"/>
  <c r="BK48" i="35"/>
  <c r="BJ48" i="35"/>
  <c r="BI48" i="35"/>
  <c r="BW48" i="35" s="1"/>
  <c r="AS48" i="35" s="1"/>
  <c r="BG48" i="35"/>
  <c r="BF48" i="35"/>
  <c r="BE48" i="35"/>
  <c r="BD48" i="35"/>
  <c r="BC48" i="35"/>
  <c r="BB48" i="35"/>
  <c r="BA48" i="35"/>
  <c r="AZ48" i="35"/>
  <c r="BV47" i="35"/>
  <c r="BU47" i="35"/>
  <c r="BT47" i="35"/>
  <c r="BS47" i="35"/>
  <c r="BR47" i="35"/>
  <c r="BQ47" i="35"/>
  <c r="BP47" i="35"/>
  <c r="BO47" i="35"/>
  <c r="BN47" i="35"/>
  <c r="BM47" i="35"/>
  <c r="BL47" i="35"/>
  <c r="BK47" i="35"/>
  <c r="BJ47" i="35"/>
  <c r="BI47" i="35"/>
  <c r="BW47" i="35" s="1"/>
  <c r="AS47" i="35" s="1"/>
  <c r="BG47" i="35"/>
  <c r="BF47" i="35"/>
  <c r="BE47" i="35"/>
  <c r="BD47" i="35"/>
  <c r="BC47" i="35"/>
  <c r="BB47" i="35"/>
  <c r="BA47" i="35"/>
  <c r="AZ47" i="35"/>
  <c r="BV46" i="35"/>
  <c r="BU46" i="35"/>
  <c r="BT46" i="35"/>
  <c r="BS46" i="35"/>
  <c r="BR46" i="35"/>
  <c r="BQ46" i="35"/>
  <c r="BP46" i="35"/>
  <c r="BO46" i="35"/>
  <c r="BN46" i="35"/>
  <c r="BM46" i="35"/>
  <c r="BL46" i="35"/>
  <c r="BK46" i="35"/>
  <c r="BJ46" i="35"/>
  <c r="BI46" i="35"/>
  <c r="BW46" i="35" s="1"/>
  <c r="AS46" i="35" s="1"/>
  <c r="BG46" i="35"/>
  <c r="BF46" i="35"/>
  <c r="BE46" i="35"/>
  <c r="BD46" i="35"/>
  <c r="BC46" i="35"/>
  <c r="BB46" i="35"/>
  <c r="BA46" i="35"/>
  <c r="AZ46" i="35"/>
  <c r="AR46" i="35" s="1"/>
  <c r="BW45" i="35"/>
  <c r="AS45" i="35" s="1"/>
  <c r="BV45" i="35"/>
  <c r="BU45" i="35"/>
  <c r="BT45" i="35"/>
  <c r="BS45" i="35"/>
  <c r="BR45" i="35"/>
  <c r="BQ45" i="35"/>
  <c r="BP45" i="35"/>
  <c r="BO45" i="35"/>
  <c r="BN45" i="35"/>
  <c r="BM45" i="35"/>
  <c r="BL45" i="35"/>
  <c r="BK45" i="35"/>
  <c r="BJ45" i="35"/>
  <c r="BI45" i="35"/>
  <c r="BG45" i="35"/>
  <c r="BF45" i="35"/>
  <c r="BE45" i="35"/>
  <c r="BD45" i="35"/>
  <c r="BC45" i="35"/>
  <c r="BB45" i="35"/>
  <c r="BA45" i="35"/>
  <c r="AZ45" i="35"/>
  <c r="BV44" i="35"/>
  <c r="BU44" i="35"/>
  <c r="BT44" i="35"/>
  <c r="BS44" i="35"/>
  <c r="BR44" i="35"/>
  <c r="BQ44" i="35"/>
  <c r="BP44" i="35"/>
  <c r="BO44" i="35"/>
  <c r="BN44" i="35"/>
  <c r="BM44" i="35"/>
  <c r="BL44" i="35"/>
  <c r="BK44" i="35"/>
  <c r="BJ44" i="35"/>
  <c r="BI44" i="35"/>
  <c r="BW44" i="35" s="1"/>
  <c r="AS44" i="35" s="1"/>
  <c r="BG44" i="35"/>
  <c r="BF44" i="35"/>
  <c r="BE44" i="35"/>
  <c r="BD44" i="35"/>
  <c r="BC44" i="35"/>
  <c r="BB44" i="35"/>
  <c r="BA44" i="35"/>
  <c r="AZ44" i="35"/>
  <c r="BV43" i="35"/>
  <c r="BU43" i="35"/>
  <c r="BT43" i="35"/>
  <c r="BS43" i="35"/>
  <c r="BR43" i="35"/>
  <c r="BQ43" i="35"/>
  <c r="BP43" i="35"/>
  <c r="BO43" i="35"/>
  <c r="BN43" i="35"/>
  <c r="BM43" i="35"/>
  <c r="BL43" i="35"/>
  <c r="BK43" i="35"/>
  <c r="BJ43" i="35"/>
  <c r="BI43" i="35"/>
  <c r="BW43" i="35" s="1"/>
  <c r="AS43" i="35" s="1"/>
  <c r="BG43" i="35"/>
  <c r="BF43" i="35"/>
  <c r="BE43" i="35"/>
  <c r="BD43" i="35"/>
  <c r="BC43" i="35"/>
  <c r="BB43" i="35"/>
  <c r="BA43" i="35"/>
  <c r="AZ43" i="35"/>
  <c r="BW42" i="35"/>
  <c r="AS42" i="35" s="1"/>
  <c r="BV42" i="35"/>
  <c r="BU42" i="35"/>
  <c r="BT42" i="35"/>
  <c r="BS42" i="35"/>
  <c r="BR42" i="35"/>
  <c r="BQ42" i="35"/>
  <c r="BP42" i="35"/>
  <c r="BO42" i="35"/>
  <c r="BN42" i="35"/>
  <c r="BM42" i="35"/>
  <c r="BL42" i="35"/>
  <c r="BK42" i="35"/>
  <c r="BJ42" i="35"/>
  <c r="BI42" i="35"/>
  <c r="BG42" i="35"/>
  <c r="BF42" i="35"/>
  <c r="BE42" i="35"/>
  <c r="BD42" i="35"/>
  <c r="BC42" i="35"/>
  <c r="BB42" i="35"/>
  <c r="BA42" i="35"/>
  <c r="AZ42" i="35"/>
  <c r="BV41" i="35"/>
  <c r="BU41" i="35"/>
  <c r="BT41" i="35"/>
  <c r="BS41" i="35"/>
  <c r="BR41" i="35"/>
  <c r="BQ41" i="35"/>
  <c r="BP41" i="35"/>
  <c r="BO41" i="35"/>
  <c r="BN41" i="35"/>
  <c r="BM41" i="35"/>
  <c r="BL41" i="35"/>
  <c r="BK41" i="35"/>
  <c r="BJ41" i="35"/>
  <c r="BI41" i="35"/>
  <c r="BW41" i="35" s="1"/>
  <c r="AS41" i="35" s="1"/>
  <c r="BG41" i="35"/>
  <c r="BF41" i="35"/>
  <c r="BE41" i="35"/>
  <c r="BD41" i="35"/>
  <c r="BC41" i="35"/>
  <c r="BB41" i="35"/>
  <c r="BA41" i="35"/>
  <c r="AZ41" i="35"/>
  <c r="BV40" i="35"/>
  <c r="BU40" i="35"/>
  <c r="BT40" i="35"/>
  <c r="BS40" i="35"/>
  <c r="BR40" i="35"/>
  <c r="BQ40" i="35"/>
  <c r="BP40" i="35"/>
  <c r="BO40" i="35"/>
  <c r="BN40" i="35"/>
  <c r="BM40" i="35"/>
  <c r="BL40" i="35"/>
  <c r="BK40" i="35"/>
  <c r="BJ40" i="35"/>
  <c r="BI40" i="35"/>
  <c r="BW40" i="35" s="1"/>
  <c r="AS40" i="35" s="1"/>
  <c r="BG40" i="35"/>
  <c r="BF40" i="35"/>
  <c r="BE40" i="35"/>
  <c r="BD40" i="35"/>
  <c r="BC40" i="35"/>
  <c r="BB40" i="35"/>
  <c r="BA40" i="35"/>
  <c r="AZ40" i="35"/>
  <c r="BV39" i="35"/>
  <c r="BU39" i="35"/>
  <c r="BT39" i="35"/>
  <c r="BS39" i="35"/>
  <c r="BR39" i="35"/>
  <c r="BQ39" i="35"/>
  <c r="BP39" i="35"/>
  <c r="BO39" i="35"/>
  <c r="BN39" i="35"/>
  <c r="BM39" i="35"/>
  <c r="BL39" i="35"/>
  <c r="BK39" i="35"/>
  <c r="BJ39" i="35"/>
  <c r="BI39" i="35"/>
  <c r="BW39" i="35" s="1"/>
  <c r="AS39" i="35" s="1"/>
  <c r="BG39" i="35"/>
  <c r="BF39" i="35"/>
  <c r="BE39" i="35"/>
  <c r="BD39" i="35"/>
  <c r="BC39" i="35"/>
  <c r="BB39" i="35"/>
  <c r="BA39" i="35"/>
  <c r="AZ39" i="35"/>
  <c r="BV38" i="35"/>
  <c r="BU38" i="35"/>
  <c r="BT38" i="35"/>
  <c r="BS38" i="35"/>
  <c r="BR38" i="35"/>
  <c r="BQ38" i="35"/>
  <c r="BP38" i="35"/>
  <c r="BO38" i="35"/>
  <c r="BN38" i="35"/>
  <c r="BM38" i="35"/>
  <c r="BL38" i="35"/>
  <c r="BK38" i="35"/>
  <c r="BJ38" i="35"/>
  <c r="BI38" i="35"/>
  <c r="BW38" i="35" s="1"/>
  <c r="AS38" i="35" s="1"/>
  <c r="BG38" i="35"/>
  <c r="BF38" i="35"/>
  <c r="BE38" i="35"/>
  <c r="BD38" i="35"/>
  <c r="BC38" i="35"/>
  <c r="BB38" i="35"/>
  <c r="BA38" i="35"/>
  <c r="AZ38" i="35"/>
  <c r="AR38" i="35" s="1"/>
  <c r="BW37" i="35"/>
  <c r="AS37" i="35" s="1"/>
  <c r="BV37" i="35"/>
  <c r="BU37" i="35"/>
  <c r="BT37" i="35"/>
  <c r="BS37" i="35"/>
  <c r="BR37" i="35"/>
  <c r="BQ37" i="35"/>
  <c r="BP37" i="35"/>
  <c r="BO37" i="35"/>
  <c r="BN37" i="35"/>
  <c r="BM37" i="35"/>
  <c r="BL37" i="35"/>
  <c r="BK37" i="35"/>
  <c r="BJ37" i="35"/>
  <c r="BI37" i="35"/>
  <c r="BG37" i="35"/>
  <c r="BF37" i="35"/>
  <c r="BE37" i="35"/>
  <c r="BD37" i="35"/>
  <c r="BC37" i="35"/>
  <c r="BB37" i="35"/>
  <c r="BA37" i="35"/>
  <c r="AZ37" i="35"/>
  <c r="BV36" i="35"/>
  <c r="BU36" i="35"/>
  <c r="BT36" i="35"/>
  <c r="BS36" i="35"/>
  <c r="BR36" i="35"/>
  <c r="BQ36" i="35"/>
  <c r="BP36" i="35"/>
  <c r="BO36" i="35"/>
  <c r="BN36" i="35"/>
  <c r="BM36" i="35"/>
  <c r="BL36" i="35"/>
  <c r="BK36" i="35"/>
  <c r="BJ36" i="35"/>
  <c r="BI36" i="35"/>
  <c r="BW36" i="35" s="1"/>
  <c r="AS36" i="35" s="1"/>
  <c r="BG36" i="35"/>
  <c r="BF36" i="35"/>
  <c r="BE36" i="35"/>
  <c r="BD36" i="35"/>
  <c r="BC36" i="35"/>
  <c r="BB36" i="35"/>
  <c r="BA36" i="35"/>
  <c r="AZ36" i="35"/>
  <c r="BV35" i="35"/>
  <c r="BU35" i="35"/>
  <c r="BT35" i="35"/>
  <c r="BS35" i="35"/>
  <c r="BR35" i="35"/>
  <c r="BQ35" i="35"/>
  <c r="BP35" i="35"/>
  <c r="BO35" i="35"/>
  <c r="BN35" i="35"/>
  <c r="BM35" i="35"/>
  <c r="BL35" i="35"/>
  <c r="BK35" i="35"/>
  <c r="BJ35" i="35"/>
  <c r="BI35" i="35"/>
  <c r="BW35" i="35" s="1"/>
  <c r="AS35" i="35" s="1"/>
  <c r="BG35" i="35"/>
  <c r="BF35" i="35"/>
  <c r="BE35" i="35"/>
  <c r="BD35" i="35"/>
  <c r="BC35" i="35"/>
  <c r="BB35" i="35"/>
  <c r="BA35" i="35"/>
  <c r="AZ35" i="35"/>
  <c r="BW34" i="35"/>
  <c r="AS34" i="35" s="1"/>
  <c r="BV34" i="35"/>
  <c r="BU34" i="35"/>
  <c r="BT34" i="35"/>
  <c r="BS34" i="35"/>
  <c r="BR34" i="35"/>
  <c r="BQ34" i="35"/>
  <c r="BP34" i="35"/>
  <c r="BO34" i="35"/>
  <c r="BN34" i="35"/>
  <c r="BM34" i="35"/>
  <c r="BL34" i="35"/>
  <c r="BK34" i="35"/>
  <c r="BJ34" i="35"/>
  <c r="BI34" i="35"/>
  <c r="BG34" i="35"/>
  <c r="BF34" i="35"/>
  <c r="BE34" i="35"/>
  <c r="BD34" i="35"/>
  <c r="BC34" i="35"/>
  <c r="BB34" i="35"/>
  <c r="BA34" i="35"/>
  <c r="AZ34" i="35"/>
  <c r="BV33" i="35"/>
  <c r="BU33" i="35"/>
  <c r="BT33" i="35"/>
  <c r="BS33" i="35"/>
  <c r="BR33" i="35"/>
  <c r="BQ33" i="35"/>
  <c r="BP33" i="35"/>
  <c r="BO33" i="35"/>
  <c r="BN33" i="35"/>
  <c r="BM33" i="35"/>
  <c r="BL33" i="35"/>
  <c r="BK33" i="35"/>
  <c r="BJ33" i="35"/>
  <c r="BI33" i="35"/>
  <c r="BW33" i="35" s="1"/>
  <c r="AS33" i="35" s="1"/>
  <c r="BG33" i="35"/>
  <c r="BF33" i="35"/>
  <c r="BE33" i="35"/>
  <c r="BD33" i="35"/>
  <c r="BC33" i="35"/>
  <c r="BB33" i="35"/>
  <c r="BA33" i="35"/>
  <c r="AZ33" i="35"/>
  <c r="BV32" i="35"/>
  <c r="BU32" i="35"/>
  <c r="BT32" i="35"/>
  <c r="BS32" i="35"/>
  <c r="BR32" i="35"/>
  <c r="BQ32" i="35"/>
  <c r="BP32" i="35"/>
  <c r="BO32" i="35"/>
  <c r="BN32" i="35"/>
  <c r="BM32" i="35"/>
  <c r="BL32" i="35"/>
  <c r="BK32" i="35"/>
  <c r="BJ32" i="35"/>
  <c r="BI32" i="35"/>
  <c r="BW32" i="35" s="1"/>
  <c r="AS32" i="35" s="1"/>
  <c r="BG32" i="35"/>
  <c r="BF32" i="35"/>
  <c r="BE32" i="35"/>
  <c r="BD32" i="35"/>
  <c r="BC32" i="35"/>
  <c r="BB32" i="35"/>
  <c r="BA32" i="35"/>
  <c r="AZ32" i="35"/>
  <c r="BV31" i="35"/>
  <c r="BU31" i="35"/>
  <c r="BT31" i="35"/>
  <c r="BS31" i="35"/>
  <c r="BR31" i="35"/>
  <c r="BQ31" i="35"/>
  <c r="BP31" i="35"/>
  <c r="BO31" i="35"/>
  <c r="BN31" i="35"/>
  <c r="BM31" i="35"/>
  <c r="BL31" i="35"/>
  <c r="BK31" i="35"/>
  <c r="BJ31" i="35"/>
  <c r="BI31" i="35"/>
  <c r="BW31" i="35" s="1"/>
  <c r="AS31" i="35" s="1"/>
  <c r="BG31" i="35"/>
  <c r="BF31" i="35"/>
  <c r="BE31" i="35"/>
  <c r="BD31" i="35"/>
  <c r="BC31" i="35"/>
  <c r="BB31" i="35"/>
  <c r="BA31" i="35"/>
  <c r="AZ31" i="35"/>
  <c r="BV30" i="35"/>
  <c r="BU30" i="35"/>
  <c r="BT30" i="35"/>
  <c r="BS30" i="35"/>
  <c r="BR30" i="35"/>
  <c r="BQ30" i="35"/>
  <c r="BP30" i="35"/>
  <c r="BO30" i="35"/>
  <c r="BN30" i="35"/>
  <c r="BM30" i="35"/>
  <c r="BL30" i="35"/>
  <c r="BK30" i="35"/>
  <c r="BJ30" i="35"/>
  <c r="BI30" i="35"/>
  <c r="BW30" i="35" s="1"/>
  <c r="AS30" i="35" s="1"/>
  <c r="BG30" i="35"/>
  <c r="BF30" i="35"/>
  <c r="BE30" i="35"/>
  <c r="BD30" i="35"/>
  <c r="BC30" i="35"/>
  <c r="BB30" i="35"/>
  <c r="BA30" i="35"/>
  <c r="AZ30" i="35"/>
  <c r="AR30" i="35" s="1"/>
  <c r="BW29" i="35"/>
  <c r="AS29" i="35" s="1"/>
  <c r="BV29" i="35"/>
  <c r="BU29" i="35"/>
  <c r="BT29" i="35"/>
  <c r="BS29" i="35"/>
  <c r="BR29" i="35"/>
  <c r="BQ29" i="35"/>
  <c r="BP29" i="35"/>
  <c r="BO29" i="35"/>
  <c r="BN29" i="35"/>
  <c r="BM29" i="35"/>
  <c r="BL29" i="35"/>
  <c r="BK29" i="35"/>
  <c r="BJ29" i="35"/>
  <c r="BI29" i="35"/>
  <c r="BG29" i="35"/>
  <c r="BF29" i="35"/>
  <c r="BE29" i="35"/>
  <c r="BD29" i="35"/>
  <c r="BC29" i="35"/>
  <c r="BB29" i="35"/>
  <c r="BA29" i="35"/>
  <c r="AZ29" i="35"/>
  <c r="BV28" i="35"/>
  <c r="BU28" i="35"/>
  <c r="BT28" i="35"/>
  <c r="BS28" i="35"/>
  <c r="BR28" i="35"/>
  <c r="BQ28" i="35"/>
  <c r="BP28" i="35"/>
  <c r="BO28" i="35"/>
  <c r="BN28" i="35"/>
  <c r="BM28" i="35"/>
  <c r="BL28" i="35"/>
  <c r="BK28" i="35"/>
  <c r="BJ28" i="35"/>
  <c r="BI28" i="35"/>
  <c r="BW28" i="35" s="1"/>
  <c r="AS28" i="35" s="1"/>
  <c r="BG28" i="35"/>
  <c r="BF28" i="35"/>
  <c r="BE28" i="35"/>
  <c r="BD28" i="35"/>
  <c r="BC28" i="35"/>
  <c r="BB28" i="35"/>
  <c r="BA28" i="35"/>
  <c r="AZ28" i="35"/>
  <c r="BV27" i="35"/>
  <c r="BU27" i="35"/>
  <c r="BT27" i="35"/>
  <c r="BS27" i="35"/>
  <c r="BR27" i="35"/>
  <c r="BQ27" i="35"/>
  <c r="BP27" i="35"/>
  <c r="BO27" i="35"/>
  <c r="BN27" i="35"/>
  <c r="BM27" i="35"/>
  <c r="BL27" i="35"/>
  <c r="BK27" i="35"/>
  <c r="BJ27" i="35"/>
  <c r="BI27" i="35"/>
  <c r="BW27" i="35" s="1"/>
  <c r="AS27" i="35" s="1"/>
  <c r="BG27" i="35"/>
  <c r="BF27" i="35"/>
  <c r="BE27" i="35"/>
  <c r="BD27" i="35"/>
  <c r="BC27" i="35"/>
  <c r="BB27" i="35"/>
  <c r="BA27" i="35"/>
  <c r="AZ27" i="35"/>
  <c r="BW26" i="35"/>
  <c r="AS26" i="35" s="1"/>
  <c r="BV26" i="35"/>
  <c r="BU26" i="35"/>
  <c r="BT26" i="35"/>
  <c r="BS26" i="35"/>
  <c r="BR26" i="35"/>
  <c r="BQ26" i="35"/>
  <c r="BP26" i="35"/>
  <c r="BO26" i="35"/>
  <c r="BN26" i="35"/>
  <c r="BM26" i="35"/>
  <c r="BL26" i="35"/>
  <c r="BK26" i="35"/>
  <c r="BJ26" i="35"/>
  <c r="BI26" i="35"/>
  <c r="BG26" i="35"/>
  <c r="BF26" i="35"/>
  <c r="BE26" i="35"/>
  <c r="BD26" i="35"/>
  <c r="BC26" i="35"/>
  <c r="BB26" i="35"/>
  <c r="BA26" i="35"/>
  <c r="AZ26" i="35"/>
  <c r="BV25" i="35"/>
  <c r="BU25" i="35"/>
  <c r="BT25" i="35"/>
  <c r="BS25" i="35"/>
  <c r="BR25" i="35"/>
  <c r="BQ25" i="35"/>
  <c r="BP25" i="35"/>
  <c r="BO25" i="35"/>
  <c r="BN25" i="35"/>
  <c r="BM25" i="35"/>
  <c r="BL25" i="35"/>
  <c r="BK25" i="35"/>
  <c r="BJ25" i="35"/>
  <c r="BI25" i="35"/>
  <c r="BW25" i="35" s="1"/>
  <c r="AS25" i="35" s="1"/>
  <c r="BG25" i="35"/>
  <c r="BF25" i="35"/>
  <c r="BE25" i="35"/>
  <c r="BD25" i="35"/>
  <c r="BC25" i="35"/>
  <c r="BB25" i="35"/>
  <c r="BA25" i="35"/>
  <c r="AZ25" i="35"/>
  <c r="BV24" i="35"/>
  <c r="BU24" i="35"/>
  <c r="BT24" i="35"/>
  <c r="BS24" i="35"/>
  <c r="BR24" i="35"/>
  <c r="BQ24" i="35"/>
  <c r="BP24" i="35"/>
  <c r="BO24" i="35"/>
  <c r="BN24" i="35"/>
  <c r="BM24" i="35"/>
  <c r="BL24" i="35"/>
  <c r="BK24" i="35"/>
  <c r="BJ24" i="35"/>
  <c r="BI24" i="35"/>
  <c r="BW24" i="35" s="1"/>
  <c r="AS24" i="35" s="1"/>
  <c r="BG24" i="35"/>
  <c r="BF24" i="35"/>
  <c r="BE24" i="35"/>
  <c r="BD24" i="35"/>
  <c r="BC24" i="35"/>
  <c r="BB24" i="35"/>
  <c r="BA24" i="35"/>
  <c r="AZ24" i="35"/>
  <c r="BV23" i="35"/>
  <c r="BU23" i="35"/>
  <c r="BT23" i="35"/>
  <c r="BS23" i="35"/>
  <c r="BR23" i="35"/>
  <c r="BQ23" i="35"/>
  <c r="BP23" i="35"/>
  <c r="BO23" i="35"/>
  <c r="BN23" i="35"/>
  <c r="BM23" i="35"/>
  <c r="BL23" i="35"/>
  <c r="BK23" i="35"/>
  <c r="BJ23" i="35"/>
  <c r="BI23" i="35"/>
  <c r="BW23" i="35" s="1"/>
  <c r="AS23" i="35" s="1"/>
  <c r="BG23" i="35"/>
  <c r="BF23" i="35"/>
  <c r="BE23" i="35"/>
  <c r="BD23" i="35"/>
  <c r="BC23" i="35"/>
  <c r="BB23" i="35"/>
  <c r="BA23" i="35"/>
  <c r="AZ23" i="35"/>
  <c r="BV22" i="35"/>
  <c r="BU22" i="35"/>
  <c r="BT22" i="35"/>
  <c r="BS22" i="35"/>
  <c r="BR22" i="35"/>
  <c r="BQ22" i="35"/>
  <c r="BP22" i="35"/>
  <c r="BO22" i="35"/>
  <c r="BN22" i="35"/>
  <c r="BM22" i="35"/>
  <c r="BL22" i="35"/>
  <c r="BK22" i="35"/>
  <c r="BJ22" i="35"/>
  <c r="BI22" i="35"/>
  <c r="BW22" i="35" s="1"/>
  <c r="AS22" i="35" s="1"/>
  <c r="BG22" i="35"/>
  <c r="BF22" i="35"/>
  <c r="BE22" i="35"/>
  <c r="BD22" i="35"/>
  <c r="BC22" i="35"/>
  <c r="BB22" i="35"/>
  <c r="BA22" i="35"/>
  <c r="AZ22" i="35"/>
  <c r="AR22" i="35" s="1"/>
  <c r="BW21" i="35"/>
  <c r="AS21" i="35" s="1"/>
  <c r="BV21" i="35"/>
  <c r="BU21" i="35"/>
  <c r="BT21" i="35"/>
  <c r="BS21" i="35"/>
  <c r="BR21" i="35"/>
  <c r="BQ21" i="35"/>
  <c r="BP21" i="35"/>
  <c r="BO21" i="35"/>
  <c r="BN21" i="35"/>
  <c r="BM21" i="35"/>
  <c r="BL21" i="35"/>
  <c r="BK21" i="35"/>
  <c r="BJ21" i="35"/>
  <c r="BI21" i="35"/>
  <c r="BG21" i="35"/>
  <c r="BF21" i="35"/>
  <c r="BE21" i="35"/>
  <c r="BD21" i="35"/>
  <c r="BC21" i="35"/>
  <c r="BB21" i="35"/>
  <c r="BA21" i="35"/>
  <c r="AZ21" i="35"/>
  <c r="BV20" i="35"/>
  <c r="BU20" i="35"/>
  <c r="BT20" i="35"/>
  <c r="BS20" i="35"/>
  <c r="BR20" i="35"/>
  <c r="BQ20" i="35"/>
  <c r="BP20" i="35"/>
  <c r="BO20" i="35"/>
  <c r="BN20" i="35"/>
  <c r="BM20" i="35"/>
  <c r="BL20" i="35"/>
  <c r="BK20" i="35"/>
  <c r="BJ20" i="35"/>
  <c r="BI20" i="35"/>
  <c r="BW20" i="35" s="1"/>
  <c r="AS20" i="35" s="1"/>
  <c r="BG20" i="35"/>
  <c r="BF20" i="35"/>
  <c r="BE20" i="35"/>
  <c r="BD20" i="35"/>
  <c r="BC20" i="35"/>
  <c r="BB20" i="35"/>
  <c r="BA20" i="35"/>
  <c r="AZ20" i="35"/>
  <c r="BV19" i="35"/>
  <c r="BU19" i="35"/>
  <c r="BT19" i="35"/>
  <c r="BS19" i="35"/>
  <c r="BR19" i="35"/>
  <c r="BQ19" i="35"/>
  <c r="BP19" i="35"/>
  <c r="BO19" i="35"/>
  <c r="BN19" i="35"/>
  <c r="BM19" i="35"/>
  <c r="BL19" i="35"/>
  <c r="BK19" i="35"/>
  <c r="BJ19" i="35"/>
  <c r="BI19" i="35"/>
  <c r="BW19" i="35" s="1"/>
  <c r="AS19" i="35" s="1"/>
  <c r="BG19" i="35"/>
  <c r="BF19" i="35"/>
  <c r="BE19" i="35"/>
  <c r="BD19" i="35"/>
  <c r="BC19" i="35"/>
  <c r="BB19" i="35"/>
  <c r="BA19" i="35"/>
  <c r="AZ19" i="35"/>
  <c r="BW18" i="35"/>
  <c r="AS18" i="35" s="1"/>
  <c r="BV18" i="35"/>
  <c r="BU18" i="35"/>
  <c r="BT18" i="35"/>
  <c r="BS18" i="35"/>
  <c r="BR18" i="35"/>
  <c r="BQ18" i="35"/>
  <c r="BP18" i="35"/>
  <c r="BO18" i="35"/>
  <c r="BN18" i="35"/>
  <c r="BM18" i="35"/>
  <c r="BL18" i="35"/>
  <c r="BK18" i="35"/>
  <c r="BJ18" i="35"/>
  <c r="BI18" i="35"/>
  <c r="BG18" i="35"/>
  <c r="BF18" i="35"/>
  <c r="BE18" i="35"/>
  <c r="BD18" i="35"/>
  <c r="BC18" i="35"/>
  <c r="BB18" i="35"/>
  <c r="BA18" i="35"/>
  <c r="AZ18" i="35"/>
  <c r="BV17" i="35"/>
  <c r="BU17" i="35"/>
  <c r="BT17" i="35"/>
  <c r="BS17" i="35"/>
  <c r="BR17" i="35"/>
  <c r="BQ17" i="35"/>
  <c r="BP17" i="35"/>
  <c r="BO17" i="35"/>
  <c r="BN17" i="35"/>
  <c r="BM17" i="35"/>
  <c r="BL17" i="35"/>
  <c r="BK17" i="35"/>
  <c r="BJ17" i="35"/>
  <c r="BI17" i="35"/>
  <c r="BW17" i="35" s="1"/>
  <c r="AS17" i="35" s="1"/>
  <c r="BG17" i="35"/>
  <c r="BF17" i="35"/>
  <c r="BE17" i="35"/>
  <c r="BD17" i="35"/>
  <c r="BC17" i="35"/>
  <c r="BB17" i="35"/>
  <c r="BA17" i="35"/>
  <c r="AZ17" i="35"/>
  <c r="BV16" i="35"/>
  <c r="BU16" i="35"/>
  <c r="BT16" i="35"/>
  <c r="BS16" i="35"/>
  <c r="BR16" i="35"/>
  <c r="BQ16" i="35"/>
  <c r="BP16" i="35"/>
  <c r="BO16" i="35"/>
  <c r="BN16" i="35"/>
  <c r="BM16" i="35"/>
  <c r="BL16" i="35"/>
  <c r="BK16" i="35"/>
  <c r="BJ16" i="35"/>
  <c r="BI16" i="35"/>
  <c r="BW16" i="35" s="1"/>
  <c r="AS16" i="35" s="1"/>
  <c r="BG16" i="35"/>
  <c r="BF16" i="35"/>
  <c r="BE16" i="35"/>
  <c r="BD16" i="35"/>
  <c r="BC16" i="35"/>
  <c r="BB16" i="35"/>
  <c r="BA16" i="35"/>
  <c r="AZ16" i="35"/>
  <c r="BV15" i="35"/>
  <c r="BU15" i="35"/>
  <c r="BT15" i="35"/>
  <c r="BS15" i="35"/>
  <c r="BR15" i="35"/>
  <c r="BQ15" i="35"/>
  <c r="BP15" i="35"/>
  <c r="BO15" i="35"/>
  <c r="BN15" i="35"/>
  <c r="BM15" i="35"/>
  <c r="BL15" i="35"/>
  <c r="BK15" i="35"/>
  <c r="BJ15" i="35"/>
  <c r="BI15" i="35"/>
  <c r="BW15" i="35" s="1"/>
  <c r="AS15" i="35" s="1"/>
  <c r="BG15" i="35"/>
  <c r="BF15" i="35"/>
  <c r="BE15" i="35"/>
  <c r="BD15" i="35"/>
  <c r="BC15" i="35"/>
  <c r="BB15" i="35"/>
  <c r="BA15" i="35"/>
  <c r="AZ15" i="35"/>
  <c r="BV14" i="35"/>
  <c r="BU14" i="35"/>
  <c r="BT14" i="35"/>
  <c r="BS14" i="35"/>
  <c r="BR14" i="35"/>
  <c r="BQ14" i="35"/>
  <c r="BP14" i="35"/>
  <c r="BO14" i="35"/>
  <c r="BN14" i="35"/>
  <c r="BM14" i="35"/>
  <c r="BL14" i="35"/>
  <c r="BK14" i="35"/>
  <c r="BJ14" i="35"/>
  <c r="BI14" i="35"/>
  <c r="BW14" i="35" s="1"/>
  <c r="AS14" i="35" s="1"/>
  <c r="BG14" i="35"/>
  <c r="BF14" i="35"/>
  <c r="BE14" i="35"/>
  <c r="BD14" i="35"/>
  <c r="BC14" i="35"/>
  <c r="BB14" i="35"/>
  <c r="BA14" i="35"/>
  <c r="AZ14" i="35"/>
  <c r="AR14" i="35" s="1"/>
  <c r="BW13" i="35"/>
  <c r="AS13" i="35" s="1"/>
  <c r="BV13" i="35"/>
  <c r="BU13" i="35"/>
  <c r="BT13" i="35"/>
  <c r="BS13" i="35"/>
  <c r="BR13" i="35"/>
  <c r="BQ13" i="35"/>
  <c r="BP13" i="35"/>
  <c r="BO13" i="35"/>
  <c r="BN13" i="35"/>
  <c r="BM13" i="35"/>
  <c r="BL13" i="35"/>
  <c r="BK13" i="35"/>
  <c r="BJ13" i="35"/>
  <c r="BI13" i="35"/>
  <c r="BG13" i="35"/>
  <c r="BF13" i="35"/>
  <c r="BE13" i="35"/>
  <c r="BD13" i="35"/>
  <c r="BC13" i="35"/>
  <c r="BB13" i="35"/>
  <c r="BA13" i="35"/>
  <c r="AZ13" i="35"/>
  <c r="BV12" i="35"/>
  <c r="BU12" i="35"/>
  <c r="BT12" i="35"/>
  <c r="BS12" i="35"/>
  <c r="BR12" i="35"/>
  <c r="BQ12" i="35"/>
  <c r="BP12" i="35"/>
  <c r="BO12" i="35"/>
  <c r="BN12" i="35"/>
  <c r="BM12" i="35"/>
  <c r="BL12" i="35"/>
  <c r="BK12" i="35"/>
  <c r="BJ12" i="35"/>
  <c r="BI12" i="35"/>
  <c r="BW12" i="35" s="1"/>
  <c r="AS12" i="35" s="1"/>
  <c r="BG12" i="35"/>
  <c r="BF12" i="35"/>
  <c r="BE12" i="35"/>
  <c r="BD12" i="35"/>
  <c r="BC12" i="35"/>
  <c r="BB12" i="35"/>
  <c r="BA12" i="35"/>
  <c r="AZ12" i="35"/>
  <c r="BV11" i="35"/>
  <c r="BU11" i="35"/>
  <c r="BT11" i="35"/>
  <c r="BS11" i="35"/>
  <c r="BR11" i="35"/>
  <c r="BQ11" i="35"/>
  <c r="BP11" i="35"/>
  <c r="BO11" i="35"/>
  <c r="BN11" i="35"/>
  <c r="BM11" i="35"/>
  <c r="BL11" i="35"/>
  <c r="BK11" i="35"/>
  <c r="BJ11" i="35"/>
  <c r="BI11" i="35"/>
  <c r="BW11" i="35" s="1"/>
  <c r="AS11" i="35" s="1"/>
  <c r="BG11" i="35"/>
  <c r="BF11" i="35"/>
  <c r="BE11" i="35"/>
  <c r="BD11" i="35"/>
  <c r="BC11" i="35"/>
  <c r="BB11" i="35"/>
  <c r="BA11" i="35"/>
  <c r="AZ11" i="35"/>
  <c r="BW10" i="35"/>
  <c r="AS10" i="35" s="1"/>
  <c r="BV10" i="35"/>
  <c r="BU10" i="35"/>
  <c r="BT10" i="35"/>
  <c r="BS10" i="35"/>
  <c r="BR10" i="35"/>
  <c r="BQ10" i="35"/>
  <c r="BP10" i="35"/>
  <c r="BO10" i="35"/>
  <c r="BN10" i="35"/>
  <c r="BM10" i="35"/>
  <c r="BL10" i="35"/>
  <c r="BK10" i="35"/>
  <c r="BJ10" i="35"/>
  <c r="BI10" i="35"/>
  <c r="BG10" i="35"/>
  <c r="BF10" i="35"/>
  <c r="BE10" i="35"/>
  <c r="BD10" i="35"/>
  <c r="BC10" i="35"/>
  <c r="BB10" i="35"/>
  <c r="BA10" i="35"/>
  <c r="AZ10" i="35"/>
  <c r="BV9" i="35"/>
  <c r="BU9" i="35"/>
  <c r="BT9" i="35"/>
  <c r="BS9" i="35"/>
  <c r="BR9" i="35"/>
  <c r="BQ9" i="35"/>
  <c r="BP9" i="35"/>
  <c r="BO9" i="35"/>
  <c r="BN9" i="35"/>
  <c r="BM9" i="35"/>
  <c r="BL9" i="35"/>
  <c r="BK9" i="35"/>
  <c r="BJ9" i="35"/>
  <c r="BI9" i="35"/>
  <c r="BW9" i="35" s="1"/>
  <c r="BG9" i="35"/>
  <c r="BF9" i="35"/>
  <c r="BE9" i="35"/>
  <c r="BD9" i="35"/>
  <c r="BC9" i="35"/>
  <c r="BB9" i="35"/>
  <c r="BA9" i="35"/>
  <c r="AZ9" i="35"/>
  <c r="BV8" i="35"/>
  <c r="BU8" i="35"/>
  <c r="BT8" i="35"/>
  <c r="BS8" i="35"/>
  <c r="BR8" i="35"/>
  <c r="BQ8" i="35"/>
  <c r="BP8" i="35"/>
  <c r="BO8" i="35"/>
  <c r="BN8" i="35"/>
  <c r="BM8" i="35"/>
  <c r="BL8" i="35"/>
  <c r="BK8" i="35"/>
  <c r="BJ8" i="35"/>
  <c r="BI8" i="35"/>
  <c r="BG8" i="35"/>
  <c r="BF8" i="35"/>
  <c r="BE8" i="35"/>
  <c r="BD8" i="35"/>
  <c r="BC8" i="35"/>
  <c r="BB8" i="35"/>
  <c r="BA8" i="35"/>
  <c r="AZ8" i="35"/>
  <c r="BV7" i="35"/>
  <c r="BU7" i="35"/>
  <c r="BT7" i="35"/>
  <c r="BS7" i="35"/>
  <c r="BR7" i="35"/>
  <c r="BQ7" i="35"/>
  <c r="BP7" i="35"/>
  <c r="BO7" i="35"/>
  <c r="BN7" i="35"/>
  <c r="BM7" i="35"/>
  <c r="BL7" i="35"/>
  <c r="BK7" i="35"/>
  <c r="BJ7" i="35"/>
  <c r="BI7" i="35"/>
  <c r="BG7" i="35"/>
  <c r="BF7" i="35"/>
  <c r="BE7" i="35"/>
  <c r="BD7" i="35"/>
  <c r="BC7" i="35"/>
  <c r="BB7" i="35"/>
  <c r="BA7" i="35"/>
  <c r="AZ7" i="35"/>
  <c r="BV6" i="35"/>
  <c r="BU6" i="35"/>
  <c r="BT6" i="35"/>
  <c r="BS6" i="35"/>
  <c r="BR6" i="35"/>
  <c r="BQ6" i="35"/>
  <c r="BP6" i="35"/>
  <c r="BO6" i="35"/>
  <c r="BN6" i="35"/>
  <c r="BM6" i="35"/>
  <c r="BL6" i="35"/>
  <c r="BK6" i="35"/>
  <c r="BJ6" i="35"/>
  <c r="BI6" i="35"/>
  <c r="BG6" i="35"/>
  <c r="BF6" i="35"/>
  <c r="BE6" i="35"/>
  <c r="BD6" i="35"/>
  <c r="BC6" i="35"/>
  <c r="BB6" i="35"/>
  <c r="BA6" i="35"/>
  <c r="AZ6" i="35"/>
  <c r="BV5" i="35"/>
  <c r="BU5" i="35"/>
  <c r="BT5" i="35"/>
  <c r="BS5" i="35"/>
  <c r="BR5" i="35"/>
  <c r="BQ5" i="35"/>
  <c r="BP5" i="35"/>
  <c r="BO5" i="35"/>
  <c r="BN5" i="35"/>
  <c r="BM5" i="35"/>
  <c r="BL5" i="35"/>
  <c r="BK5" i="35"/>
  <c r="BJ5" i="35"/>
  <c r="BI5" i="35"/>
  <c r="BW5" i="35" s="1"/>
  <c r="BG5" i="35"/>
  <c r="BF5" i="35"/>
  <c r="BE5" i="35"/>
  <c r="BD5" i="35"/>
  <c r="BC5" i="35"/>
  <c r="BB5" i="35"/>
  <c r="BA5" i="35"/>
  <c r="AZ5" i="35"/>
  <c r="BV4" i="35"/>
  <c r="BU4" i="35"/>
  <c r="BT4" i="35"/>
  <c r="BS4" i="35"/>
  <c r="BR4" i="35"/>
  <c r="BQ4" i="35"/>
  <c r="BP4" i="35"/>
  <c r="BO4" i="35"/>
  <c r="BN4" i="35"/>
  <c r="BM4" i="35"/>
  <c r="BL4" i="35"/>
  <c r="BK4" i="35"/>
  <c r="BJ4" i="35"/>
  <c r="BI4" i="35"/>
  <c r="BG4" i="35"/>
  <c r="BF4" i="35"/>
  <c r="BE4" i="35"/>
  <c r="BD4" i="35"/>
  <c r="BC4" i="35"/>
  <c r="BB4" i="35"/>
  <c r="BA4" i="35"/>
  <c r="AZ4" i="35"/>
  <c r="BV189" i="33"/>
  <c r="BU189" i="33"/>
  <c r="BT189" i="33"/>
  <c r="BS189" i="33"/>
  <c r="BR189" i="33"/>
  <c r="BQ189" i="33"/>
  <c r="BP189" i="33"/>
  <c r="BO189" i="33"/>
  <c r="BN189" i="33"/>
  <c r="BM189" i="33"/>
  <c r="BL189" i="33"/>
  <c r="BK189" i="33"/>
  <c r="BJ189" i="33"/>
  <c r="BI189" i="33"/>
  <c r="BW189" i="33" s="1"/>
  <c r="AS189" i="33" s="1"/>
  <c r="BG189" i="33"/>
  <c r="BF189" i="33"/>
  <c r="BE189" i="33"/>
  <c r="BD189" i="33"/>
  <c r="BC189" i="33"/>
  <c r="BB189" i="33"/>
  <c r="BA189" i="33"/>
  <c r="AZ189" i="33"/>
  <c r="AR189" i="33" s="1"/>
  <c r="BV188" i="33"/>
  <c r="BU188" i="33"/>
  <c r="BT188" i="33"/>
  <c r="BS188" i="33"/>
  <c r="BR188" i="33"/>
  <c r="BQ188" i="33"/>
  <c r="BP188" i="33"/>
  <c r="BO188" i="33"/>
  <c r="BN188" i="33"/>
  <c r="BM188" i="33"/>
  <c r="BL188" i="33"/>
  <c r="BK188" i="33"/>
  <c r="BJ188" i="33"/>
  <c r="BI188" i="33"/>
  <c r="BW188" i="33" s="1"/>
  <c r="AS188" i="33" s="1"/>
  <c r="BG188" i="33"/>
  <c r="BF188" i="33"/>
  <c r="BE188" i="33"/>
  <c r="BD188" i="33"/>
  <c r="BC188" i="33"/>
  <c r="BB188" i="33"/>
  <c r="BA188" i="33"/>
  <c r="AZ188" i="33"/>
  <c r="BV187" i="33"/>
  <c r="BU187" i="33"/>
  <c r="BT187" i="33"/>
  <c r="BS187" i="33"/>
  <c r="BR187" i="33"/>
  <c r="BQ187" i="33"/>
  <c r="BP187" i="33"/>
  <c r="BO187" i="33"/>
  <c r="BN187" i="33"/>
  <c r="BM187" i="33"/>
  <c r="BL187" i="33"/>
  <c r="BK187" i="33"/>
  <c r="BJ187" i="33"/>
  <c r="BI187" i="33"/>
  <c r="BW187" i="33" s="1"/>
  <c r="AS187" i="33" s="1"/>
  <c r="BG187" i="33"/>
  <c r="BF187" i="33"/>
  <c r="BE187" i="33"/>
  <c r="BD187" i="33"/>
  <c r="BC187" i="33"/>
  <c r="BB187" i="33"/>
  <c r="BA187" i="33"/>
  <c r="AZ187" i="33"/>
  <c r="AR187" i="33" s="1"/>
  <c r="BV186" i="33"/>
  <c r="BU186" i="33"/>
  <c r="BT186" i="33"/>
  <c r="BS186" i="33"/>
  <c r="BR186" i="33"/>
  <c r="BQ186" i="33"/>
  <c r="BP186" i="33"/>
  <c r="BO186" i="33"/>
  <c r="BN186" i="33"/>
  <c r="BM186" i="33"/>
  <c r="BL186" i="33"/>
  <c r="BK186" i="33"/>
  <c r="BJ186" i="33"/>
  <c r="BI186" i="33"/>
  <c r="BW186" i="33" s="1"/>
  <c r="AS186" i="33" s="1"/>
  <c r="BG186" i="33"/>
  <c r="BF186" i="33"/>
  <c r="BE186" i="33"/>
  <c r="BD186" i="33"/>
  <c r="BC186" i="33"/>
  <c r="BB186" i="33"/>
  <c r="BA186" i="33"/>
  <c r="AZ186" i="33"/>
  <c r="BV185" i="33"/>
  <c r="BU185" i="33"/>
  <c r="BT185" i="33"/>
  <c r="BS185" i="33"/>
  <c r="BR185" i="33"/>
  <c r="BQ185" i="33"/>
  <c r="BP185" i="33"/>
  <c r="BO185" i="33"/>
  <c r="BN185" i="33"/>
  <c r="BM185" i="33"/>
  <c r="BL185" i="33"/>
  <c r="BK185" i="33"/>
  <c r="BJ185" i="33"/>
  <c r="BI185" i="33"/>
  <c r="BW185" i="33" s="1"/>
  <c r="AS185" i="33" s="1"/>
  <c r="BG185" i="33"/>
  <c r="BF185" i="33"/>
  <c r="BE185" i="33"/>
  <c r="BD185" i="33"/>
  <c r="BC185" i="33"/>
  <c r="BB185" i="33"/>
  <c r="BA185" i="33"/>
  <c r="AZ185" i="33"/>
  <c r="AR185" i="33" s="1"/>
  <c r="BV184" i="33"/>
  <c r="BU184" i="33"/>
  <c r="BT184" i="33"/>
  <c r="BS184" i="33"/>
  <c r="BR184" i="33"/>
  <c r="BQ184" i="33"/>
  <c r="BP184" i="33"/>
  <c r="BO184" i="33"/>
  <c r="BN184" i="33"/>
  <c r="BM184" i="33"/>
  <c r="BL184" i="33"/>
  <c r="BK184" i="33"/>
  <c r="BJ184" i="33"/>
  <c r="BI184" i="33"/>
  <c r="BW184" i="33" s="1"/>
  <c r="AS184" i="33" s="1"/>
  <c r="BG184" i="33"/>
  <c r="BF184" i="33"/>
  <c r="BE184" i="33"/>
  <c r="BD184" i="33"/>
  <c r="BC184" i="33"/>
  <c r="BB184" i="33"/>
  <c r="BA184" i="33"/>
  <c r="AZ184" i="33"/>
  <c r="BV183" i="33"/>
  <c r="BU183" i="33"/>
  <c r="BT183" i="33"/>
  <c r="BS183" i="33"/>
  <c r="BR183" i="33"/>
  <c r="BQ183" i="33"/>
  <c r="BP183" i="33"/>
  <c r="BO183" i="33"/>
  <c r="BN183" i="33"/>
  <c r="BM183" i="33"/>
  <c r="BL183" i="33"/>
  <c r="BK183" i="33"/>
  <c r="BJ183" i="33"/>
  <c r="BI183" i="33"/>
  <c r="BW183" i="33" s="1"/>
  <c r="AS183" i="33" s="1"/>
  <c r="BG183" i="33"/>
  <c r="BF183" i="33"/>
  <c r="BE183" i="33"/>
  <c r="BD183" i="33"/>
  <c r="BC183" i="33"/>
  <c r="BB183" i="33"/>
  <c r="BA183" i="33"/>
  <c r="AZ183" i="33"/>
  <c r="AR183" i="33" s="1"/>
  <c r="BW182" i="33"/>
  <c r="AS182" i="33" s="1"/>
  <c r="BV182" i="33"/>
  <c r="BU182" i="33"/>
  <c r="BT182" i="33"/>
  <c r="BS182" i="33"/>
  <c r="BR182" i="33"/>
  <c r="BQ182" i="33"/>
  <c r="BP182" i="33"/>
  <c r="BO182" i="33"/>
  <c r="BN182" i="33"/>
  <c r="BM182" i="33"/>
  <c r="BL182" i="33"/>
  <c r="BK182" i="33"/>
  <c r="BJ182" i="33"/>
  <c r="BI182" i="33"/>
  <c r="BG182" i="33"/>
  <c r="BF182" i="33"/>
  <c r="BE182" i="33"/>
  <c r="BD182" i="33"/>
  <c r="BC182" i="33"/>
  <c r="BB182" i="33"/>
  <c r="BA182" i="33"/>
  <c r="AZ182" i="33"/>
  <c r="BV181" i="33"/>
  <c r="BU181" i="33"/>
  <c r="BT181" i="33"/>
  <c r="BS181" i="33"/>
  <c r="BR181" i="33"/>
  <c r="BQ181" i="33"/>
  <c r="BP181" i="33"/>
  <c r="BO181" i="33"/>
  <c r="BN181" i="33"/>
  <c r="BM181" i="33"/>
  <c r="BL181" i="33"/>
  <c r="BK181" i="33"/>
  <c r="BJ181" i="33"/>
  <c r="BI181" i="33"/>
  <c r="BW181" i="33" s="1"/>
  <c r="AS181" i="33" s="1"/>
  <c r="BG181" i="33"/>
  <c r="BF181" i="33"/>
  <c r="BE181" i="33"/>
  <c r="BD181" i="33"/>
  <c r="BC181" i="33"/>
  <c r="BB181" i="33"/>
  <c r="BA181" i="33"/>
  <c r="AZ181" i="33"/>
  <c r="BV180" i="33"/>
  <c r="BU180" i="33"/>
  <c r="BT180" i="33"/>
  <c r="BS180" i="33"/>
  <c r="BR180" i="33"/>
  <c r="BQ180" i="33"/>
  <c r="BP180" i="33"/>
  <c r="BO180" i="33"/>
  <c r="BN180" i="33"/>
  <c r="BM180" i="33"/>
  <c r="BL180" i="33"/>
  <c r="BK180" i="33"/>
  <c r="BJ180" i="33"/>
  <c r="BI180" i="33"/>
  <c r="BW180" i="33" s="1"/>
  <c r="AS180" i="33" s="1"/>
  <c r="BG180" i="33"/>
  <c r="BF180" i="33"/>
  <c r="BE180" i="33"/>
  <c r="BD180" i="33"/>
  <c r="BC180" i="33"/>
  <c r="BB180" i="33"/>
  <c r="BA180" i="33"/>
  <c r="AZ180" i="33"/>
  <c r="BV179" i="33"/>
  <c r="BU179" i="33"/>
  <c r="BT179" i="33"/>
  <c r="BS179" i="33"/>
  <c r="BR179" i="33"/>
  <c r="BQ179" i="33"/>
  <c r="BP179" i="33"/>
  <c r="BO179" i="33"/>
  <c r="BN179" i="33"/>
  <c r="BM179" i="33"/>
  <c r="BL179" i="33"/>
  <c r="BK179" i="33"/>
  <c r="BJ179" i="33"/>
  <c r="BI179" i="33"/>
  <c r="BW179" i="33" s="1"/>
  <c r="AS179" i="33" s="1"/>
  <c r="BG179" i="33"/>
  <c r="BF179" i="33"/>
  <c r="BE179" i="33"/>
  <c r="BD179" i="33"/>
  <c r="BC179" i="33"/>
  <c r="BB179" i="33"/>
  <c r="BA179" i="33"/>
  <c r="AZ179" i="33"/>
  <c r="BV178" i="33"/>
  <c r="BU178" i="33"/>
  <c r="BT178" i="33"/>
  <c r="BS178" i="33"/>
  <c r="BR178" i="33"/>
  <c r="BQ178" i="33"/>
  <c r="BP178" i="33"/>
  <c r="BO178" i="33"/>
  <c r="BN178" i="33"/>
  <c r="BM178" i="33"/>
  <c r="BL178" i="33"/>
  <c r="BK178" i="33"/>
  <c r="BJ178" i="33"/>
  <c r="BI178" i="33"/>
  <c r="BW178" i="33" s="1"/>
  <c r="AS178" i="33" s="1"/>
  <c r="BG178" i="33"/>
  <c r="BF178" i="33"/>
  <c r="BE178" i="33"/>
  <c r="BD178" i="33"/>
  <c r="BC178" i="33"/>
  <c r="BB178" i="33"/>
  <c r="BA178" i="33"/>
  <c r="AZ178" i="33"/>
  <c r="BV177" i="33"/>
  <c r="BU177" i="33"/>
  <c r="BT177" i="33"/>
  <c r="BS177" i="33"/>
  <c r="BR177" i="33"/>
  <c r="BQ177" i="33"/>
  <c r="BP177" i="33"/>
  <c r="BO177" i="33"/>
  <c r="BN177" i="33"/>
  <c r="BM177" i="33"/>
  <c r="BL177" i="33"/>
  <c r="BK177" i="33"/>
  <c r="BJ177" i="33"/>
  <c r="BI177" i="33"/>
  <c r="BW177" i="33" s="1"/>
  <c r="AS177" i="33" s="1"/>
  <c r="BG177" i="33"/>
  <c r="BF177" i="33"/>
  <c r="BE177" i="33"/>
  <c r="BD177" i="33"/>
  <c r="BC177" i="33"/>
  <c r="BB177" i="33"/>
  <c r="BA177" i="33"/>
  <c r="AZ177" i="33"/>
  <c r="BV176" i="33"/>
  <c r="BU176" i="33"/>
  <c r="BT176" i="33"/>
  <c r="BS176" i="33"/>
  <c r="BR176" i="33"/>
  <c r="BQ176" i="33"/>
  <c r="BP176" i="33"/>
  <c r="BO176" i="33"/>
  <c r="BN176" i="33"/>
  <c r="BM176" i="33"/>
  <c r="BL176" i="33"/>
  <c r="BK176" i="33"/>
  <c r="BJ176" i="33"/>
  <c r="BI176" i="33"/>
  <c r="BW176" i="33" s="1"/>
  <c r="AS176" i="33" s="1"/>
  <c r="BG176" i="33"/>
  <c r="BF176" i="33"/>
  <c r="BE176" i="33"/>
  <c r="BD176" i="33"/>
  <c r="BC176" i="33"/>
  <c r="BB176" i="33"/>
  <c r="BA176" i="33"/>
  <c r="AZ176" i="33"/>
  <c r="BV175" i="33"/>
  <c r="BU175" i="33"/>
  <c r="BT175" i="33"/>
  <c r="BS175" i="33"/>
  <c r="BR175" i="33"/>
  <c r="BQ175" i="33"/>
  <c r="BP175" i="33"/>
  <c r="BO175" i="33"/>
  <c r="BN175" i="33"/>
  <c r="BM175" i="33"/>
  <c r="BL175" i="33"/>
  <c r="BK175" i="33"/>
  <c r="BJ175" i="33"/>
  <c r="BI175" i="33"/>
  <c r="BW175" i="33" s="1"/>
  <c r="AS175" i="33" s="1"/>
  <c r="BG175" i="33"/>
  <c r="BF175" i="33"/>
  <c r="BE175" i="33"/>
  <c r="BD175" i="33"/>
  <c r="BC175" i="33"/>
  <c r="BB175" i="33"/>
  <c r="BA175" i="33"/>
  <c r="AZ175" i="33"/>
  <c r="BV174" i="33"/>
  <c r="BU174" i="33"/>
  <c r="BT174" i="33"/>
  <c r="BS174" i="33"/>
  <c r="BR174" i="33"/>
  <c r="BQ174" i="33"/>
  <c r="BP174" i="33"/>
  <c r="BO174" i="33"/>
  <c r="BN174" i="33"/>
  <c r="BM174" i="33"/>
  <c r="BL174" i="33"/>
  <c r="BK174" i="33"/>
  <c r="BJ174" i="33"/>
  <c r="BI174" i="33"/>
  <c r="BW174" i="33" s="1"/>
  <c r="AS174" i="33" s="1"/>
  <c r="BG174" i="33"/>
  <c r="BF174" i="33"/>
  <c r="BE174" i="33"/>
  <c r="BD174" i="33"/>
  <c r="BC174" i="33"/>
  <c r="BB174" i="33"/>
  <c r="BA174" i="33"/>
  <c r="AZ174" i="33"/>
  <c r="AR174" i="33" s="1"/>
  <c r="BV173" i="33"/>
  <c r="BU173" i="33"/>
  <c r="BT173" i="33"/>
  <c r="BS173" i="33"/>
  <c r="BR173" i="33"/>
  <c r="BQ173" i="33"/>
  <c r="BP173" i="33"/>
  <c r="BO173" i="33"/>
  <c r="BN173" i="33"/>
  <c r="BM173" i="33"/>
  <c r="BL173" i="33"/>
  <c r="BK173" i="33"/>
  <c r="BJ173" i="33"/>
  <c r="BI173" i="33"/>
  <c r="BW173" i="33" s="1"/>
  <c r="AS173" i="33" s="1"/>
  <c r="BG173" i="33"/>
  <c r="BF173" i="33"/>
  <c r="BE173" i="33"/>
  <c r="BD173" i="33"/>
  <c r="BC173" i="33"/>
  <c r="BB173" i="33"/>
  <c r="BA173" i="33"/>
  <c r="AZ173" i="33"/>
  <c r="BV172" i="33"/>
  <c r="BU172" i="33"/>
  <c r="BT172" i="33"/>
  <c r="BS172" i="33"/>
  <c r="BR172" i="33"/>
  <c r="BQ172" i="33"/>
  <c r="BP172" i="33"/>
  <c r="BO172" i="33"/>
  <c r="BN172" i="33"/>
  <c r="BM172" i="33"/>
  <c r="BL172" i="33"/>
  <c r="BK172" i="33"/>
  <c r="BJ172" i="33"/>
  <c r="BI172" i="33"/>
  <c r="BW172" i="33" s="1"/>
  <c r="AS172" i="33" s="1"/>
  <c r="BG172" i="33"/>
  <c r="BF172" i="33"/>
  <c r="BE172" i="33"/>
  <c r="BD172" i="33"/>
  <c r="BC172" i="33"/>
  <c r="BB172" i="33"/>
  <c r="BA172" i="33"/>
  <c r="AZ172" i="33"/>
  <c r="AR172" i="33" s="1"/>
  <c r="BV171" i="33"/>
  <c r="BU171" i="33"/>
  <c r="BT171" i="33"/>
  <c r="BS171" i="33"/>
  <c r="BR171" i="33"/>
  <c r="BQ171" i="33"/>
  <c r="BP171" i="33"/>
  <c r="BO171" i="33"/>
  <c r="BN171" i="33"/>
  <c r="BM171" i="33"/>
  <c r="BL171" i="33"/>
  <c r="BK171" i="33"/>
  <c r="BJ171" i="33"/>
  <c r="BI171" i="33"/>
  <c r="BW171" i="33" s="1"/>
  <c r="AS171" i="33" s="1"/>
  <c r="BG171" i="33"/>
  <c r="BF171" i="33"/>
  <c r="BE171" i="33"/>
  <c r="BD171" i="33"/>
  <c r="BC171" i="33"/>
  <c r="BB171" i="33"/>
  <c r="BA171" i="33"/>
  <c r="AZ171" i="33"/>
  <c r="BV170" i="33"/>
  <c r="BU170" i="33"/>
  <c r="BT170" i="33"/>
  <c r="BS170" i="33"/>
  <c r="BR170" i="33"/>
  <c r="BQ170" i="33"/>
  <c r="BP170" i="33"/>
  <c r="BO170" i="33"/>
  <c r="BN170" i="33"/>
  <c r="BM170" i="33"/>
  <c r="BL170" i="33"/>
  <c r="BK170" i="33"/>
  <c r="BJ170" i="33"/>
  <c r="BI170" i="33"/>
  <c r="BW170" i="33" s="1"/>
  <c r="AS170" i="33" s="1"/>
  <c r="BG170" i="33"/>
  <c r="BF170" i="33"/>
  <c r="BE170" i="33"/>
  <c r="BD170" i="33"/>
  <c r="BC170" i="33"/>
  <c r="BB170" i="33"/>
  <c r="BA170" i="33"/>
  <c r="AZ170" i="33"/>
  <c r="AR170" i="33" s="1"/>
  <c r="BV169" i="33"/>
  <c r="BU169" i="33"/>
  <c r="BT169" i="33"/>
  <c r="BS169" i="33"/>
  <c r="BR169" i="33"/>
  <c r="BQ169" i="33"/>
  <c r="BP169" i="33"/>
  <c r="BO169" i="33"/>
  <c r="BN169" i="33"/>
  <c r="BM169" i="33"/>
  <c r="BL169" i="33"/>
  <c r="BK169" i="33"/>
  <c r="BJ169" i="33"/>
  <c r="BI169" i="33"/>
  <c r="BW169" i="33" s="1"/>
  <c r="AS169" i="33" s="1"/>
  <c r="BG169" i="33"/>
  <c r="BF169" i="33"/>
  <c r="BE169" i="33"/>
  <c r="BD169" i="33"/>
  <c r="BC169" i="33"/>
  <c r="BB169" i="33"/>
  <c r="BA169" i="33"/>
  <c r="AZ169" i="33"/>
  <c r="BV168" i="33"/>
  <c r="BU168" i="33"/>
  <c r="BT168" i="33"/>
  <c r="BS168" i="33"/>
  <c r="BR168" i="33"/>
  <c r="BQ168" i="33"/>
  <c r="BP168" i="33"/>
  <c r="BO168" i="33"/>
  <c r="BN168" i="33"/>
  <c r="BM168" i="33"/>
  <c r="BL168" i="33"/>
  <c r="BK168" i="33"/>
  <c r="BJ168" i="33"/>
  <c r="BI168" i="33"/>
  <c r="BW168" i="33" s="1"/>
  <c r="AS168" i="33" s="1"/>
  <c r="BG168" i="33"/>
  <c r="BF168" i="33"/>
  <c r="BE168" i="33"/>
  <c r="BD168" i="33"/>
  <c r="BC168" i="33"/>
  <c r="BB168" i="33"/>
  <c r="BA168" i="33"/>
  <c r="AZ168" i="33"/>
  <c r="AR168" i="33" s="1"/>
  <c r="BV167" i="33"/>
  <c r="BU167" i="33"/>
  <c r="BT167" i="33"/>
  <c r="BS167" i="33"/>
  <c r="BR167" i="33"/>
  <c r="BQ167" i="33"/>
  <c r="BP167" i="33"/>
  <c r="BO167" i="33"/>
  <c r="BN167" i="33"/>
  <c r="BM167" i="33"/>
  <c r="BL167" i="33"/>
  <c r="BK167" i="33"/>
  <c r="BJ167" i="33"/>
  <c r="BI167" i="33"/>
  <c r="BW167" i="33" s="1"/>
  <c r="AS167" i="33" s="1"/>
  <c r="BG167" i="33"/>
  <c r="BF167" i="33"/>
  <c r="BE167" i="33"/>
  <c r="BD167" i="33"/>
  <c r="BC167" i="33"/>
  <c r="BB167" i="33"/>
  <c r="BA167" i="33"/>
  <c r="AZ167" i="33"/>
  <c r="BV166" i="33"/>
  <c r="BU166" i="33"/>
  <c r="BT166" i="33"/>
  <c r="BS166" i="33"/>
  <c r="BR166" i="33"/>
  <c r="BQ166" i="33"/>
  <c r="BP166" i="33"/>
  <c r="BO166" i="33"/>
  <c r="BN166" i="33"/>
  <c r="BM166" i="33"/>
  <c r="BL166" i="33"/>
  <c r="BK166" i="33"/>
  <c r="BJ166" i="33"/>
  <c r="BI166" i="33"/>
  <c r="BW166" i="33" s="1"/>
  <c r="AS166" i="33" s="1"/>
  <c r="BG166" i="33"/>
  <c r="BF166" i="33"/>
  <c r="BE166" i="33"/>
  <c r="BD166" i="33"/>
  <c r="BC166" i="33"/>
  <c r="BB166" i="33"/>
  <c r="BA166" i="33"/>
  <c r="AZ166" i="33"/>
  <c r="BV165" i="33"/>
  <c r="BU165" i="33"/>
  <c r="BT165" i="33"/>
  <c r="BS165" i="33"/>
  <c r="BR165" i="33"/>
  <c r="BQ165" i="33"/>
  <c r="BP165" i="33"/>
  <c r="BO165" i="33"/>
  <c r="BN165" i="33"/>
  <c r="BM165" i="33"/>
  <c r="BL165" i="33"/>
  <c r="BK165" i="33"/>
  <c r="BJ165" i="33"/>
  <c r="BI165" i="33"/>
  <c r="BW165" i="33" s="1"/>
  <c r="AS165" i="33" s="1"/>
  <c r="BG165" i="33"/>
  <c r="BF165" i="33"/>
  <c r="BE165" i="33"/>
  <c r="BD165" i="33"/>
  <c r="BC165" i="33"/>
  <c r="BB165" i="33"/>
  <c r="BA165" i="33"/>
  <c r="AZ165" i="33"/>
  <c r="BV164" i="33"/>
  <c r="BU164" i="33"/>
  <c r="BT164" i="33"/>
  <c r="BS164" i="33"/>
  <c r="BR164" i="33"/>
  <c r="BQ164" i="33"/>
  <c r="BP164" i="33"/>
  <c r="BO164" i="33"/>
  <c r="BN164" i="33"/>
  <c r="BM164" i="33"/>
  <c r="BL164" i="33"/>
  <c r="BK164" i="33"/>
  <c r="BJ164" i="33"/>
  <c r="BI164" i="33"/>
  <c r="BW164" i="33" s="1"/>
  <c r="AS164" i="33" s="1"/>
  <c r="BG164" i="33"/>
  <c r="BF164" i="33"/>
  <c r="BE164" i="33"/>
  <c r="BD164" i="33"/>
  <c r="BC164" i="33"/>
  <c r="BB164" i="33"/>
  <c r="BA164" i="33"/>
  <c r="AZ164" i="33"/>
  <c r="BV163" i="33"/>
  <c r="BU163" i="33"/>
  <c r="BT163" i="33"/>
  <c r="BS163" i="33"/>
  <c r="BR163" i="33"/>
  <c r="BQ163" i="33"/>
  <c r="BP163" i="33"/>
  <c r="BO163" i="33"/>
  <c r="BN163" i="33"/>
  <c r="BM163" i="33"/>
  <c r="BL163" i="33"/>
  <c r="BK163" i="33"/>
  <c r="BJ163" i="33"/>
  <c r="BI163" i="33"/>
  <c r="BW163" i="33" s="1"/>
  <c r="AS163" i="33" s="1"/>
  <c r="BG163" i="33"/>
  <c r="BF163" i="33"/>
  <c r="BE163" i="33"/>
  <c r="BD163" i="33"/>
  <c r="BC163" i="33"/>
  <c r="BB163" i="33"/>
  <c r="BA163" i="33"/>
  <c r="AZ163" i="33"/>
  <c r="BV162" i="33"/>
  <c r="BU162" i="33"/>
  <c r="BT162" i="33"/>
  <c r="BS162" i="33"/>
  <c r="BR162" i="33"/>
  <c r="BQ162" i="33"/>
  <c r="BP162" i="33"/>
  <c r="BO162" i="33"/>
  <c r="BN162" i="33"/>
  <c r="BM162" i="33"/>
  <c r="BL162" i="33"/>
  <c r="BK162" i="33"/>
  <c r="BJ162" i="33"/>
  <c r="BI162" i="33"/>
  <c r="BW162" i="33" s="1"/>
  <c r="AS162" i="33" s="1"/>
  <c r="BG162" i="33"/>
  <c r="BF162" i="33"/>
  <c r="BE162" i="33"/>
  <c r="BD162" i="33"/>
  <c r="BC162" i="33"/>
  <c r="BB162" i="33"/>
  <c r="BA162" i="33"/>
  <c r="AZ162" i="33"/>
  <c r="BV161" i="33"/>
  <c r="BU161" i="33"/>
  <c r="BT161" i="33"/>
  <c r="BS161" i="33"/>
  <c r="BR161" i="33"/>
  <c r="BQ161" i="33"/>
  <c r="BP161" i="33"/>
  <c r="BO161" i="33"/>
  <c r="BN161" i="33"/>
  <c r="BM161" i="33"/>
  <c r="BL161" i="33"/>
  <c r="BK161" i="33"/>
  <c r="BJ161" i="33"/>
  <c r="BI161" i="33"/>
  <c r="BW161" i="33" s="1"/>
  <c r="AS161" i="33" s="1"/>
  <c r="BG161" i="33"/>
  <c r="BF161" i="33"/>
  <c r="BE161" i="33"/>
  <c r="BD161" i="33"/>
  <c r="BC161" i="33"/>
  <c r="BB161" i="33"/>
  <c r="BA161" i="33"/>
  <c r="AZ161" i="33"/>
  <c r="BV160" i="33"/>
  <c r="BU160" i="33"/>
  <c r="BT160" i="33"/>
  <c r="BS160" i="33"/>
  <c r="BR160" i="33"/>
  <c r="BQ160" i="33"/>
  <c r="BP160" i="33"/>
  <c r="BO160" i="33"/>
  <c r="BN160" i="33"/>
  <c r="BM160" i="33"/>
  <c r="BL160" i="33"/>
  <c r="BK160" i="33"/>
  <c r="BJ160" i="33"/>
  <c r="BI160" i="33"/>
  <c r="BW160" i="33" s="1"/>
  <c r="AS160" i="33" s="1"/>
  <c r="BG160" i="33"/>
  <c r="BF160" i="33"/>
  <c r="BE160" i="33"/>
  <c r="BD160" i="33"/>
  <c r="BC160" i="33"/>
  <c r="BB160" i="33"/>
  <c r="BA160" i="33"/>
  <c r="AZ160" i="33"/>
  <c r="BV159" i="33"/>
  <c r="BU159" i="33"/>
  <c r="BT159" i="33"/>
  <c r="BS159" i="33"/>
  <c r="BR159" i="33"/>
  <c r="BQ159" i="33"/>
  <c r="BP159" i="33"/>
  <c r="BO159" i="33"/>
  <c r="BN159" i="33"/>
  <c r="BM159" i="33"/>
  <c r="BL159" i="33"/>
  <c r="BK159" i="33"/>
  <c r="BJ159" i="33"/>
  <c r="BI159" i="33"/>
  <c r="BW159" i="33" s="1"/>
  <c r="AS159" i="33" s="1"/>
  <c r="BG159" i="33"/>
  <c r="BF159" i="33"/>
  <c r="BE159" i="33"/>
  <c r="BD159" i="33"/>
  <c r="BC159" i="33"/>
  <c r="BB159" i="33"/>
  <c r="BA159" i="33"/>
  <c r="AZ159" i="33"/>
  <c r="BW158" i="33"/>
  <c r="AS158" i="33" s="1"/>
  <c r="BV158" i="33"/>
  <c r="BU158" i="33"/>
  <c r="BT158" i="33"/>
  <c r="BS158" i="33"/>
  <c r="BR158" i="33"/>
  <c r="BQ158" i="33"/>
  <c r="BP158" i="33"/>
  <c r="BO158" i="33"/>
  <c r="BN158" i="33"/>
  <c r="BM158" i="33"/>
  <c r="BL158" i="33"/>
  <c r="BK158" i="33"/>
  <c r="BJ158" i="33"/>
  <c r="BI158" i="33"/>
  <c r="BG158" i="33"/>
  <c r="BF158" i="33"/>
  <c r="BE158" i="33"/>
  <c r="BD158" i="33"/>
  <c r="BC158" i="33"/>
  <c r="BB158" i="33"/>
  <c r="BA158" i="33"/>
  <c r="AZ158" i="33"/>
  <c r="BV157" i="33"/>
  <c r="BU157" i="33"/>
  <c r="BT157" i="33"/>
  <c r="BS157" i="33"/>
  <c r="BR157" i="33"/>
  <c r="BQ157" i="33"/>
  <c r="BP157" i="33"/>
  <c r="BO157" i="33"/>
  <c r="BN157" i="33"/>
  <c r="BM157" i="33"/>
  <c r="BL157" i="33"/>
  <c r="BK157" i="33"/>
  <c r="BJ157" i="33"/>
  <c r="BI157" i="33"/>
  <c r="BW157" i="33" s="1"/>
  <c r="AS157" i="33" s="1"/>
  <c r="BG157" i="33"/>
  <c r="BF157" i="33"/>
  <c r="BE157" i="33"/>
  <c r="BD157" i="33"/>
  <c r="BC157" i="33"/>
  <c r="BB157" i="33"/>
  <c r="BA157" i="33"/>
  <c r="AZ157" i="33"/>
  <c r="AR157" i="33" s="1"/>
  <c r="BV156" i="33"/>
  <c r="BU156" i="33"/>
  <c r="BT156" i="33"/>
  <c r="BS156" i="33"/>
  <c r="BR156" i="33"/>
  <c r="BQ156" i="33"/>
  <c r="BP156" i="33"/>
  <c r="BO156" i="33"/>
  <c r="BN156" i="33"/>
  <c r="BM156" i="33"/>
  <c r="BL156" i="33"/>
  <c r="BK156" i="33"/>
  <c r="BJ156" i="33"/>
  <c r="BI156" i="33"/>
  <c r="BW156" i="33" s="1"/>
  <c r="AS156" i="33" s="1"/>
  <c r="BG156" i="33"/>
  <c r="BF156" i="33"/>
  <c r="BE156" i="33"/>
  <c r="BD156" i="33"/>
  <c r="BC156" i="33"/>
  <c r="BB156" i="33"/>
  <c r="BA156" i="33"/>
  <c r="AZ156" i="33"/>
  <c r="BV155" i="33"/>
  <c r="BU155" i="33"/>
  <c r="BT155" i="33"/>
  <c r="BS155" i="33"/>
  <c r="BR155" i="33"/>
  <c r="BQ155" i="33"/>
  <c r="BP155" i="33"/>
  <c r="BO155" i="33"/>
  <c r="BN155" i="33"/>
  <c r="BM155" i="33"/>
  <c r="BL155" i="33"/>
  <c r="BK155" i="33"/>
  <c r="BJ155" i="33"/>
  <c r="BI155" i="33"/>
  <c r="BW155" i="33" s="1"/>
  <c r="AS155" i="33" s="1"/>
  <c r="BG155" i="33"/>
  <c r="BF155" i="33"/>
  <c r="BE155" i="33"/>
  <c r="BD155" i="33"/>
  <c r="BC155" i="33"/>
  <c r="BB155" i="33"/>
  <c r="BA155" i="33"/>
  <c r="AZ155" i="33"/>
  <c r="AR155" i="33" s="1"/>
  <c r="BV154" i="33"/>
  <c r="BU154" i="33"/>
  <c r="BT154" i="33"/>
  <c r="BS154" i="33"/>
  <c r="BR154" i="33"/>
  <c r="BQ154" i="33"/>
  <c r="BP154" i="33"/>
  <c r="BO154" i="33"/>
  <c r="BN154" i="33"/>
  <c r="BM154" i="33"/>
  <c r="BL154" i="33"/>
  <c r="BK154" i="33"/>
  <c r="BJ154" i="33"/>
  <c r="BI154" i="33"/>
  <c r="BW154" i="33" s="1"/>
  <c r="AS154" i="33" s="1"/>
  <c r="BG154" i="33"/>
  <c r="BF154" i="33"/>
  <c r="BE154" i="33"/>
  <c r="BD154" i="33"/>
  <c r="BC154" i="33"/>
  <c r="BB154" i="33"/>
  <c r="BA154" i="33"/>
  <c r="AZ154" i="33"/>
  <c r="BV153" i="33"/>
  <c r="BU153" i="33"/>
  <c r="BT153" i="33"/>
  <c r="BS153" i="33"/>
  <c r="BR153" i="33"/>
  <c r="BQ153" i="33"/>
  <c r="BP153" i="33"/>
  <c r="BO153" i="33"/>
  <c r="BN153" i="33"/>
  <c r="BM153" i="33"/>
  <c r="BL153" i="33"/>
  <c r="BK153" i="33"/>
  <c r="BJ153" i="33"/>
  <c r="BI153" i="33"/>
  <c r="BW153" i="33" s="1"/>
  <c r="AS153" i="33" s="1"/>
  <c r="BG153" i="33"/>
  <c r="BF153" i="33"/>
  <c r="BE153" i="33"/>
  <c r="BD153" i="33"/>
  <c r="BC153" i="33"/>
  <c r="BB153" i="33"/>
  <c r="BA153" i="33"/>
  <c r="AZ153" i="33"/>
  <c r="AR153" i="33" s="1"/>
  <c r="BV152" i="33"/>
  <c r="BU152" i="33"/>
  <c r="BT152" i="33"/>
  <c r="BS152" i="33"/>
  <c r="BR152" i="33"/>
  <c r="BQ152" i="33"/>
  <c r="BP152" i="33"/>
  <c r="BO152" i="33"/>
  <c r="BN152" i="33"/>
  <c r="BM152" i="33"/>
  <c r="BL152" i="33"/>
  <c r="BK152" i="33"/>
  <c r="BJ152" i="33"/>
  <c r="BI152" i="33"/>
  <c r="BW152" i="33" s="1"/>
  <c r="AS152" i="33" s="1"/>
  <c r="BG152" i="33"/>
  <c r="BF152" i="33"/>
  <c r="BE152" i="33"/>
  <c r="BD152" i="33"/>
  <c r="BC152" i="33"/>
  <c r="BB152" i="33"/>
  <c r="BA152" i="33"/>
  <c r="AZ152" i="33"/>
  <c r="BV151" i="33"/>
  <c r="BU151" i="33"/>
  <c r="BT151" i="33"/>
  <c r="BS151" i="33"/>
  <c r="BR151" i="33"/>
  <c r="BQ151" i="33"/>
  <c r="BP151" i="33"/>
  <c r="BO151" i="33"/>
  <c r="BN151" i="33"/>
  <c r="BM151" i="33"/>
  <c r="BL151" i="33"/>
  <c r="BK151" i="33"/>
  <c r="BJ151" i="33"/>
  <c r="BI151" i="33"/>
  <c r="BW151" i="33" s="1"/>
  <c r="AS151" i="33" s="1"/>
  <c r="BG151" i="33"/>
  <c r="BF151" i="33"/>
  <c r="BE151" i="33"/>
  <c r="BD151" i="33"/>
  <c r="BC151" i="33"/>
  <c r="BB151" i="33"/>
  <c r="BA151" i="33"/>
  <c r="AZ151" i="33"/>
  <c r="AR151" i="33" s="1"/>
  <c r="BV150" i="33"/>
  <c r="BU150" i="33"/>
  <c r="BT150" i="33"/>
  <c r="BS150" i="33"/>
  <c r="BR150" i="33"/>
  <c r="BQ150" i="33"/>
  <c r="BP150" i="33"/>
  <c r="BO150" i="33"/>
  <c r="BN150" i="33"/>
  <c r="BM150" i="33"/>
  <c r="BL150" i="33"/>
  <c r="BK150" i="33"/>
  <c r="BJ150" i="33"/>
  <c r="BI150" i="33"/>
  <c r="BW150" i="33" s="1"/>
  <c r="AS150" i="33" s="1"/>
  <c r="BG150" i="33"/>
  <c r="BF150" i="33"/>
  <c r="BE150" i="33"/>
  <c r="BD150" i="33"/>
  <c r="BC150" i="33"/>
  <c r="BB150" i="33"/>
  <c r="BA150" i="33"/>
  <c r="AZ150" i="33"/>
  <c r="BV149" i="33"/>
  <c r="BU149" i="33"/>
  <c r="BT149" i="33"/>
  <c r="BS149" i="33"/>
  <c r="BR149" i="33"/>
  <c r="BQ149" i="33"/>
  <c r="BP149" i="33"/>
  <c r="BO149" i="33"/>
  <c r="BN149" i="33"/>
  <c r="BM149" i="33"/>
  <c r="BL149" i="33"/>
  <c r="BK149" i="33"/>
  <c r="BJ149" i="33"/>
  <c r="BI149" i="33"/>
  <c r="BW149" i="33" s="1"/>
  <c r="AS149" i="33" s="1"/>
  <c r="BG149" i="33"/>
  <c r="BF149" i="33"/>
  <c r="BE149" i="33"/>
  <c r="BD149" i="33"/>
  <c r="BC149" i="33"/>
  <c r="BB149" i="33"/>
  <c r="BA149" i="33"/>
  <c r="AZ149" i="33"/>
  <c r="BV148" i="33"/>
  <c r="BU148" i="33"/>
  <c r="BT148" i="33"/>
  <c r="BS148" i="33"/>
  <c r="BR148" i="33"/>
  <c r="BQ148" i="33"/>
  <c r="BP148" i="33"/>
  <c r="BO148" i="33"/>
  <c r="BN148" i="33"/>
  <c r="BM148" i="33"/>
  <c r="BL148" i="33"/>
  <c r="BK148" i="33"/>
  <c r="BJ148" i="33"/>
  <c r="BI148" i="33"/>
  <c r="BW148" i="33" s="1"/>
  <c r="AS148" i="33" s="1"/>
  <c r="BG148" i="33"/>
  <c r="BF148" i="33"/>
  <c r="BE148" i="33"/>
  <c r="BD148" i="33"/>
  <c r="BC148" i="33"/>
  <c r="BB148" i="33"/>
  <c r="BA148" i="33"/>
  <c r="AZ148" i="33"/>
  <c r="BV147" i="33"/>
  <c r="BU147" i="33"/>
  <c r="BT147" i="33"/>
  <c r="BS147" i="33"/>
  <c r="BR147" i="33"/>
  <c r="BQ147" i="33"/>
  <c r="BP147" i="33"/>
  <c r="BO147" i="33"/>
  <c r="BN147" i="33"/>
  <c r="BM147" i="33"/>
  <c r="BL147" i="33"/>
  <c r="BK147" i="33"/>
  <c r="BJ147" i="33"/>
  <c r="BI147" i="33"/>
  <c r="BW147" i="33" s="1"/>
  <c r="AS147" i="33" s="1"/>
  <c r="BG147" i="33"/>
  <c r="BF147" i="33"/>
  <c r="BE147" i="33"/>
  <c r="BD147" i="33"/>
  <c r="BC147" i="33"/>
  <c r="BB147" i="33"/>
  <c r="BA147" i="33"/>
  <c r="AZ147" i="33"/>
  <c r="BV146" i="33"/>
  <c r="BU146" i="33"/>
  <c r="BT146" i="33"/>
  <c r="BS146" i="33"/>
  <c r="BR146" i="33"/>
  <c r="BQ146" i="33"/>
  <c r="BP146" i="33"/>
  <c r="BO146" i="33"/>
  <c r="BN146" i="33"/>
  <c r="BM146" i="33"/>
  <c r="BL146" i="33"/>
  <c r="BK146" i="33"/>
  <c r="BJ146" i="33"/>
  <c r="BI146" i="33"/>
  <c r="BW146" i="33" s="1"/>
  <c r="AS146" i="33" s="1"/>
  <c r="BG146" i="33"/>
  <c r="BF146" i="33"/>
  <c r="BE146" i="33"/>
  <c r="BD146" i="33"/>
  <c r="BC146" i="33"/>
  <c r="BB146" i="33"/>
  <c r="BA146" i="33"/>
  <c r="AZ146" i="33"/>
  <c r="AR146" i="33" s="1"/>
  <c r="BW145" i="33"/>
  <c r="AS145" i="33" s="1"/>
  <c r="BV145" i="33"/>
  <c r="BU145" i="33"/>
  <c r="BT145" i="33"/>
  <c r="BS145" i="33"/>
  <c r="BR145" i="33"/>
  <c r="BQ145" i="33"/>
  <c r="BP145" i="33"/>
  <c r="BO145" i="33"/>
  <c r="BN145" i="33"/>
  <c r="BM145" i="33"/>
  <c r="BL145" i="33"/>
  <c r="BK145" i="33"/>
  <c r="BJ145" i="33"/>
  <c r="BI145" i="33"/>
  <c r="BG145" i="33"/>
  <c r="BF145" i="33"/>
  <c r="BE145" i="33"/>
  <c r="BD145" i="33"/>
  <c r="BC145" i="33"/>
  <c r="BB145" i="33"/>
  <c r="BA145" i="33"/>
  <c r="AZ145" i="33"/>
  <c r="BV144" i="33"/>
  <c r="BU144" i="33"/>
  <c r="BT144" i="33"/>
  <c r="BS144" i="33"/>
  <c r="BR144" i="33"/>
  <c r="BQ144" i="33"/>
  <c r="BP144" i="33"/>
  <c r="BO144" i="33"/>
  <c r="BN144" i="33"/>
  <c r="BM144" i="33"/>
  <c r="BL144" i="33"/>
  <c r="BK144" i="33"/>
  <c r="BJ144" i="33"/>
  <c r="BI144" i="33"/>
  <c r="BW144" i="33" s="1"/>
  <c r="AS144" i="33" s="1"/>
  <c r="BG144" i="33"/>
  <c r="BF144" i="33"/>
  <c r="BE144" i="33"/>
  <c r="BD144" i="33"/>
  <c r="BC144" i="33"/>
  <c r="BB144" i="33"/>
  <c r="BA144" i="33"/>
  <c r="AZ144" i="33"/>
  <c r="BV143" i="33"/>
  <c r="BU143" i="33"/>
  <c r="BT143" i="33"/>
  <c r="BS143" i="33"/>
  <c r="BR143" i="33"/>
  <c r="BQ143" i="33"/>
  <c r="BP143" i="33"/>
  <c r="BO143" i="33"/>
  <c r="BN143" i="33"/>
  <c r="BM143" i="33"/>
  <c r="BL143" i="33"/>
  <c r="BK143" i="33"/>
  <c r="BJ143" i="33"/>
  <c r="BI143" i="33"/>
  <c r="BW143" i="33" s="1"/>
  <c r="AS143" i="33" s="1"/>
  <c r="BG143" i="33"/>
  <c r="BF143" i="33"/>
  <c r="BE143" i="33"/>
  <c r="BD143" i="33"/>
  <c r="BC143" i="33"/>
  <c r="BB143" i="33"/>
  <c r="BA143" i="33"/>
  <c r="AZ143" i="33"/>
  <c r="BW142" i="33"/>
  <c r="AS142" i="33" s="1"/>
  <c r="BV142" i="33"/>
  <c r="BU142" i="33"/>
  <c r="BT142" i="33"/>
  <c r="BS142" i="33"/>
  <c r="BR142" i="33"/>
  <c r="BQ142" i="33"/>
  <c r="BP142" i="33"/>
  <c r="BO142" i="33"/>
  <c r="BN142" i="33"/>
  <c r="BM142" i="33"/>
  <c r="BL142" i="33"/>
  <c r="BK142" i="33"/>
  <c r="BJ142" i="33"/>
  <c r="BI142" i="33"/>
  <c r="BG142" i="33"/>
  <c r="BF142" i="33"/>
  <c r="BE142" i="33"/>
  <c r="BD142" i="33"/>
  <c r="BC142" i="33"/>
  <c r="BB142" i="33"/>
  <c r="BA142" i="33"/>
  <c r="AZ142" i="33"/>
  <c r="BV141" i="33"/>
  <c r="BU141" i="33"/>
  <c r="BT141" i="33"/>
  <c r="BS141" i="33"/>
  <c r="BR141" i="33"/>
  <c r="BQ141" i="33"/>
  <c r="BP141" i="33"/>
  <c r="BO141" i="33"/>
  <c r="BN141" i="33"/>
  <c r="BM141" i="33"/>
  <c r="BL141" i="33"/>
  <c r="BK141" i="33"/>
  <c r="BJ141" i="33"/>
  <c r="BI141" i="33"/>
  <c r="BW141" i="33" s="1"/>
  <c r="AS141" i="33" s="1"/>
  <c r="BG141" i="33"/>
  <c r="BF141" i="33"/>
  <c r="BE141" i="33"/>
  <c r="BD141" i="33"/>
  <c r="BC141" i="33"/>
  <c r="BB141" i="33"/>
  <c r="BA141" i="33"/>
  <c r="AZ141" i="33"/>
  <c r="AR141" i="33" s="1"/>
  <c r="BV140" i="33"/>
  <c r="BU140" i="33"/>
  <c r="BT140" i="33"/>
  <c r="BS140" i="33"/>
  <c r="BR140" i="33"/>
  <c r="BQ140" i="33"/>
  <c r="BP140" i="33"/>
  <c r="BO140" i="33"/>
  <c r="BN140" i="33"/>
  <c r="BM140" i="33"/>
  <c r="BL140" i="33"/>
  <c r="BK140" i="33"/>
  <c r="BJ140" i="33"/>
  <c r="BI140" i="33"/>
  <c r="BW140" i="33" s="1"/>
  <c r="AS140" i="33" s="1"/>
  <c r="BG140" i="33"/>
  <c r="BF140" i="33"/>
  <c r="BE140" i="33"/>
  <c r="BD140" i="33"/>
  <c r="BC140" i="33"/>
  <c r="BB140" i="33"/>
  <c r="BA140" i="33"/>
  <c r="AZ140" i="33"/>
  <c r="BV139" i="33"/>
  <c r="BU139" i="33"/>
  <c r="BT139" i="33"/>
  <c r="BS139" i="33"/>
  <c r="BR139" i="33"/>
  <c r="BQ139" i="33"/>
  <c r="BP139" i="33"/>
  <c r="BO139" i="33"/>
  <c r="BN139" i="33"/>
  <c r="BM139" i="33"/>
  <c r="BL139" i="33"/>
  <c r="BK139" i="33"/>
  <c r="BJ139" i="33"/>
  <c r="BI139" i="33"/>
  <c r="BW139" i="33" s="1"/>
  <c r="AS139" i="33" s="1"/>
  <c r="BG139" i="33"/>
  <c r="BF139" i="33"/>
  <c r="BE139" i="33"/>
  <c r="BD139" i="33"/>
  <c r="BC139" i="33"/>
  <c r="BB139" i="33"/>
  <c r="BA139" i="33"/>
  <c r="AZ139" i="33"/>
  <c r="AR139" i="33" s="1"/>
  <c r="BV138" i="33"/>
  <c r="BU138" i="33"/>
  <c r="BT138" i="33"/>
  <c r="BS138" i="33"/>
  <c r="BR138" i="33"/>
  <c r="BQ138" i="33"/>
  <c r="BP138" i="33"/>
  <c r="BO138" i="33"/>
  <c r="BN138" i="33"/>
  <c r="BM138" i="33"/>
  <c r="BL138" i="33"/>
  <c r="BK138" i="33"/>
  <c r="BJ138" i="33"/>
  <c r="BI138" i="33"/>
  <c r="BW138" i="33" s="1"/>
  <c r="AS138" i="33" s="1"/>
  <c r="BG138" i="33"/>
  <c r="BF138" i="33"/>
  <c r="BE138" i="33"/>
  <c r="BD138" i="33"/>
  <c r="BC138" i="33"/>
  <c r="BB138" i="33"/>
  <c r="BA138" i="33"/>
  <c r="AZ138" i="33"/>
  <c r="BV137" i="33"/>
  <c r="BU137" i="33"/>
  <c r="BT137" i="33"/>
  <c r="BS137" i="33"/>
  <c r="BR137" i="33"/>
  <c r="BQ137" i="33"/>
  <c r="BP137" i="33"/>
  <c r="BO137" i="33"/>
  <c r="BN137" i="33"/>
  <c r="BM137" i="33"/>
  <c r="BL137" i="33"/>
  <c r="BK137" i="33"/>
  <c r="BJ137" i="33"/>
  <c r="BI137" i="33"/>
  <c r="BW137" i="33" s="1"/>
  <c r="AS137" i="33" s="1"/>
  <c r="BG137" i="33"/>
  <c r="BF137" i="33"/>
  <c r="BE137" i="33"/>
  <c r="BD137" i="33"/>
  <c r="BC137" i="33"/>
  <c r="BB137" i="33"/>
  <c r="BA137" i="33"/>
  <c r="AZ137" i="33"/>
  <c r="AR137" i="33" s="1"/>
  <c r="BV136" i="33"/>
  <c r="BU136" i="33"/>
  <c r="BT136" i="33"/>
  <c r="BS136" i="33"/>
  <c r="BR136" i="33"/>
  <c r="BQ136" i="33"/>
  <c r="BP136" i="33"/>
  <c r="BO136" i="33"/>
  <c r="BN136" i="33"/>
  <c r="BM136" i="33"/>
  <c r="BL136" i="33"/>
  <c r="BK136" i="33"/>
  <c r="BJ136" i="33"/>
  <c r="BI136" i="33"/>
  <c r="BW136" i="33" s="1"/>
  <c r="AS136" i="33" s="1"/>
  <c r="BG136" i="33"/>
  <c r="BF136" i="33"/>
  <c r="BE136" i="33"/>
  <c r="BD136" i="33"/>
  <c r="BC136" i="33"/>
  <c r="BB136" i="33"/>
  <c r="BA136" i="33"/>
  <c r="AZ136" i="33"/>
  <c r="BV135" i="33"/>
  <c r="BU135" i="33"/>
  <c r="BT135" i="33"/>
  <c r="BS135" i="33"/>
  <c r="BR135" i="33"/>
  <c r="BQ135" i="33"/>
  <c r="BP135" i="33"/>
  <c r="BO135" i="33"/>
  <c r="BN135" i="33"/>
  <c r="BM135" i="33"/>
  <c r="BL135" i="33"/>
  <c r="BK135" i="33"/>
  <c r="BJ135" i="33"/>
  <c r="BI135" i="33"/>
  <c r="BW135" i="33" s="1"/>
  <c r="AS135" i="33" s="1"/>
  <c r="BG135" i="33"/>
  <c r="BF135" i="33"/>
  <c r="BE135" i="33"/>
  <c r="BD135" i="33"/>
  <c r="BC135" i="33"/>
  <c r="BB135" i="33"/>
  <c r="BA135" i="33"/>
  <c r="AZ135" i="33"/>
  <c r="AR135" i="33" s="1"/>
  <c r="BV134" i="33"/>
  <c r="BU134" i="33"/>
  <c r="BT134" i="33"/>
  <c r="BS134" i="33"/>
  <c r="BR134" i="33"/>
  <c r="BQ134" i="33"/>
  <c r="BP134" i="33"/>
  <c r="BO134" i="33"/>
  <c r="BN134" i="33"/>
  <c r="BM134" i="33"/>
  <c r="BL134" i="33"/>
  <c r="BK134" i="33"/>
  <c r="BJ134" i="33"/>
  <c r="BI134" i="33"/>
  <c r="BW134" i="33" s="1"/>
  <c r="AS134" i="33" s="1"/>
  <c r="BG134" i="33"/>
  <c r="BF134" i="33"/>
  <c r="BE134" i="33"/>
  <c r="BD134" i="33"/>
  <c r="BC134" i="33"/>
  <c r="BB134" i="33"/>
  <c r="BA134" i="33"/>
  <c r="AZ134" i="33"/>
  <c r="BV133" i="33"/>
  <c r="BU133" i="33"/>
  <c r="BT133" i="33"/>
  <c r="BS133" i="33"/>
  <c r="BR133" i="33"/>
  <c r="BQ133" i="33"/>
  <c r="BP133" i="33"/>
  <c r="BO133" i="33"/>
  <c r="BN133" i="33"/>
  <c r="BM133" i="33"/>
  <c r="BL133" i="33"/>
  <c r="BK133" i="33"/>
  <c r="BJ133" i="33"/>
  <c r="BI133" i="33"/>
  <c r="BW133" i="33" s="1"/>
  <c r="AS133" i="33" s="1"/>
  <c r="BG133" i="33"/>
  <c r="BF133" i="33"/>
  <c r="BE133" i="33"/>
  <c r="BD133" i="33"/>
  <c r="BC133" i="33"/>
  <c r="BB133" i="33"/>
  <c r="BA133" i="33"/>
  <c r="AZ133" i="33"/>
  <c r="BV132" i="33"/>
  <c r="BU132" i="33"/>
  <c r="BT132" i="33"/>
  <c r="BS132" i="33"/>
  <c r="BR132" i="33"/>
  <c r="BQ132" i="33"/>
  <c r="BP132" i="33"/>
  <c r="BO132" i="33"/>
  <c r="BN132" i="33"/>
  <c r="BM132" i="33"/>
  <c r="BL132" i="33"/>
  <c r="BK132" i="33"/>
  <c r="BJ132" i="33"/>
  <c r="BI132" i="33"/>
  <c r="BW132" i="33" s="1"/>
  <c r="AS132" i="33" s="1"/>
  <c r="BG132" i="33"/>
  <c r="BF132" i="33"/>
  <c r="BE132" i="33"/>
  <c r="BD132" i="33"/>
  <c r="BC132" i="33"/>
  <c r="BB132" i="33"/>
  <c r="BA132" i="33"/>
  <c r="AZ132" i="33"/>
  <c r="BV131" i="33"/>
  <c r="BU131" i="33"/>
  <c r="BT131" i="33"/>
  <c r="BS131" i="33"/>
  <c r="BR131" i="33"/>
  <c r="BQ131" i="33"/>
  <c r="BP131" i="33"/>
  <c r="BO131" i="33"/>
  <c r="BN131" i="33"/>
  <c r="BM131" i="33"/>
  <c r="BL131" i="33"/>
  <c r="BK131" i="33"/>
  <c r="BJ131" i="33"/>
  <c r="BI131" i="33"/>
  <c r="BW131" i="33" s="1"/>
  <c r="AS131" i="33" s="1"/>
  <c r="BG131" i="33"/>
  <c r="BF131" i="33"/>
  <c r="BE131" i="33"/>
  <c r="BD131" i="33"/>
  <c r="BC131" i="33"/>
  <c r="BB131" i="33"/>
  <c r="BA131" i="33"/>
  <c r="AZ131" i="33"/>
  <c r="BV130" i="33"/>
  <c r="BU130" i="33"/>
  <c r="BT130" i="33"/>
  <c r="BS130" i="33"/>
  <c r="BR130" i="33"/>
  <c r="BQ130" i="33"/>
  <c r="BP130" i="33"/>
  <c r="BO130" i="33"/>
  <c r="BN130" i="33"/>
  <c r="BM130" i="33"/>
  <c r="BL130" i="33"/>
  <c r="BK130" i="33"/>
  <c r="BJ130" i="33"/>
  <c r="BI130" i="33"/>
  <c r="BW130" i="33" s="1"/>
  <c r="AS130" i="33" s="1"/>
  <c r="BG130" i="33"/>
  <c r="BF130" i="33"/>
  <c r="BE130" i="33"/>
  <c r="BD130" i="33"/>
  <c r="BC130" i="33"/>
  <c r="BB130" i="33"/>
  <c r="BA130" i="33"/>
  <c r="AZ130" i="33"/>
  <c r="AR130" i="33" s="1"/>
  <c r="BV129" i="33"/>
  <c r="BU129" i="33"/>
  <c r="BT129" i="33"/>
  <c r="BS129" i="33"/>
  <c r="BR129" i="33"/>
  <c r="BQ129" i="33"/>
  <c r="BP129" i="33"/>
  <c r="BO129" i="33"/>
  <c r="BN129" i="33"/>
  <c r="BM129" i="33"/>
  <c r="BL129" i="33"/>
  <c r="BK129" i="33"/>
  <c r="BJ129" i="33"/>
  <c r="BI129" i="33"/>
  <c r="BW129" i="33" s="1"/>
  <c r="AS129" i="33" s="1"/>
  <c r="BG129" i="33"/>
  <c r="BF129" i="33"/>
  <c r="BE129" i="33"/>
  <c r="BD129" i="33"/>
  <c r="BC129" i="33"/>
  <c r="BB129" i="33"/>
  <c r="BA129" i="33"/>
  <c r="AZ129" i="33"/>
  <c r="BV128" i="33"/>
  <c r="BU128" i="33"/>
  <c r="BT128" i="33"/>
  <c r="BS128" i="33"/>
  <c r="BR128" i="33"/>
  <c r="BQ128" i="33"/>
  <c r="BP128" i="33"/>
  <c r="BO128" i="33"/>
  <c r="BN128" i="33"/>
  <c r="BM128" i="33"/>
  <c r="BL128" i="33"/>
  <c r="BK128" i="33"/>
  <c r="BJ128" i="33"/>
  <c r="BI128" i="33"/>
  <c r="BW128" i="33" s="1"/>
  <c r="AS128" i="33" s="1"/>
  <c r="BG128" i="33"/>
  <c r="BF128" i="33"/>
  <c r="BE128" i="33"/>
  <c r="BD128" i="33"/>
  <c r="BC128" i="33"/>
  <c r="BB128" i="33"/>
  <c r="BA128" i="33"/>
  <c r="AZ128" i="33"/>
  <c r="AR128" i="33" s="1"/>
  <c r="BV127" i="33"/>
  <c r="BU127" i="33"/>
  <c r="BT127" i="33"/>
  <c r="BS127" i="33"/>
  <c r="BR127" i="33"/>
  <c r="BQ127" i="33"/>
  <c r="BP127" i="33"/>
  <c r="BO127" i="33"/>
  <c r="BN127" i="33"/>
  <c r="BM127" i="33"/>
  <c r="BL127" i="33"/>
  <c r="BK127" i="33"/>
  <c r="BJ127" i="33"/>
  <c r="BI127" i="33"/>
  <c r="BW127" i="33" s="1"/>
  <c r="AS127" i="33" s="1"/>
  <c r="BG127" i="33"/>
  <c r="BF127" i="33"/>
  <c r="BE127" i="33"/>
  <c r="BD127" i="33"/>
  <c r="BC127" i="33"/>
  <c r="BB127" i="33"/>
  <c r="BA127" i="33"/>
  <c r="AZ127" i="33"/>
  <c r="BV126" i="33"/>
  <c r="BU126" i="33"/>
  <c r="BT126" i="33"/>
  <c r="BS126" i="33"/>
  <c r="BR126" i="33"/>
  <c r="BQ126" i="33"/>
  <c r="BP126" i="33"/>
  <c r="BO126" i="33"/>
  <c r="BN126" i="33"/>
  <c r="BM126" i="33"/>
  <c r="BL126" i="33"/>
  <c r="BK126" i="33"/>
  <c r="BJ126" i="33"/>
  <c r="BI126" i="33"/>
  <c r="BW126" i="33" s="1"/>
  <c r="AS126" i="33" s="1"/>
  <c r="BG126" i="33"/>
  <c r="BF126" i="33"/>
  <c r="BE126" i="33"/>
  <c r="BD126" i="33"/>
  <c r="BC126" i="33"/>
  <c r="BB126" i="33"/>
  <c r="BA126" i="33"/>
  <c r="AZ126" i="33"/>
  <c r="AR126" i="33" s="1"/>
  <c r="BV125" i="33"/>
  <c r="BU125" i="33"/>
  <c r="BT125" i="33"/>
  <c r="BS125" i="33"/>
  <c r="BR125" i="33"/>
  <c r="BQ125" i="33"/>
  <c r="BP125" i="33"/>
  <c r="BO125" i="33"/>
  <c r="BN125" i="33"/>
  <c r="BM125" i="33"/>
  <c r="BL125" i="33"/>
  <c r="BK125" i="33"/>
  <c r="BJ125" i="33"/>
  <c r="BI125" i="33"/>
  <c r="BW125" i="33" s="1"/>
  <c r="AS125" i="33" s="1"/>
  <c r="BG125" i="33"/>
  <c r="BF125" i="33"/>
  <c r="BE125" i="33"/>
  <c r="BD125" i="33"/>
  <c r="BC125" i="33"/>
  <c r="BB125" i="33"/>
  <c r="BA125" i="33"/>
  <c r="AZ125" i="33"/>
  <c r="BV124" i="33"/>
  <c r="BU124" i="33"/>
  <c r="BT124" i="33"/>
  <c r="BS124" i="33"/>
  <c r="BR124" i="33"/>
  <c r="BQ124" i="33"/>
  <c r="BP124" i="33"/>
  <c r="BO124" i="33"/>
  <c r="BN124" i="33"/>
  <c r="BM124" i="33"/>
  <c r="BL124" i="33"/>
  <c r="BK124" i="33"/>
  <c r="BJ124" i="33"/>
  <c r="BI124" i="33"/>
  <c r="BW124" i="33" s="1"/>
  <c r="AS124" i="33" s="1"/>
  <c r="BG124" i="33"/>
  <c r="BF124" i="33"/>
  <c r="BE124" i="33"/>
  <c r="BD124" i="33"/>
  <c r="BC124" i="33"/>
  <c r="BB124" i="33"/>
  <c r="BA124" i="33"/>
  <c r="AZ124" i="33"/>
  <c r="AR124" i="33" s="1"/>
  <c r="BV123" i="33"/>
  <c r="BU123" i="33"/>
  <c r="BT123" i="33"/>
  <c r="BS123" i="33"/>
  <c r="BR123" i="33"/>
  <c r="BQ123" i="33"/>
  <c r="BP123" i="33"/>
  <c r="BO123" i="33"/>
  <c r="BN123" i="33"/>
  <c r="BM123" i="33"/>
  <c r="BL123" i="33"/>
  <c r="BK123" i="33"/>
  <c r="BJ123" i="33"/>
  <c r="BI123" i="33"/>
  <c r="BW123" i="33" s="1"/>
  <c r="AS123" i="33" s="1"/>
  <c r="BG123" i="33"/>
  <c r="BF123" i="33"/>
  <c r="BE123" i="33"/>
  <c r="BD123" i="33"/>
  <c r="BC123" i="33"/>
  <c r="BB123" i="33"/>
  <c r="BA123" i="33"/>
  <c r="AZ123" i="33"/>
  <c r="BV122" i="33"/>
  <c r="BU122" i="33"/>
  <c r="BT122" i="33"/>
  <c r="BS122" i="33"/>
  <c r="BR122" i="33"/>
  <c r="BQ122" i="33"/>
  <c r="BP122" i="33"/>
  <c r="BO122" i="33"/>
  <c r="BN122" i="33"/>
  <c r="BM122" i="33"/>
  <c r="BL122" i="33"/>
  <c r="BK122" i="33"/>
  <c r="BJ122" i="33"/>
  <c r="BI122" i="33"/>
  <c r="BW122" i="33" s="1"/>
  <c r="AS122" i="33" s="1"/>
  <c r="BG122" i="33"/>
  <c r="BF122" i="33"/>
  <c r="BE122" i="33"/>
  <c r="BD122" i="33"/>
  <c r="BC122" i="33"/>
  <c r="BB122" i="33"/>
  <c r="BA122" i="33"/>
  <c r="AZ122" i="33"/>
  <c r="AR122" i="33" s="1"/>
  <c r="BW121" i="33"/>
  <c r="AS121" i="33" s="1"/>
  <c r="BV121" i="33"/>
  <c r="BU121" i="33"/>
  <c r="BT121" i="33"/>
  <c r="BS121" i="33"/>
  <c r="BR121" i="33"/>
  <c r="BQ121" i="33"/>
  <c r="BP121" i="33"/>
  <c r="BO121" i="33"/>
  <c r="BN121" i="33"/>
  <c r="BM121" i="33"/>
  <c r="BL121" i="33"/>
  <c r="BK121" i="33"/>
  <c r="BJ121" i="33"/>
  <c r="BI121" i="33"/>
  <c r="BG121" i="33"/>
  <c r="BF121" i="33"/>
  <c r="BE121" i="33"/>
  <c r="BD121" i="33"/>
  <c r="BC121" i="33"/>
  <c r="BB121" i="33"/>
  <c r="BA121" i="33"/>
  <c r="AZ121" i="33"/>
  <c r="BV120" i="33"/>
  <c r="BU120" i="33"/>
  <c r="BT120" i="33"/>
  <c r="BS120" i="33"/>
  <c r="BR120" i="33"/>
  <c r="BQ120" i="33"/>
  <c r="BP120" i="33"/>
  <c r="BO120" i="33"/>
  <c r="BN120" i="33"/>
  <c r="BM120" i="33"/>
  <c r="BL120" i="33"/>
  <c r="BK120" i="33"/>
  <c r="BJ120" i="33"/>
  <c r="BI120" i="33"/>
  <c r="BW120" i="33" s="1"/>
  <c r="AS120" i="33" s="1"/>
  <c r="BG120" i="33"/>
  <c r="BF120" i="33"/>
  <c r="BE120" i="33"/>
  <c r="BD120" i="33"/>
  <c r="BC120" i="33"/>
  <c r="BB120" i="33"/>
  <c r="BA120" i="33"/>
  <c r="AZ120" i="33"/>
  <c r="BV119" i="33"/>
  <c r="BU119" i="33"/>
  <c r="BT119" i="33"/>
  <c r="BS119" i="33"/>
  <c r="BR119" i="33"/>
  <c r="BQ119" i="33"/>
  <c r="BP119" i="33"/>
  <c r="BO119" i="33"/>
  <c r="BN119" i="33"/>
  <c r="BM119" i="33"/>
  <c r="BL119" i="33"/>
  <c r="BK119" i="33"/>
  <c r="BJ119" i="33"/>
  <c r="BI119" i="33"/>
  <c r="BW119" i="33" s="1"/>
  <c r="AS119" i="33" s="1"/>
  <c r="BG119" i="33"/>
  <c r="BF119" i="33"/>
  <c r="BE119" i="33"/>
  <c r="BD119" i="33"/>
  <c r="BC119" i="33"/>
  <c r="BB119" i="33"/>
  <c r="BA119" i="33"/>
  <c r="AZ119" i="33"/>
  <c r="BW118" i="33"/>
  <c r="AS118" i="33" s="1"/>
  <c r="BV118" i="33"/>
  <c r="BU118" i="33"/>
  <c r="BT118" i="33"/>
  <c r="BS118" i="33"/>
  <c r="BR118" i="33"/>
  <c r="BQ118" i="33"/>
  <c r="BP118" i="33"/>
  <c r="BO118" i="33"/>
  <c r="BN118" i="33"/>
  <c r="BM118" i="33"/>
  <c r="BL118" i="33"/>
  <c r="BK118" i="33"/>
  <c r="BJ118" i="33"/>
  <c r="BI118" i="33"/>
  <c r="BG118" i="33"/>
  <c r="BF118" i="33"/>
  <c r="BE118" i="33"/>
  <c r="BD118" i="33"/>
  <c r="BC118" i="33"/>
  <c r="BB118" i="33"/>
  <c r="BA118" i="33"/>
  <c r="AZ118" i="33"/>
  <c r="BV117" i="33"/>
  <c r="BU117" i="33"/>
  <c r="BT117" i="33"/>
  <c r="BS117" i="33"/>
  <c r="BR117" i="33"/>
  <c r="BQ117" i="33"/>
  <c r="BP117" i="33"/>
  <c r="BO117" i="33"/>
  <c r="BN117" i="33"/>
  <c r="BM117" i="33"/>
  <c r="BL117" i="33"/>
  <c r="BK117" i="33"/>
  <c r="BJ117" i="33"/>
  <c r="BI117" i="33"/>
  <c r="BW117" i="33" s="1"/>
  <c r="AS117" i="33" s="1"/>
  <c r="BG117" i="33"/>
  <c r="BF117" i="33"/>
  <c r="BE117" i="33"/>
  <c r="BD117" i="33"/>
  <c r="BC117" i="33"/>
  <c r="BB117" i="33"/>
  <c r="BA117" i="33"/>
  <c r="AZ117" i="33"/>
  <c r="BV116" i="33"/>
  <c r="BU116" i="33"/>
  <c r="BT116" i="33"/>
  <c r="BS116" i="33"/>
  <c r="BR116" i="33"/>
  <c r="BQ116" i="33"/>
  <c r="BP116" i="33"/>
  <c r="BO116" i="33"/>
  <c r="BN116" i="33"/>
  <c r="BM116" i="33"/>
  <c r="BL116" i="33"/>
  <c r="BK116" i="33"/>
  <c r="BJ116" i="33"/>
  <c r="BI116" i="33"/>
  <c r="BW116" i="33" s="1"/>
  <c r="AS116" i="33" s="1"/>
  <c r="BG116" i="33"/>
  <c r="BF116" i="33"/>
  <c r="BE116" i="33"/>
  <c r="BD116" i="33"/>
  <c r="BC116" i="33"/>
  <c r="BB116" i="33"/>
  <c r="BA116" i="33"/>
  <c r="AZ116" i="33"/>
  <c r="BV115" i="33"/>
  <c r="BU115" i="33"/>
  <c r="BT115" i="33"/>
  <c r="BS115" i="33"/>
  <c r="BR115" i="33"/>
  <c r="BQ115" i="33"/>
  <c r="BP115" i="33"/>
  <c r="BO115" i="33"/>
  <c r="BN115" i="33"/>
  <c r="BM115" i="33"/>
  <c r="BL115" i="33"/>
  <c r="BK115" i="33"/>
  <c r="BJ115" i="33"/>
  <c r="BI115" i="33"/>
  <c r="BW115" i="33" s="1"/>
  <c r="AS115" i="33" s="1"/>
  <c r="BG115" i="33"/>
  <c r="BF115" i="33"/>
  <c r="BE115" i="33"/>
  <c r="BD115" i="33"/>
  <c r="BC115" i="33"/>
  <c r="BB115" i="33"/>
  <c r="BA115" i="33"/>
  <c r="AZ115" i="33"/>
  <c r="BV114" i="33"/>
  <c r="BU114" i="33"/>
  <c r="BT114" i="33"/>
  <c r="BS114" i="33"/>
  <c r="BR114" i="33"/>
  <c r="BQ114" i="33"/>
  <c r="BP114" i="33"/>
  <c r="BO114" i="33"/>
  <c r="BN114" i="33"/>
  <c r="BM114" i="33"/>
  <c r="BL114" i="33"/>
  <c r="BK114" i="33"/>
  <c r="BJ114" i="33"/>
  <c r="BI114" i="33"/>
  <c r="BW114" i="33" s="1"/>
  <c r="AS114" i="33" s="1"/>
  <c r="BG114" i="33"/>
  <c r="BF114" i="33"/>
  <c r="BE114" i="33"/>
  <c r="BD114" i="33"/>
  <c r="BC114" i="33"/>
  <c r="BB114" i="33"/>
  <c r="BA114" i="33"/>
  <c r="AZ114" i="33"/>
  <c r="AR114" i="33" s="1"/>
  <c r="BV113" i="33"/>
  <c r="BU113" i="33"/>
  <c r="BT113" i="33"/>
  <c r="BS113" i="33"/>
  <c r="BR113" i="33"/>
  <c r="BQ113" i="33"/>
  <c r="BP113" i="33"/>
  <c r="BO113" i="33"/>
  <c r="BN113" i="33"/>
  <c r="BM113" i="33"/>
  <c r="BL113" i="33"/>
  <c r="BK113" i="33"/>
  <c r="BJ113" i="33"/>
  <c r="BI113" i="33"/>
  <c r="BW113" i="33" s="1"/>
  <c r="AS113" i="33" s="1"/>
  <c r="BG113" i="33"/>
  <c r="BF113" i="33"/>
  <c r="BE113" i="33"/>
  <c r="BD113" i="33"/>
  <c r="BC113" i="33"/>
  <c r="BB113" i="33"/>
  <c r="BA113" i="33"/>
  <c r="AZ113" i="33"/>
  <c r="BV112" i="33"/>
  <c r="BU112" i="33"/>
  <c r="BT112" i="33"/>
  <c r="BS112" i="33"/>
  <c r="BR112" i="33"/>
  <c r="BQ112" i="33"/>
  <c r="BP112" i="33"/>
  <c r="BO112" i="33"/>
  <c r="BN112" i="33"/>
  <c r="BM112" i="33"/>
  <c r="BL112" i="33"/>
  <c r="BK112" i="33"/>
  <c r="BJ112" i="33"/>
  <c r="BI112" i="33"/>
  <c r="BW112" i="33" s="1"/>
  <c r="AS112" i="33" s="1"/>
  <c r="BG112" i="33"/>
  <c r="BF112" i="33"/>
  <c r="BE112" i="33"/>
  <c r="BD112" i="33"/>
  <c r="BC112" i="33"/>
  <c r="BB112" i="33"/>
  <c r="BA112" i="33"/>
  <c r="AZ112" i="33"/>
  <c r="AR112" i="33" s="1"/>
  <c r="BV111" i="33"/>
  <c r="BU111" i="33"/>
  <c r="BT111" i="33"/>
  <c r="BS111" i="33"/>
  <c r="BR111" i="33"/>
  <c r="BQ111" i="33"/>
  <c r="BP111" i="33"/>
  <c r="BO111" i="33"/>
  <c r="BN111" i="33"/>
  <c r="BM111" i="33"/>
  <c r="BL111" i="33"/>
  <c r="BK111" i="33"/>
  <c r="BJ111" i="33"/>
  <c r="BI111" i="33"/>
  <c r="BW111" i="33" s="1"/>
  <c r="AS111" i="33" s="1"/>
  <c r="BG111" i="33"/>
  <c r="BF111" i="33"/>
  <c r="BE111" i="33"/>
  <c r="BD111" i="33"/>
  <c r="BC111" i="33"/>
  <c r="BB111" i="33"/>
  <c r="BA111" i="33"/>
  <c r="AZ111" i="33"/>
  <c r="BV110" i="33"/>
  <c r="BU110" i="33"/>
  <c r="BT110" i="33"/>
  <c r="BS110" i="33"/>
  <c r="BR110" i="33"/>
  <c r="BQ110" i="33"/>
  <c r="BP110" i="33"/>
  <c r="BO110" i="33"/>
  <c r="BN110" i="33"/>
  <c r="BM110" i="33"/>
  <c r="BL110" i="33"/>
  <c r="BK110" i="33"/>
  <c r="BJ110" i="33"/>
  <c r="BI110" i="33"/>
  <c r="BW110" i="33" s="1"/>
  <c r="AS110" i="33" s="1"/>
  <c r="BG110" i="33"/>
  <c r="BF110" i="33"/>
  <c r="BE110" i="33"/>
  <c r="BD110" i="33"/>
  <c r="BC110" i="33"/>
  <c r="BB110" i="33"/>
  <c r="BA110" i="33"/>
  <c r="AZ110" i="33"/>
  <c r="AR110" i="33" s="1"/>
  <c r="BV109" i="33"/>
  <c r="BU109" i="33"/>
  <c r="BT109" i="33"/>
  <c r="BS109" i="33"/>
  <c r="BR109" i="33"/>
  <c r="BQ109" i="33"/>
  <c r="BP109" i="33"/>
  <c r="BO109" i="33"/>
  <c r="BN109" i="33"/>
  <c r="BM109" i="33"/>
  <c r="BL109" i="33"/>
  <c r="BK109" i="33"/>
  <c r="BJ109" i="33"/>
  <c r="BI109" i="33"/>
  <c r="BW109" i="33" s="1"/>
  <c r="AS109" i="33" s="1"/>
  <c r="BG109" i="33"/>
  <c r="BF109" i="33"/>
  <c r="BE109" i="33"/>
  <c r="BD109" i="33"/>
  <c r="BC109" i="33"/>
  <c r="BB109" i="33"/>
  <c r="BA109" i="33"/>
  <c r="AZ109" i="33"/>
  <c r="BV108" i="33"/>
  <c r="BU108" i="33"/>
  <c r="BT108" i="33"/>
  <c r="BS108" i="33"/>
  <c r="BR108" i="33"/>
  <c r="BQ108" i="33"/>
  <c r="BP108" i="33"/>
  <c r="BO108" i="33"/>
  <c r="BN108" i="33"/>
  <c r="BM108" i="33"/>
  <c r="BL108" i="33"/>
  <c r="BK108" i="33"/>
  <c r="BJ108" i="33"/>
  <c r="BI108" i="33"/>
  <c r="BW108" i="33" s="1"/>
  <c r="AS108" i="33" s="1"/>
  <c r="BG108" i="33"/>
  <c r="BF108" i="33"/>
  <c r="BE108" i="33"/>
  <c r="BD108" i="33"/>
  <c r="BC108" i="33"/>
  <c r="BB108" i="33"/>
  <c r="BA108" i="33"/>
  <c r="AZ108" i="33"/>
  <c r="AR108" i="33" s="1"/>
  <c r="BV107" i="33"/>
  <c r="BU107" i="33"/>
  <c r="BT107" i="33"/>
  <c r="BS107" i="33"/>
  <c r="BR107" i="33"/>
  <c r="BQ107" i="33"/>
  <c r="BP107" i="33"/>
  <c r="BO107" i="33"/>
  <c r="BN107" i="33"/>
  <c r="BM107" i="33"/>
  <c r="BL107" i="33"/>
  <c r="BK107" i="33"/>
  <c r="BJ107" i="33"/>
  <c r="BI107" i="33"/>
  <c r="BW107" i="33" s="1"/>
  <c r="AS107" i="33" s="1"/>
  <c r="BG107" i="33"/>
  <c r="BF107" i="33"/>
  <c r="BE107" i="33"/>
  <c r="BD107" i="33"/>
  <c r="BC107" i="33"/>
  <c r="BB107" i="33"/>
  <c r="BA107" i="33"/>
  <c r="AZ107" i="33"/>
  <c r="BV106" i="33"/>
  <c r="BU106" i="33"/>
  <c r="BT106" i="33"/>
  <c r="BS106" i="33"/>
  <c r="BR106" i="33"/>
  <c r="BQ106" i="33"/>
  <c r="BP106" i="33"/>
  <c r="BO106" i="33"/>
  <c r="BN106" i="33"/>
  <c r="BM106" i="33"/>
  <c r="BL106" i="33"/>
  <c r="BK106" i="33"/>
  <c r="BJ106" i="33"/>
  <c r="BI106" i="33"/>
  <c r="BW106" i="33" s="1"/>
  <c r="AS106" i="33" s="1"/>
  <c r="BG106" i="33"/>
  <c r="BF106" i="33"/>
  <c r="BE106" i="33"/>
  <c r="BD106" i="33"/>
  <c r="BC106" i="33"/>
  <c r="BB106" i="33"/>
  <c r="BA106" i="33"/>
  <c r="AZ106" i="33"/>
  <c r="AR106" i="33" s="1"/>
  <c r="BW105" i="33"/>
  <c r="AS105" i="33" s="1"/>
  <c r="BV105" i="33"/>
  <c r="BU105" i="33"/>
  <c r="BT105" i="33"/>
  <c r="BS105" i="33"/>
  <c r="BR105" i="33"/>
  <c r="BQ105" i="33"/>
  <c r="BP105" i="33"/>
  <c r="BO105" i="33"/>
  <c r="BN105" i="33"/>
  <c r="BM105" i="33"/>
  <c r="BL105" i="33"/>
  <c r="BK105" i="33"/>
  <c r="BJ105" i="33"/>
  <c r="BI105" i="33"/>
  <c r="BG105" i="33"/>
  <c r="BF105" i="33"/>
  <c r="BE105" i="33"/>
  <c r="BD105" i="33"/>
  <c r="BC105" i="33"/>
  <c r="BB105" i="33"/>
  <c r="BA105" i="33"/>
  <c r="AZ105" i="33"/>
  <c r="BV104" i="33"/>
  <c r="BU104" i="33"/>
  <c r="BT104" i="33"/>
  <c r="BS104" i="33"/>
  <c r="BR104" i="33"/>
  <c r="BQ104" i="33"/>
  <c r="BP104" i="33"/>
  <c r="BO104" i="33"/>
  <c r="BN104" i="33"/>
  <c r="BM104" i="33"/>
  <c r="BL104" i="33"/>
  <c r="BK104" i="33"/>
  <c r="BJ104" i="33"/>
  <c r="BI104" i="33"/>
  <c r="BW104" i="33" s="1"/>
  <c r="AS104" i="33" s="1"/>
  <c r="BG104" i="33"/>
  <c r="BF104" i="33"/>
  <c r="BE104" i="33"/>
  <c r="BD104" i="33"/>
  <c r="BC104" i="33"/>
  <c r="BB104" i="33"/>
  <c r="BA104" i="33"/>
  <c r="AZ104" i="33"/>
  <c r="BV103" i="33"/>
  <c r="BU103" i="33"/>
  <c r="BT103" i="33"/>
  <c r="BS103" i="33"/>
  <c r="BR103" i="33"/>
  <c r="BQ103" i="33"/>
  <c r="BP103" i="33"/>
  <c r="BO103" i="33"/>
  <c r="BN103" i="33"/>
  <c r="BM103" i="33"/>
  <c r="BL103" i="33"/>
  <c r="BK103" i="33"/>
  <c r="BJ103" i="33"/>
  <c r="BI103" i="33"/>
  <c r="BW103" i="33" s="1"/>
  <c r="AS103" i="33" s="1"/>
  <c r="BG103" i="33"/>
  <c r="BF103" i="33"/>
  <c r="BE103" i="33"/>
  <c r="BD103" i="33"/>
  <c r="BC103" i="33"/>
  <c r="BB103" i="33"/>
  <c r="BA103" i="33"/>
  <c r="AZ103" i="33"/>
  <c r="BW102" i="33"/>
  <c r="AS102" i="33" s="1"/>
  <c r="BV102" i="33"/>
  <c r="BU102" i="33"/>
  <c r="BT102" i="33"/>
  <c r="BS102" i="33"/>
  <c r="BR102" i="33"/>
  <c r="BQ102" i="33"/>
  <c r="BP102" i="33"/>
  <c r="BO102" i="33"/>
  <c r="BN102" i="33"/>
  <c r="BM102" i="33"/>
  <c r="BL102" i="33"/>
  <c r="BK102" i="33"/>
  <c r="BJ102" i="33"/>
  <c r="BI102" i="33"/>
  <c r="BG102" i="33"/>
  <c r="BF102" i="33"/>
  <c r="BE102" i="33"/>
  <c r="BD102" i="33"/>
  <c r="BC102" i="33"/>
  <c r="BB102" i="33"/>
  <c r="BA102" i="33"/>
  <c r="AZ102" i="33"/>
  <c r="BV101" i="33"/>
  <c r="BU101" i="33"/>
  <c r="BT101" i="33"/>
  <c r="BS101" i="33"/>
  <c r="BR101" i="33"/>
  <c r="BQ101" i="33"/>
  <c r="BP101" i="33"/>
  <c r="BO101" i="33"/>
  <c r="BN101" i="33"/>
  <c r="BM101" i="33"/>
  <c r="BL101" i="33"/>
  <c r="BK101" i="33"/>
  <c r="BJ101" i="33"/>
  <c r="BI101" i="33"/>
  <c r="BW101" i="33" s="1"/>
  <c r="AS101" i="33" s="1"/>
  <c r="BG101" i="33"/>
  <c r="BF101" i="33"/>
  <c r="BE101" i="33"/>
  <c r="BD101" i="33"/>
  <c r="BC101" i="33"/>
  <c r="BB101" i="33"/>
  <c r="BA101" i="33"/>
  <c r="AZ101" i="33"/>
  <c r="BV100" i="33"/>
  <c r="BU100" i="33"/>
  <c r="BT100" i="33"/>
  <c r="BS100" i="33"/>
  <c r="BR100" i="33"/>
  <c r="BQ100" i="33"/>
  <c r="BP100" i="33"/>
  <c r="BO100" i="33"/>
  <c r="BN100" i="33"/>
  <c r="BM100" i="33"/>
  <c r="BL100" i="33"/>
  <c r="BK100" i="33"/>
  <c r="BJ100" i="33"/>
  <c r="BI100" i="33"/>
  <c r="BW100" i="33" s="1"/>
  <c r="AS100" i="33" s="1"/>
  <c r="BG100" i="33"/>
  <c r="BF100" i="33"/>
  <c r="BE100" i="33"/>
  <c r="BD100" i="33"/>
  <c r="BC100" i="33"/>
  <c r="BB100" i="33"/>
  <c r="BA100" i="33"/>
  <c r="AZ100" i="33"/>
  <c r="BV99" i="33"/>
  <c r="BU99" i="33"/>
  <c r="BT99" i="33"/>
  <c r="BS99" i="33"/>
  <c r="BR99" i="33"/>
  <c r="BQ99" i="33"/>
  <c r="BP99" i="33"/>
  <c r="BO99" i="33"/>
  <c r="BN99" i="33"/>
  <c r="BM99" i="33"/>
  <c r="BL99" i="33"/>
  <c r="BK99" i="33"/>
  <c r="BJ99" i="33"/>
  <c r="BI99" i="33"/>
  <c r="BW99" i="33" s="1"/>
  <c r="AS99" i="33" s="1"/>
  <c r="BG99" i="33"/>
  <c r="BF99" i="33"/>
  <c r="BE99" i="33"/>
  <c r="BD99" i="33"/>
  <c r="BC99" i="33"/>
  <c r="BB99" i="33"/>
  <c r="BA99" i="33"/>
  <c r="AZ99" i="33"/>
  <c r="BV98" i="33"/>
  <c r="BU98" i="33"/>
  <c r="BT98" i="33"/>
  <c r="BS98" i="33"/>
  <c r="BR98" i="33"/>
  <c r="BQ98" i="33"/>
  <c r="BP98" i="33"/>
  <c r="BO98" i="33"/>
  <c r="BN98" i="33"/>
  <c r="BM98" i="33"/>
  <c r="BL98" i="33"/>
  <c r="BK98" i="33"/>
  <c r="BJ98" i="33"/>
  <c r="BI98" i="33"/>
  <c r="BW98" i="33" s="1"/>
  <c r="AS98" i="33" s="1"/>
  <c r="BG98" i="33"/>
  <c r="BF98" i="33"/>
  <c r="BE98" i="33"/>
  <c r="BD98" i="33"/>
  <c r="BC98" i="33"/>
  <c r="BB98" i="33"/>
  <c r="BA98" i="33"/>
  <c r="AZ98" i="33"/>
  <c r="AR98" i="33" s="1"/>
  <c r="BV97" i="33"/>
  <c r="BU97" i="33"/>
  <c r="BT97" i="33"/>
  <c r="BS97" i="33"/>
  <c r="BR97" i="33"/>
  <c r="BQ97" i="33"/>
  <c r="BP97" i="33"/>
  <c r="BO97" i="33"/>
  <c r="BN97" i="33"/>
  <c r="BM97" i="33"/>
  <c r="BL97" i="33"/>
  <c r="BK97" i="33"/>
  <c r="BJ97" i="33"/>
  <c r="BI97" i="33"/>
  <c r="BW97" i="33" s="1"/>
  <c r="AS97" i="33" s="1"/>
  <c r="BG97" i="33"/>
  <c r="BF97" i="33"/>
  <c r="BE97" i="33"/>
  <c r="BD97" i="33"/>
  <c r="BC97" i="33"/>
  <c r="BB97" i="33"/>
  <c r="BA97" i="33"/>
  <c r="AZ97" i="33"/>
  <c r="BV96" i="33"/>
  <c r="BU96" i="33"/>
  <c r="BT96" i="33"/>
  <c r="BS96" i="33"/>
  <c r="BR96" i="33"/>
  <c r="BQ96" i="33"/>
  <c r="BP96" i="33"/>
  <c r="BO96" i="33"/>
  <c r="BN96" i="33"/>
  <c r="BM96" i="33"/>
  <c r="BL96" i="33"/>
  <c r="BK96" i="33"/>
  <c r="BJ96" i="33"/>
  <c r="BI96" i="33"/>
  <c r="BW96" i="33" s="1"/>
  <c r="AS96" i="33" s="1"/>
  <c r="BG96" i="33"/>
  <c r="BF96" i="33"/>
  <c r="BE96" i="33"/>
  <c r="BD96" i="33"/>
  <c r="BC96" i="33"/>
  <c r="BB96" i="33"/>
  <c r="BA96" i="33"/>
  <c r="AZ96" i="33"/>
  <c r="AR96" i="33" s="1"/>
  <c r="BV95" i="33"/>
  <c r="BU95" i="33"/>
  <c r="BT95" i="33"/>
  <c r="BS95" i="33"/>
  <c r="BR95" i="33"/>
  <c r="BQ95" i="33"/>
  <c r="BP95" i="33"/>
  <c r="BO95" i="33"/>
  <c r="BN95" i="33"/>
  <c r="BM95" i="33"/>
  <c r="BL95" i="33"/>
  <c r="BK95" i="33"/>
  <c r="BJ95" i="33"/>
  <c r="BI95" i="33"/>
  <c r="BW95" i="33" s="1"/>
  <c r="AS95" i="33" s="1"/>
  <c r="BG95" i="33"/>
  <c r="BF95" i="33"/>
  <c r="BE95" i="33"/>
  <c r="BD95" i="33"/>
  <c r="BC95" i="33"/>
  <c r="BB95" i="33"/>
  <c r="BA95" i="33"/>
  <c r="AZ95" i="33"/>
  <c r="BV94" i="33"/>
  <c r="BU94" i="33"/>
  <c r="BT94" i="33"/>
  <c r="BS94" i="33"/>
  <c r="BR94" i="33"/>
  <c r="BQ94" i="33"/>
  <c r="BP94" i="33"/>
  <c r="BO94" i="33"/>
  <c r="BN94" i="33"/>
  <c r="BM94" i="33"/>
  <c r="BL94" i="33"/>
  <c r="BK94" i="33"/>
  <c r="BJ94" i="33"/>
  <c r="BI94" i="33"/>
  <c r="BW94" i="33" s="1"/>
  <c r="AS94" i="33" s="1"/>
  <c r="BG94" i="33"/>
  <c r="BF94" i="33"/>
  <c r="BE94" i="33"/>
  <c r="BD94" i="33"/>
  <c r="BC94" i="33"/>
  <c r="BB94" i="33"/>
  <c r="BA94" i="33"/>
  <c r="AZ94" i="33"/>
  <c r="BV93" i="33"/>
  <c r="BU93" i="33"/>
  <c r="BT93" i="33"/>
  <c r="BS93" i="33"/>
  <c r="BR93" i="33"/>
  <c r="BQ93" i="33"/>
  <c r="BP93" i="33"/>
  <c r="BO93" i="33"/>
  <c r="BN93" i="33"/>
  <c r="BM93" i="33"/>
  <c r="BL93" i="33"/>
  <c r="BK93" i="33"/>
  <c r="BJ93" i="33"/>
  <c r="BI93" i="33"/>
  <c r="BW93" i="33" s="1"/>
  <c r="AS93" i="33" s="1"/>
  <c r="BG93" i="33"/>
  <c r="BF93" i="33"/>
  <c r="BE93" i="33"/>
  <c r="BD93" i="33"/>
  <c r="BC93" i="33"/>
  <c r="BB93" i="33"/>
  <c r="BA93" i="33"/>
  <c r="AZ93" i="33"/>
  <c r="BV92" i="33"/>
  <c r="BU92" i="33"/>
  <c r="BT92" i="33"/>
  <c r="BS92" i="33"/>
  <c r="BR92" i="33"/>
  <c r="BQ92" i="33"/>
  <c r="BP92" i="33"/>
  <c r="BO92" i="33"/>
  <c r="BN92" i="33"/>
  <c r="BM92" i="33"/>
  <c r="BL92" i="33"/>
  <c r="BK92" i="33"/>
  <c r="BJ92" i="33"/>
  <c r="BI92" i="33"/>
  <c r="BW92" i="33" s="1"/>
  <c r="AS92" i="33" s="1"/>
  <c r="BG92" i="33"/>
  <c r="BF92" i="33"/>
  <c r="BE92" i="33"/>
  <c r="BD92" i="33"/>
  <c r="BC92" i="33"/>
  <c r="BB92" i="33"/>
  <c r="BA92" i="33"/>
  <c r="AZ92" i="33"/>
  <c r="BV91" i="33"/>
  <c r="BU91" i="33"/>
  <c r="BT91" i="33"/>
  <c r="BS91" i="33"/>
  <c r="BR91" i="33"/>
  <c r="BQ91" i="33"/>
  <c r="BP91" i="33"/>
  <c r="BO91" i="33"/>
  <c r="BN91" i="33"/>
  <c r="BM91" i="33"/>
  <c r="BL91" i="33"/>
  <c r="BK91" i="33"/>
  <c r="BJ91" i="33"/>
  <c r="BI91" i="33"/>
  <c r="BW91" i="33" s="1"/>
  <c r="AS91" i="33" s="1"/>
  <c r="BG91" i="33"/>
  <c r="BF91" i="33"/>
  <c r="BE91" i="33"/>
  <c r="BD91" i="33"/>
  <c r="BC91" i="33"/>
  <c r="BB91" i="33"/>
  <c r="BA91" i="33"/>
  <c r="AZ91" i="33"/>
  <c r="BV90" i="33"/>
  <c r="BU90" i="33"/>
  <c r="BT90" i="33"/>
  <c r="BS90" i="33"/>
  <c r="BR90" i="33"/>
  <c r="BQ90" i="33"/>
  <c r="BP90" i="33"/>
  <c r="BO90" i="33"/>
  <c r="BN90" i="33"/>
  <c r="BM90" i="33"/>
  <c r="BL90" i="33"/>
  <c r="BK90" i="33"/>
  <c r="BJ90" i="33"/>
  <c r="BI90" i="33"/>
  <c r="BW90" i="33" s="1"/>
  <c r="AS90" i="33" s="1"/>
  <c r="BG90" i="33"/>
  <c r="BF90" i="33"/>
  <c r="BE90" i="33"/>
  <c r="BD90" i="33"/>
  <c r="BC90" i="33"/>
  <c r="BB90" i="33"/>
  <c r="BA90" i="33"/>
  <c r="AZ90" i="33"/>
  <c r="BV89" i="33"/>
  <c r="BU89" i="33"/>
  <c r="BT89" i="33"/>
  <c r="BS89" i="33"/>
  <c r="BR89" i="33"/>
  <c r="BQ89" i="33"/>
  <c r="BP89" i="33"/>
  <c r="BO89" i="33"/>
  <c r="BN89" i="33"/>
  <c r="BM89" i="33"/>
  <c r="BL89" i="33"/>
  <c r="BK89" i="33"/>
  <c r="BJ89" i="33"/>
  <c r="BI89" i="33"/>
  <c r="BW89" i="33" s="1"/>
  <c r="AS89" i="33" s="1"/>
  <c r="BG89" i="33"/>
  <c r="BF89" i="33"/>
  <c r="BE89" i="33"/>
  <c r="BD89" i="33"/>
  <c r="BC89" i="33"/>
  <c r="BB89" i="33"/>
  <c r="BA89" i="33"/>
  <c r="AZ89" i="33"/>
  <c r="BV88" i="33"/>
  <c r="BU88" i="33"/>
  <c r="BT88" i="33"/>
  <c r="BS88" i="33"/>
  <c r="BR88" i="33"/>
  <c r="BQ88" i="33"/>
  <c r="BP88" i="33"/>
  <c r="BO88" i="33"/>
  <c r="BN88" i="33"/>
  <c r="BM88" i="33"/>
  <c r="BL88" i="33"/>
  <c r="BK88" i="33"/>
  <c r="BJ88" i="33"/>
  <c r="BI88" i="33"/>
  <c r="BW88" i="33" s="1"/>
  <c r="AS88" i="33" s="1"/>
  <c r="BG88" i="33"/>
  <c r="BF88" i="33"/>
  <c r="BE88" i="33"/>
  <c r="BD88" i="33"/>
  <c r="BC88" i="33"/>
  <c r="BB88" i="33"/>
  <c r="BA88" i="33"/>
  <c r="AZ88" i="33"/>
  <c r="BV87" i="33"/>
  <c r="BU87" i="33"/>
  <c r="BT87" i="33"/>
  <c r="BS87" i="33"/>
  <c r="BR87" i="33"/>
  <c r="BQ87" i="33"/>
  <c r="BP87" i="33"/>
  <c r="BO87" i="33"/>
  <c r="BN87" i="33"/>
  <c r="BM87" i="33"/>
  <c r="BL87" i="33"/>
  <c r="BK87" i="33"/>
  <c r="BJ87" i="33"/>
  <c r="BI87" i="33"/>
  <c r="BW87" i="33" s="1"/>
  <c r="AS87" i="33" s="1"/>
  <c r="BG87" i="33"/>
  <c r="BF87" i="33"/>
  <c r="BE87" i="33"/>
  <c r="BD87" i="33"/>
  <c r="BC87" i="33"/>
  <c r="BB87" i="33"/>
  <c r="BA87" i="33"/>
  <c r="AZ87" i="33"/>
  <c r="BV86" i="33"/>
  <c r="BU86" i="33"/>
  <c r="BT86" i="33"/>
  <c r="BS86" i="33"/>
  <c r="BR86" i="33"/>
  <c r="BQ86" i="33"/>
  <c r="BP86" i="33"/>
  <c r="BO86" i="33"/>
  <c r="BN86" i="33"/>
  <c r="BM86" i="33"/>
  <c r="BL86" i="33"/>
  <c r="BK86" i="33"/>
  <c r="BJ86" i="33"/>
  <c r="BI86" i="33"/>
  <c r="BW86" i="33" s="1"/>
  <c r="AS86" i="33" s="1"/>
  <c r="BG86" i="33"/>
  <c r="BF86" i="33"/>
  <c r="BE86" i="33"/>
  <c r="BD86" i="33"/>
  <c r="BC86" i="33"/>
  <c r="BB86" i="33"/>
  <c r="BA86" i="33"/>
  <c r="AZ86" i="33"/>
  <c r="BV85" i="33"/>
  <c r="BU85" i="33"/>
  <c r="BT85" i="33"/>
  <c r="BS85" i="33"/>
  <c r="BR85" i="33"/>
  <c r="BQ85" i="33"/>
  <c r="BP85" i="33"/>
  <c r="BO85" i="33"/>
  <c r="BN85" i="33"/>
  <c r="BM85" i="33"/>
  <c r="BL85" i="33"/>
  <c r="BK85" i="33"/>
  <c r="BJ85" i="33"/>
  <c r="BI85" i="33"/>
  <c r="BW85" i="33" s="1"/>
  <c r="AS85" i="33" s="1"/>
  <c r="BG85" i="33"/>
  <c r="BF85" i="33"/>
  <c r="BE85" i="33"/>
  <c r="BD85" i="33"/>
  <c r="BC85" i="33"/>
  <c r="BB85" i="33"/>
  <c r="BA85" i="33"/>
  <c r="AZ85" i="33"/>
  <c r="AR85" i="33" s="1"/>
  <c r="BV84" i="33"/>
  <c r="BU84" i="33"/>
  <c r="BT84" i="33"/>
  <c r="BS84" i="33"/>
  <c r="BR84" i="33"/>
  <c r="BQ84" i="33"/>
  <c r="BP84" i="33"/>
  <c r="BO84" i="33"/>
  <c r="BN84" i="33"/>
  <c r="BM84" i="33"/>
  <c r="BL84" i="33"/>
  <c r="BK84" i="33"/>
  <c r="BJ84" i="33"/>
  <c r="BI84" i="33"/>
  <c r="BW84" i="33" s="1"/>
  <c r="AS84" i="33" s="1"/>
  <c r="BG84" i="33"/>
  <c r="BF84" i="33"/>
  <c r="BE84" i="33"/>
  <c r="BD84" i="33"/>
  <c r="BC84" i="33"/>
  <c r="BB84" i="33"/>
  <c r="BA84" i="33"/>
  <c r="AZ84" i="33"/>
  <c r="BV83" i="33"/>
  <c r="BU83" i="33"/>
  <c r="BT83" i="33"/>
  <c r="BS83" i="33"/>
  <c r="BR83" i="33"/>
  <c r="BQ83" i="33"/>
  <c r="BP83" i="33"/>
  <c r="BO83" i="33"/>
  <c r="BN83" i="33"/>
  <c r="BM83" i="33"/>
  <c r="BL83" i="33"/>
  <c r="BK83" i="33"/>
  <c r="BJ83" i="33"/>
  <c r="BI83" i="33"/>
  <c r="BW83" i="33" s="1"/>
  <c r="AS83" i="33" s="1"/>
  <c r="BG83" i="33"/>
  <c r="BF83" i="33"/>
  <c r="BE83" i="33"/>
  <c r="BD83" i="33"/>
  <c r="BC83" i="33"/>
  <c r="BB83" i="33"/>
  <c r="BA83" i="33"/>
  <c r="AZ83" i="33"/>
  <c r="AR83" i="33" s="1"/>
  <c r="BW82" i="33"/>
  <c r="AS82" i="33" s="1"/>
  <c r="BV82" i="33"/>
  <c r="BU82" i="33"/>
  <c r="BT82" i="33"/>
  <c r="BS82" i="33"/>
  <c r="BR82" i="33"/>
  <c r="BQ82" i="33"/>
  <c r="BP82" i="33"/>
  <c r="BO82" i="33"/>
  <c r="BN82" i="33"/>
  <c r="BM82" i="33"/>
  <c r="BL82" i="33"/>
  <c r="BK82" i="33"/>
  <c r="BJ82" i="33"/>
  <c r="BI82" i="33"/>
  <c r="BG82" i="33"/>
  <c r="BF82" i="33"/>
  <c r="BE82" i="33"/>
  <c r="BD82" i="33"/>
  <c r="BC82" i="33"/>
  <c r="BB82" i="33"/>
  <c r="BA82" i="33"/>
  <c r="AZ82" i="33"/>
  <c r="BW81" i="33"/>
  <c r="AS81" i="33" s="1"/>
  <c r="BV81" i="33"/>
  <c r="BU81" i="33"/>
  <c r="BT81" i="33"/>
  <c r="BS81" i="33"/>
  <c r="BR81" i="33"/>
  <c r="BQ81" i="33"/>
  <c r="BP81" i="33"/>
  <c r="BO81" i="33"/>
  <c r="BN81" i="33"/>
  <c r="BM81" i="33"/>
  <c r="BL81" i="33"/>
  <c r="BK81" i="33"/>
  <c r="BJ81" i="33"/>
  <c r="BI81" i="33"/>
  <c r="BG81" i="33"/>
  <c r="BF81" i="33"/>
  <c r="BE81" i="33"/>
  <c r="BD81" i="33"/>
  <c r="BC81" i="33"/>
  <c r="BB81" i="33"/>
  <c r="BA81" i="33"/>
  <c r="AZ81" i="33"/>
  <c r="BV80" i="33"/>
  <c r="BU80" i="33"/>
  <c r="BT80" i="33"/>
  <c r="BS80" i="33"/>
  <c r="BR80" i="33"/>
  <c r="BQ80" i="33"/>
  <c r="BP80" i="33"/>
  <c r="BO80" i="33"/>
  <c r="BN80" i="33"/>
  <c r="BM80" i="33"/>
  <c r="BL80" i="33"/>
  <c r="BK80" i="33"/>
  <c r="BJ80" i="33"/>
  <c r="BI80" i="33"/>
  <c r="BW80" i="33" s="1"/>
  <c r="AS80" i="33" s="1"/>
  <c r="BG80" i="33"/>
  <c r="BF80" i="33"/>
  <c r="BE80" i="33"/>
  <c r="BD80" i="33"/>
  <c r="BC80" i="33"/>
  <c r="BB80" i="33"/>
  <c r="BA80" i="33"/>
  <c r="AZ80" i="33"/>
  <c r="AR80" i="33" s="1"/>
  <c r="BV79" i="33"/>
  <c r="BU79" i="33"/>
  <c r="BT79" i="33"/>
  <c r="BS79" i="33"/>
  <c r="BR79" i="33"/>
  <c r="BQ79" i="33"/>
  <c r="BP79" i="33"/>
  <c r="BO79" i="33"/>
  <c r="BN79" i="33"/>
  <c r="BM79" i="33"/>
  <c r="BL79" i="33"/>
  <c r="BK79" i="33"/>
  <c r="BJ79" i="33"/>
  <c r="BI79" i="33"/>
  <c r="BW79" i="33" s="1"/>
  <c r="AS79" i="33" s="1"/>
  <c r="BG79" i="33"/>
  <c r="BF79" i="33"/>
  <c r="BE79" i="33"/>
  <c r="BD79" i="33"/>
  <c r="BC79" i="33"/>
  <c r="BB79" i="33"/>
  <c r="BA79" i="33"/>
  <c r="AZ79" i="33"/>
  <c r="BV78" i="33"/>
  <c r="BU78" i="33"/>
  <c r="BT78" i="33"/>
  <c r="BS78" i="33"/>
  <c r="BR78" i="33"/>
  <c r="BQ78" i="33"/>
  <c r="BP78" i="33"/>
  <c r="BO78" i="33"/>
  <c r="BN78" i="33"/>
  <c r="BM78" i="33"/>
  <c r="BL78" i="33"/>
  <c r="BK78" i="33"/>
  <c r="BJ78" i="33"/>
  <c r="BI78" i="33"/>
  <c r="BW78" i="33" s="1"/>
  <c r="AS78" i="33" s="1"/>
  <c r="BG78" i="33"/>
  <c r="BF78" i="33"/>
  <c r="BE78" i="33"/>
  <c r="BD78" i="33"/>
  <c r="BC78" i="33"/>
  <c r="BB78" i="33"/>
  <c r="BA78" i="33"/>
  <c r="AZ78" i="33"/>
  <c r="BV77" i="33"/>
  <c r="BU77" i="33"/>
  <c r="BT77" i="33"/>
  <c r="BS77" i="33"/>
  <c r="BR77" i="33"/>
  <c r="BQ77" i="33"/>
  <c r="BP77" i="33"/>
  <c r="BO77" i="33"/>
  <c r="BN77" i="33"/>
  <c r="BM77" i="33"/>
  <c r="BL77" i="33"/>
  <c r="BK77" i="33"/>
  <c r="BJ77" i="33"/>
  <c r="BI77" i="33"/>
  <c r="BW77" i="33" s="1"/>
  <c r="AS77" i="33" s="1"/>
  <c r="BG77" i="33"/>
  <c r="BF77" i="33"/>
  <c r="BE77" i="33"/>
  <c r="BD77" i="33"/>
  <c r="BC77" i="33"/>
  <c r="BB77" i="33"/>
  <c r="BA77" i="33"/>
  <c r="AZ77" i="33"/>
  <c r="BV76" i="33"/>
  <c r="BU76" i="33"/>
  <c r="BT76" i="33"/>
  <c r="BS76" i="33"/>
  <c r="BR76" i="33"/>
  <c r="BQ76" i="33"/>
  <c r="BP76" i="33"/>
  <c r="BO76" i="33"/>
  <c r="BN76" i="33"/>
  <c r="BM76" i="33"/>
  <c r="BL76" i="33"/>
  <c r="BK76" i="33"/>
  <c r="BJ76" i="33"/>
  <c r="BI76" i="33"/>
  <c r="BW76" i="33" s="1"/>
  <c r="AS76" i="33" s="1"/>
  <c r="BG76" i="33"/>
  <c r="BF76" i="33"/>
  <c r="BE76" i="33"/>
  <c r="BD76" i="33"/>
  <c r="BC76" i="33"/>
  <c r="BB76" i="33"/>
  <c r="BA76" i="33"/>
  <c r="AZ76" i="33"/>
  <c r="BV75" i="33"/>
  <c r="BU75" i="33"/>
  <c r="BT75" i="33"/>
  <c r="BS75" i="33"/>
  <c r="BR75" i="33"/>
  <c r="BQ75" i="33"/>
  <c r="BP75" i="33"/>
  <c r="BO75" i="33"/>
  <c r="BN75" i="33"/>
  <c r="BM75" i="33"/>
  <c r="BL75" i="33"/>
  <c r="BK75" i="33"/>
  <c r="BJ75" i="33"/>
  <c r="BI75" i="33"/>
  <c r="BW75" i="33" s="1"/>
  <c r="AS75" i="33" s="1"/>
  <c r="BG75" i="33"/>
  <c r="BF75" i="33"/>
  <c r="BE75" i="33"/>
  <c r="BD75" i="33"/>
  <c r="BC75" i="33"/>
  <c r="BB75" i="33"/>
  <c r="BA75" i="33"/>
  <c r="AZ75" i="33"/>
  <c r="BW74" i="33"/>
  <c r="AS74" i="33" s="1"/>
  <c r="BV74" i="33"/>
  <c r="BU74" i="33"/>
  <c r="BT74" i="33"/>
  <c r="BS74" i="33"/>
  <c r="BR74" i="33"/>
  <c r="BQ74" i="33"/>
  <c r="BP74" i="33"/>
  <c r="BO74" i="33"/>
  <c r="BN74" i="33"/>
  <c r="BM74" i="33"/>
  <c r="BL74" i="33"/>
  <c r="BK74" i="33"/>
  <c r="BJ74" i="33"/>
  <c r="BI74" i="33"/>
  <c r="BG74" i="33"/>
  <c r="BF74" i="33"/>
  <c r="BE74" i="33"/>
  <c r="BD74" i="33"/>
  <c r="BC74" i="33"/>
  <c r="BB74" i="33"/>
  <c r="BA74" i="33"/>
  <c r="AZ74" i="33"/>
  <c r="BV73" i="33"/>
  <c r="BU73" i="33"/>
  <c r="BT73" i="33"/>
  <c r="BS73" i="33"/>
  <c r="BR73" i="33"/>
  <c r="BQ73" i="33"/>
  <c r="BP73" i="33"/>
  <c r="BO73" i="33"/>
  <c r="BN73" i="33"/>
  <c r="BM73" i="33"/>
  <c r="BL73" i="33"/>
  <c r="BK73" i="33"/>
  <c r="BJ73" i="33"/>
  <c r="BI73" i="33"/>
  <c r="BW73" i="33" s="1"/>
  <c r="AS73" i="33" s="1"/>
  <c r="BG73" i="33"/>
  <c r="BF73" i="33"/>
  <c r="BE73" i="33"/>
  <c r="BD73" i="33"/>
  <c r="BC73" i="33"/>
  <c r="BB73" i="33"/>
  <c r="BA73" i="33"/>
  <c r="AZ73" i="33"/>
  <c r="AR73" i="33" s="1"/>
  <c r="BV72" i="33"/>
  <c r="BU72" i="33"/>
  <c r="BT72" i="33"/>
  <c r="BS72" i="33"/>
  <c r="BR72" i="33"/>
  <c r="BQ72" i="33"/>
  <c r="BP72" i="33"/>
  <c r="BO72" i="33"/>
  <c r="BN72" i="33"/>
  <c r="BM72" i="33"/>
  <c r="BL72" i="33"/>
  <c r="BK72" i="33"/>
  <c r="BJ72" i="33"/>
  <c r="BI72" i="33"/>
  <c r="BW72" i="33" s="1"/>
  <c r="AS72" i="33" s="1"/>
  <c r="BG72" i="33"/>
  <c r="BF72" i="33"/>
  <c r="BE72" i="33"/>
  <c r="BD72" i="33"/>
  <c r="BC72" i="33"/>
  <c r="BB72" i="33"/>
  <c r="BA72" i="33"/>
  <c r="AZ72" i="33"/>
  <c r="BV71" i="33"/>
  <c r="BU71" i="33"/>
  <c r="BT71" i="33"/>
  <c r="BS71" i="33"/>
  <c r="BR71" i="33"/>
  <c r="BQ71" i="33"/>
  <c r="BP71" i="33"/>
  <c r="BO71" i="33"/>
  <c r="BN71" i="33"/>
  <c r="BM71" i="33"/>
  <c r="BL71" i="33"/>
  <c r="BK71" i="33"/>
  <c r="BJ71" i="33"/>
  <c r="BI71" i="33"/>
  <c r="BW71" i="33" s="1"/>
  <c r="AS71" i="33" s="1"/>
  <c r="BG71" i="33"/>
  <c r="BF71" i="33"/>
  <c r="BE71" i="33"/>
  <c r="BD71" i="33"/>
  <c r="BC71" i="33"/>
  <c r="BB71" i="33"/>
  <c r="BA71" i="33"/>
  <c r="AZ71" i="33"/>
  <c r="BV70" i="33"/>
  <c r="BU70" i="33"/>
  <c r="BT70" i="33"/>
  <c r="BS70" i="33"/>
  <c r="BR70" i="33"/>
  <c r="BQ70" i="33"/>
  <c r="BP70" i="33"/>
  <c r="BO70" i="33"/>
  <c r="BN70" i="33"/>
  <c r="BM70" i="33"/>
  <c r="BL70" i="33"/>
  <c r="BK70" i="33"/>
  <c r="BJ70" i="33"/>
  <c r="BI70" i="33"/>
  <c r="BW70" i="33" s="1"/>
  <c r="AS70" i="33" s="1"/>
  <c r="BG70" i="33"/>
  <c r="BF70" i="33"/>
  <c r="BE70" i="33"/>
  <c r="BD70" i="33"/>
  <c r="BC70" i="33"/>
  <c r="BB70" i="33"/>
  <c r="BA70" i="33"/>
  <c r="AZ70" i="33"/>
  <c r="BV69" i="33"/>
  <c r="BU69" i="33"/>
  <c r="BT69" i="33"/>
  <c r="BS69" i="33"/>
  <c r="BR69" i="33"/>
  <c r="BQ69" i="33"/>
  <c r="BP69" i="33"/>
  <c r="BO69" i="33"/>
  <c r="BN69" i="33"/>
  <c r="BM69" i="33"/>
  <c r="BL69" i="33"/>
  <c r="BK69" i="33"/>
  <c r="BJ69" i="33"/>
  <c r="BI69" i="33"/>
  <c r="BW69" i="33" s="1"/>
  <c r="AS69" i="33" s="1"/>
  <c r="BG69" i="33"/>
  <c r="BF69" i="33"/>
  <c r="BE69" i="33"/>
  <c r="BD69" i="33"/>
  <c r="BC69" i="33"/>
  <c r="BB69" i="33"/>
  <c r="BA69" i="33"/>
  <c r="AZ69" i="33"/>
  <c r="BV68" i="33"/>
  <c r="BU68" i="33"/>
  <c r="BT68" i="33"/>
  <c r="BS68" i="33"/>
  <c r="BR68" i="33"/>
  <c r="BQ68" i="33"/>
  <c r="BP68" i="33"/>
  <c r="BO68" i="33"/>
  <c r="BN68" i="33"/>
  <c r="BM68" i="33"/>
  <c r="BL68" i="33"/>
  <c r="BK68" i="33"/>
  <c r="BJ68" i="33"/>
  <c r="BI68" i="33"/>
  <c r="BW68" i="33" s="1"/>
  <c r="AS68" i="33" s="1"/>
  <c r="BG68" i="33"/>
  <c r="BF68" i="33"/>
  <c r="BE68" i="33"/>
  <c r="BD68" i="33"/>
  <c r="BC68" i="33"/>
  <c r="BB68" i="33"/>
  <c r="BA68" i="33"/>
  <c r="AZ68" i="33"/>
  <c r="BV67" i="33"/>
  <c r="BU67" i="33"/>
  <c r="BT67" i="33"/>
  <c r="BS67" i="33"/>
  <c r="BR67" i="33"/>
  <c r="BQ67" i="33"/>
  <c r="BP67" i="33"/>
  <c r="BO67" i="33"/>
  <c r="BN67" i="33"/>
  <c r="BM67" i="33"/>
  <c r="BL67" i="33"/>
  <c r="BK67" i="33"/>
  <c r="BJ67" i="33"/>
  <c r="BI67" i="33"/>
  <c r="BW67" i="33" s="1"/>
  <c r="AS67" i="33" s="1"/>
  <c r="BG67" i="33"/>
  <c r="BF67" i="33"/>
  <c r="BE67" i="33"/>
  <c r="BD67" i="33"/>
  <c r="BC67" i="33"/>
  <c r="BB67" i="33"/>
  <c r="BA67" i="33"/>
  <c r="AZ67" i="33"/>
  <c r="BV66" i="33"/>
  <c r="BU66" i="33"/>
  <c r="BT66" i="33"/>
  <c r="BS66" i="33"/>
  <c r="BR66" i="33"/>
  <c r="BQ66" i="33"/>
  <c r="BP66" i="33"/>
  <c r="BO66" i="33"/>
  <c r="BN66" i="33"/>
  <c r="BM66" i="33"/>
  <c r="BL66" i="33"/>
  <c r="BK66" i="33"/>
  <c r="BJ66" i="33"/>
  <c r="BI66" i="33"/>
  <c r="BW66" i="33" s="1"/>
  <c r="AS66" i="33" s="1"/>
  <c r="BG66" i="33"/>
  <c r="BF66" i="33"/>
  <c r="BE66" i="33"/>
  <c r="BD66" i="33"/>
  <c r="BC66" i="33"/>
  <c r="BB66" i="33"/>
  <c r="BA66" i="33"/>
  <c r="AZ66" i="33"/>
  <c r="AR66" i="33" s="1"/>
  <c r="BV65" i="33"/>
  <c r="BU65" i="33"/>
  <c r="BT65" i="33"/>
  <c r="BS65" i="33"/>
  <c r="BR65" i="33"/>
  <c r="BQ65" i="33"/>
  <c r="BP65" i="33"/>
  <c r="BO65" i="33"/>
  <c r="BN65" i="33"/>
  <c r="BM65" i="33"/>
  <c r="BL65" i="33"/>
  <c r="BK65" i="33"/>
  <c r="BJ65" i="33"/>
  <c r="BI65" i="33"/>
  <c r="BW65" i="33" s="1"/>
  <c r="AS65" i="33" s="1"/>
  <c r="BG65" i="33"/>
  <c r="BF65" i="33"/>
  <c r="BE65" i="33"/>
  <c r="BD65" i="33"/>
  <c r="BC65" i="33"/>
  <c r="BB65" i="33"/>
  <c r="BA65" i="33"/>
  <c r="AZ65" i="33"/>
  <c r="BV64" i="33"/>
  <c r="BU64" i="33"/>
  <c r="BT64" i="33"/>
  <c r="BS64" i="33"/>
  <c r="BR64" i="33"/>
  <c r="BQ64" i="33"/>
  <c r="BP64" i="33"/>
  <c r="BO64" i="33"/>
  <c r="BN64" i="33"/>
  <c r="BM64" i="33"/>
  <c r="BL64" i="33"/>
  <c r="BK64" i="33"/>
  <c r="BJ64" i="33"/>
  <c r="BI64" i="33"/>
  <c r="BW64" i="33" s="1"/>
  <c r="AS64" i="33" s="1"/>
  <c r="BG64" i="33"/>
  <c r="BF64" i="33"/>
  <c r="BE64" i="33"/>
  <c r="BD64" i="33"/>
  <c r="BC64" i="33"/>
  <c r="BB64" i="33"/>
  <c r="BA64" i="33"/>
  <c r="AZ64" i="33"/>
  <c r="AR64" i="33" s="1"/>
  <c r="BW63" i="33"/>
  <c r="AS63" i="33" s="1"/>
  <c r="BV63" i="33"/>
  <c r="BU63" i="33"/>
  <c r="BT63" i="33"/>
  <c r="BS63" i="33"/>
  <c r="BR63" i="33"/>
  <c r="BQ63" i="33"/>
  <c r="BP63" i="33"/>
  <c r="BO63" i="33"/>
  <c r="BN63" i="33"/>
  <c r="BM63" i="33"/>
  <c r="BL63" i="33"/>
  <c r="BK63" i="33"/>
  <c r="BJ63" i="33"/>
  <c r="BI63" i="33"/>
  <c r="BG63" i="33"/>
  <c r="BF63" i="33"/>
  <c r="BE63" i="33"/>
  <c r="BD63" i="33"/>
  <c r="BC63" i="33"/>
  <c r="BB63" i="33"/>
  <c r="BA63" i="33"/>
  <c r="AZ63" i="33"/>
  <c r="BW62" i="33"/>
  <c r="AS62" i="33" s="1"/>
  <c r="BV62" i="33"/>
  <c r="BU62" i="33"/>
  <c r="BT62" i="33"/>
  <c r="BS62" i="33"/>
  <c r="BR62" i="33"/>
  <c r="BQ62" i="33"/>
  <c r="BP62" i="33"/>
  <c r="BO62" i="33"/>
  <c r="BN62" i="33"/>
  <c r="BM62" i="33"/>
  <c r="BL62" i="33"/>
  <c r="BK62" i="33"/>
  <c r="BJ62" i="33"/>
  <c r="BI62" i="33"/>
  <c r="BG62" i="33"/>
  <c r="BF62" i="33"/>
  <c r="BE62" i="33"/>
  <c r="BD62" i="33"/>
  <c r="BC62" i="33"/>
  <c r="BB62" i="33"/>
  <c r="BA62" i="33"/>
  <c r="AZ62" i="33"/>
  <c r="BV61" i="33"/>
  <c r="BU61" i="33"/>
  <c r="BT61" i="33"/>
  <c r="BS61" i="33"/>
  <c r="BR61" i="33"/>
  <c r="BQ61" i="33"/>
  <c r="BP61" i="33"/>
  <c r="BO61" i="33"/>
  <c r="BN61" i="33"/>
  <c r="BM61" i="33"/>
  <c r="BL61" i="33"/>
  <c r="BK61" i="33"/>
  <c r="BJ61" i="33"/>
  <c r="BI61" i="33"/>
  <c r="BW61" i="33" s="1"/>
  <c r="AS61" i="33" s="1"/>
  <c r="BG61" i="33"/>
  <c r="BF61" i="33"/>
  <c r="BE61" i="33"/>
  <c r="BD61" i="33"/>
  <c r="BC61" i="33"/>
  <c r="BB61" i="33"/>
  <c r="BA61" i="33"/>
  <c r="AZ61" i="33"/>
  <c r="AR61" i="33" s="1"/>
  <c r="BV60" i="33"/>
  <c r="BU60" i="33"/>
  <c r="BT60" i="33"/>
  <c r="BS60" i="33"/>
  <c r="BR60" i="33"/>
  <c r="BQ60" i="33"/>
  <c r="BP60" i="33"/>
  <c r="BO60" i="33"/>
  <c r="BN60" i="33"/>
  <c r="BM60" i="33"/>
  <c r="BL60" i="33"/>
  <c r="BK60" i="33"/>
  <c r="BJ60" i="33"/>
  <c r="BI60" i="33"/>
  <c r="BW60" i="33" s="1"/>
  <c r="AS60" i="33" s="1"/>
  <c r="BG60" i="33"/>
  <c r="BF60" i="33"/>
  <c r="BE60" i="33"/>
  <c r="BD60" i="33"/>
  <c r="BC60" i="33"/>
  <c r="BB60" i="33"/>
  <c r="BA60" i="33"/>
  <c r="AZ60" i="33"/>
  <c r="BV59" i="33"/>
  <c r="BU59" i="33"/>
  <c r="BT59" i="33"/>
  <c r="BS59" i="33"/>
  <c r="BR59" i="33"/>
  <c r="BQ59" i="33"/>
  <c r="BP59" i="33"/>
  <c r="BO59" i="33"/>
  <c r="BN59" i="33"/>
  <c r="BM59" i="33"/>
  <c r="BL59" i="33"/>
  <c r="BK59" i="33"/>
  <c r="BJ59" i="33"/>
  <c r="BI59" i="33"/>
  <c r="BW59" i="33" s="1"/>
  <c r="AS59" i="33" s="1"/>
  <c r="BG59" i="33"/>
  <c r="BF59" i="33"/>
  <c r="BE59" i="33"/>
  <c r="BD59" i="33"/>
  <c r="BC59" i="33"/>
  <c r="BB59" i="33"/>
  <c r="BA59" i="33"/>
  <c r="AZ59" i="33"/>
  <c r="BV58" i="33"/>
  <c r="BU58" i="33"/>
  <c r="BT58" i="33"/>
  <c r="BS58" i="33"/>
  <c r="BR58" i="33"/>
  <c r="BQ58" i="33"/>
  <c r="BP58" i="33"/>
  <c r="BO58" i="33"/>
  <c r="BN58" i="33"/>
  <c r="BM58" i="33"/>
  <c r="BL58" i="33"/>
  <c r="BK58" i="33"/>
  <c r="BJ58" i="33"/>
  <c r="BI58" i="33"/>
  <c r="BW58" i="33" s="1"/>
  <c r="AS58" i="33" s="1"/>
  <c r="BG58" i="33"/>
  <c r="BF58" i="33"/>
  <c r="BE58" i="33"/>
  <c r="BD58" i="33"/>
  <c r="BC58" i="33"/>
  <c r="BB58" i="33"/>
  <c r="BA58" i="33"/>
  <c r="AZ58" i="33"/>
  <c r="BV57" i="33"/>
  <c r="BU57" i="33"/>
  <c r="BT57" i="33"/>
  <c r="BS57" i="33"/>
  <c r="BR57" i="33"/>
  <c r="BQ57" i="33"/>
  <c r="BP57" i="33"/>
  <c r="BO57" i="33"/>
  <c r="BN57" i="33"/>
  <c r="BM57" i="33"/>
  <c r="BL57" i="33"/>
  <c r="BK57" i="33"/>
  <c r="BJ57" i="33"/>
  <c r="BI57" i="33"/>
  <c r="BW57" i="33" s="1"/>
  <c r="AS57" i="33" s="1"/>
  <c r="BG57" i="33"/>
  <c r="BF57" i="33"/>
  <c r="BE57" i="33"/>
  <c r="BD57" i="33"/>
  <c r="BC57" i="33"/>
  <c r="BB57" i="33"/>
  <c r="BA57" i="33"/>
  <c r="AZ57" i="33"/>
  <c r="BV56" i="33"/>
  <c r="BU56" i="33"/>
  <c r="BT56" i="33"/>
  <c r="BS56" i="33"/>
  <c r="BR56" i="33"/>
  <c r="BQ56" i="33"/>
  <c r="BP56" i="33"/>
  <c r="BO56" i="33"/>
  <c r="BN56" i="33"/>
  <c r="BM56" i="33"/>
  <c r="BL56" i="33"/>
  <c r="BK56" i="33"/>
  <c r="BJ56" i="33"/>
  <c r="BI56" i="33"/>
  <c r="BW56" i="33" s="1"/>
  <c r="AS56" i="33" s="1"/>
  <c r="BG56" i="33"/>
  <c r="BF56" i="33"/>
  <c r="BE56" i="33"/>
  <c r="BD56" i="33"/>
  <c r="BC56" i="33"/>
  <c r="BB56" i="33"/>
  <c r="BA56" i="33"/>
  <c r="AZ56" i="33"/>
  <c r="BV55" i="33"/>
  <c r="BU55" i="33"/>
  <c r="BT55" i="33"/>
  <c r="BS55" i="33"/>
  <c r="BR55" i="33"/>
  <c r="BQ55" i="33"/>
  <c r="BP55" i="33"/>
  <c r="BO55" i="33"/>
  <c r="BN55" i="33"/>
  <c r="BM55" i="33"/>
  <c r="BL55" i="33"/>
  <c r="BK55" i="33"/>
  <c r="BJ55" i="33"/>
  <c r="BI55" i="33"/>
  <c r="BW55" i="33" s="1"/>
  <c r="AS55" i="33" s="1"/>
  <c r="BG55" i="33"/>
  <c r="BF55" i="33"/>
  <c r="BE55" i="33"/>
  <c r="BD55" i="33"/>
  <c r="BC55" i="33"/>
  <c r="BB55" i="33"/>
  <c r="BA55" i="33"/>
  <c r="AZ55" i="33"/>
  <c r="BV54" i="33"/>
  <c r="BU54" i="33"/>
  <c r="BT54" i="33"/>
  <c r="BS54" i="33"/>
  <c r="BR54" i="33"/>
  <c r="BQ54" i="33"/>
  <c r="BP54" i="33"/>
  <c r="BO54" i="33"/>
  <c r="BN54" i="33"/>
  <c r="BM54" i="33"/>
  <c r="BL54" i="33"/>
  <c r="BK54" i="33"/>
  <c r="BJ54" i="33"/>
  <c r="BI54" i="33"/>
  <c r="BW54" i="33" s="1"/>
  <c r="AS54" i="33" s="1"/>
  <c r="BG54" i="33"/>
  <c r="BF54" i="33"/>
  <c r="BE54" i="33"/>
  <c r="BD54" i="33"/>
  <c r="BC54" i="33"/>
  <c r="BB54" i="33"/>
  <c r="BA54" i="33"/>
  <c r="AZ54" i="33"/>
  <c r="BV53" i="33"/>
  <c r="BU53" i="33"/>
  <c r="BT53" i="33"/>
  <c r="BS53" i="33"/>
  <c r="BR53" i="33"/>
  <c r="BQ53" i="33"/>
  <c r="BP53" i="33"/>
  <c r="BO53" i="33"/>
  <c r="BN53" i="33"/>
  <c r="BM53" i="33"/>
  <c r="BL53" i="33"/>
  <c r="BK53" i="33"/>
  <c r="BJ53" i="33"/>
  <c r="BI53" i="33"/>
  <c r="BW53" i="33" s="1"/>
  <c r="AS53" i="33" s="1"/>
  <c r="BG53" i="33"/>
  <c r="BF53" i="33"/>
  <c r="BE53" i="33"/>
  <c r="BD53" i="33"/>
  <c r="BC53" i="33"/>
  <c r="BB53" i="33"/>
  <c r="BA53" i="33"/>
  <c r="AZ53" i="33"/>
  <c r="BV52" i="33"/>
  <c r="BU52" i="33"/>
  <c r="BT52" i="33"/>
  <c r="BS52" i="33"/>
  <c r="BR52" i="33"/>
  <c r="BQ52" i="33"/>
  <c r="BP52" i="33"/>
  <c r="BO52" i="33"/>
  <c r="BN52" i="33"/>
  <c r="BM52" i="33"/>
  <c r="BL52" i="33"/>
  <c r="BK52" i="33"/>
  <c r="BJ52" i="33"/>
  <c r="BI52" i="33"/>
  <c r="BW52" i="33" s="1"/>
  <c r="AS52" i="33" s="1"/>
  <c r="BG52" i="33"/>
  <c r="BF52" i="33"/>
  <c r="BE52" i="33"/>
  <c r="BD52" i="33"/>
  <c r="BC52" i="33"/>
  <c r="BB52" i="33"/>
  <c r="BA52" i="33"/>
  <c r="AZ52" i="33"/>
  <c r="BV51" i="33"/>
  <c r="BU51" i="33"/>
  <c r="BT51" i="33"/>
  <c r="BS51" i="33"/>
  <c r="BR51" i="33"/>
  <c r="BQ51" i="33"/>
  <c r="BP51" i="33"/>
  <c r="BO51" i="33"/>
  <c r="BN51" i="33"/>
  <c r="BM51" i="33"/>
  <c r="BL51" i="33"/>
  <c r="BK51" i="33"/>
  <c r="BJ51" i="33"/>
  <c r="BI51" i="33"/>
  <c r="BW51" i="33" s="1"/>
  <c r="AS51" i="33" s="1"/>
  <c r="BG51" i="33"/>
  <c r="BF51" i="33"/>
  <c r="BE51" i="33"/>
  <c r="BD51" i="33"/>
  <c r="BC51" i="33"/>
  <c r="BB51" i="33"/>
  <c r="BA51" i="33"/>
  <c r="AZ51" i="33"/>
  <c r="BV50" i="33"/>
  <c r="BU50" i="33"/>
  <c r="BT50" i="33"/>
  <c r="BS50" i="33"/>
  <c r="BR50" i="33"/>
  <c r="BQ50" i="33"/>
  <c r="BP50" i="33"/>
  <c r="BO50" i="33"/>
  <c r="BN50" i="33"/>
  <c r="BM50" i="33"/>
  <c r="BL50" i="33"/>
  <c r="BK50" i="33"/>
  <c r="BJ50" i="33"/>
  <c r="BI50" i="33"/>
  <c r="BW50" i="33" s="1"/>
  <c r="AS50" i="33" s="1"/>
  <c r="BG50" i="33"/>
  <c r="BF50" i="33"/>
  <c r="BE50" i="33"/>
  <c r="BD50" i="33"/>
  <c r="BC50" i="33"/>
  <c r="BB50" i="33"/>
  <c r="BA50" i="33"/>
  <c r="AZ50" i="33"/>
  <c r="AR50" i="33" s="1"/>
  <c r="BV49" i="33"/>
  <c r="BU49" i="33"/>
  <c r="BT49" i="33"/>
  <c r="BS49" i="33"/>
  <c r="BR49" i="33"/>
  <c r="BQ49" i="33"/>
  <c r="BP49" i="33"/>
  <c r="BO49" i="33"/>
  <c r="BN49" i="33"/>
  <c r="BM49" i="33"/>
  <c r="BL49" i="33"/>
  <c r="BK49" i="33"/>
  <c r="BJ49" i="33"/>
  <c r="BI49" i="33"/>
  <c r="BW49" i="33" s="1"/>
  <c r="AS49" i="33" s="1"/>
  <c r="BG49" i="33"/>
  <c r="BF49" i="33"/>
  <c r="BE49" i="33"/>
  <c r="BD49" i="33"/>
  <c r="BC49" i="33"/>
  <c r="BB49" i="33"/>
  <c r="BA49" i="33"/>
  <c r="AZ49" i="33"/>
  <c r="BV48" i="33"/>
  <c r="BU48" i="33"/>
  <c r="BT48" i="33"/>
  <c r="BS48" i="33"/>
  <c r="BR48" i="33"/>
  <c r="BQ48" i="33"/>
  <c r="BP48" i="33"/>
  <c r="BO48" i="33"/>
  <c r="BN48" i="33"/>
  <c r="BM48" i="33"/>
  <c r="BL48" i="33"/>
  <c r="BK48" i="33"/>
  <c r="BJ48" i="33"/>
  <c r="BI48" i="33"/>
  <c r="BW48" i="33" s="1"/>
  <c r="AS48" i="33" s="1"/>
  <c r="BG48" i="33"/>
  <c r="BF48" i="33"/>
  <c r="BE48" i="33"/>
  <c r="BD48" i="33"/>
  <c r="BC48" i="33"/>
  <c r="BB48" i="33"/>
  <c r="BA48" i="33"/>
  <c r="AZ48" i="33"/>
  <c r="AR48" i="33" s="1"/>
  <c r="BW47" i="33"/>
  <c r="AS47" i="33" s="1"/>
  <c r="BV47" i="33"/>
  <c r="BU47" i="33"/>
  <c r="BT47" i="33"/>
  <c r="BS47" i="33"/>
  <c r="BR47" i="33"/>
  <c r="BQ47" i="33"/>
  <c r="BP47" i="33"/>
  <c r="BO47" i="33"/>
  <c r="BN47" i="33"/>
  <c r="BM47" i="33"/>
  <c r="BL47" i="33"/>
  <c r="BK47" i="33"/>
  <c r="BJ47" i="33"/>
  <c r="BI47" i="33"/>
  <c r="BG47" i="33"/>
  <c r="BF47" i="33"/>
  <c r="BE47" i="33"/>
  <c r="BD47" i="33"/>
  <c r="BC47" i="33"/>
  <c r="BB47" i="33"/>
  <c r="BA47" i="33"/>
  <c r="AZ47" i="33"/>
  <c r="BW46" i="33"/>
  <c r="AS46" i="33" s="1"/>
  <c r="BV46" i="33"/>
  <c r="BU46" i="33"/>
  <c r="BT46" i="33"/>
  <c r="BS46" i="33"/>
  <c r="BR46" i="33"/>
  <c r="BQ46" i="33"/>
  <c r="BP46" i="33"/>
  <c r="BO46" i="33"/>
  <c r="BN46" i="33"/>
  <c r="BM46" i="33"/>
  <c r="BL46" i="33"/>
  <c r="BK46" i="33"/>
  <c r="BJ46" i="33"/>
  <c r="BI46" i="33"/>
  <c r="BG46" i="33"/>
  <c r="BF46" i="33"/>
  <c r="BE46" i="33"/>
  <c r="BD46" i="33"/>
  <c r="BC46" i="33"/>
  <c r="BB46" i="33"/>
  <c r="BA46" i="33"/>
  <c r="AZ46" i="33"/>
  <c r="BV45" i="33"/>
  <c r="BU45" i="33"/>
  <c r="BT45" i="33"/>
  <c r="BS45" i="33"/>
  <c r="BR45" i="33"/>
  <c r="BQ45" i="33"/>
  <c r="BP45" i="33"/>
  <c r="BO45" i="33"/>
  <c r="BN45" i="33"/>
  <c r="BM45" i="33"/>
  <c r="BL45" i="33"/>
  <c r="BK45" i="33"/>
  <c r="BJ45" i="33"/>
  <c r="BI45" i="33"/>
  <c r="BW45" i="33" s="1"/>
  <c r="AS45" i="33" s="1"/>
  <c r="BG45" i="33"/>
  <c r="BF45" i="33"/>
  <c r="BE45" i="33"/>
  <c r="BD45" i="33"/>
  <c r="BC45" i="33"/>
  <c r="BB45" i="33"/>
  <c r="BA45" i="33"/>
  <c r="AZ45" i="33"/>
  <c r="AR45" i="33" s="1"/>
  <c r="BV44" i="33"/>
  <c r="BU44" i="33"/>
  <c r="BT44" i="33"/>
  <c r="BS44" i="33"/>
  <c r="BR44" i="33"/>
  <c r="BQ44" i="33"/>
  <c r="BP44" i="33"/>
  <c r="BO44" i="33"/>
  <c r="BN44" i="33"/>
  <c r="BM44" i="33"/>
  <c r="BL44" i="33"/>
  <c r="BK44" i="33"/>
  <c r="BJ44" i="33"/>
  <c r="BI44" i="33"/>
  <c r="BW44" i="33" s="1"/>
  <c r="AS44" i="33" s="1"/>
  <c r="BG44" i="33"/>
  <c r="BF44" i="33"/>
  <c r="BE44" i="33"/>
  <c r="BD44" i="33"/>
  <c r="BC44" i="33"/>
  <c r="BB44" i="33"/>
  <c r="BA44" i="33"/>
  <c r="AZ44" i="33"/>
  <c r="BV43" i="33"/>
  <c r="BU43" i="33"/>
  <c r="BT43" i="33"/>
  <c r="BS43" i="33"/>
  <c r="BR43" i="33"/>
  <c r="BQ43" i="33"/>
  <c r="BP43" i="33"/>
  <c r="BO43" i="33"/>
  <c r="BN43" i="33"/>
  <c r="BM43" i="33"/>
  <c r="BL43" i="33"/>
  <c r="BK43" i="33"/>
  <c r="BJ43" i="33"/>
  <c r="BI43" i="33"/>
  <c r="BW43" i="33" s="1"/>
  <c r="AS43" i="33" s="1"/>
  <c r="BG43" i="33"/>
  <c r="BF43" i="33"/>
  <c r="BE43" i="33"/>
  <c r="BD43" i="33"/>
  <c r="BC43" i="33"/>
  <c r="BB43" i="33"/>
  <c r="BA43" i="33"/>
  <c r="AZ43" i="33"/>
  <c r="BV42" i="33"/>
  <c r="BU42" i="33"/>
  <c r="BT42" i="33"/>
  <c r="BS42" i="33"/>
  <c r="BR42" i="33"/>
  <c r="BQ42" i="33"/>
  <c r="BP42" i="33"/>
  <c r="BO42" i="33"/>
  <c r="BN42" i="33"/>
  <c r="BM42" i="33"/>
  <c r="BL42" i="33"/>
  <c r="BK42" i="33"/>
  <c r="BJ42" i="33"/>
  <c r="BI42" i="33"/>
  <c r="BW42" i="33" s="1"/>
  <c r="AS42" i="33" s="1"/>
  <c r="BG42" i="33"/>
  <c r="BF42" i="33"/>
  <c r="BE42" i="33"/>
  <c r="BD42" i="33"/>
  <c r="BC42" i="33"/>
  <c r="BB42" i="33"/>
  <c r="BA42" i="33"/>
  <c r="AZ42" i="33"/>
  <c r="BV41" i="33"/>
  <c r="BU41" i="33"/>
  <c r="BT41" i="33"/>
  <c r="BS41" i="33"/>
  <c r="BR41" i="33"/>
  <c r="BQ41" i="33"/>
  <c r="BP41" i="33"/>
  <c r="BO41" i="33"/>
  <c r="BN41" i="33"/>
  <c r="BM41" i="33"/>
  <c r="BL41" i="33"/>
  <c r="BK41" i="33"/>
  <c r="BJ41" i="33"/>
  <c r="BI41" i="33"/>
  <c r="BW41" i="33" s="1"/>
  <c r="AS41" i="33" s="1"/>
  <c r="BG41" i="33"/>
  <c r="BF41" i="33"/>
  <c r="BE41" i="33"/>
  <c r="BD41" i="33"/>
  <c r="BC41" i="33"/>
  <c r="BB41" i="33"/>
  <c r="BA41" i="33"/>
  <c r="AZ41" i="33"/>
  <c r="BV40" i="33"/>
  <c r="BU40" i="33"/>
  <c r="BT40" i="33"/>
  <c r="BS40" i="33"/>
  <c r="BR40" i="33"/>
  <c r="BQ40" i="33"/>
  <c r="BP40" i="33"/>
  <c r="BO40" i="33"/>
  <c r="BN40" i="33"/>
  <c r="BM40" i="33"/>
  <c r="BL40" i="33"/>
  <c r="BK40" i="33"/>
  <c r="BJ40" i="33"/>
  <c r="BI40" i="33"/>
  <c r="BW40" i="33" s="1"/>
  <c r="AS40" i="33" s="1"/>
  <c r="BG40" i="33"/>
  <c r="BF40" i="33"/>
  <c r="BE40" i="33"/>
  <c r="BD40" i="33"/>
  <c r="BC40" i="33"/>
  <c r="BB40" i="33"/>
  <c r="BA40" i="33"/>
  <c r="AZ40" i="33"/>
  <c r="BV39" i="33"/>
  <c r="BU39" i="33"/>
  <c r="BT39" i="33"/>
  <c r="BS39" i="33"/>
  <c r="BR39" i="33"/>
  <c r="BQ39" i="33"/>
  <c r="BP39" i="33"/>
  <c r="BO39" i="33"/>
  <c r="BN39" i="33"/>
  <c r="BM39" i="33"/>
  <c r="BL39" i="33"/>
  <c r="BK39" i="33"/>
  <c r="BJ39" i="33"/>
  <c r="BI39" i="33"/>
  <c r="BW39" i="33" s="1"/>
  <c r="AS39" i="33" s="1"/>
  <c r="BG39" i="33"/>
  <c r="BF39" i="33"/>
  <c r="BE39" i="33"/>
  <c r="BD39" i="33"/>
  <c r="BC39" i="33"/>
  <c r="BB39" i="33"/>
  <c r="BA39" i="33"/>
  <c r="AZ39" i="33"/>
  <c r="BV38" i="33"/>
  <c r="BU38" i="33"/>
  <c r="BT38" i="33"/>
  <c r="BS38" i="33"/>
  <c r="BR38" i="33"/>
  <c r="BQ38" i="33"/>
  <c r="BP38" i="33"/>
  <c r="BO38" i="33"/>
  <c r="BN38" i="33"/>
  <c r="BM38" i="33"/>
  <c r="BL38" i="33"/>
  <c r="BK38" i="33"/>
  <c r="BJ38" i="33"/>
  <c r="BI38" i="33"/>
  <c r="BW38" i="33" s="1"/>
  <c r="AS38" i="33" s="1"/>
  <c r="BG38" i="33"/>
  <c r="BF38" i="33"/>
  <c r="BE38" i="33"/>
  <c r="BD38" i="33"/>
  <c r="BC38" i="33"/>
  <c r="BB38" i="33"/>
  <c r="BA38" i="33"/>
  <c r="AZ38" i="33"/>
  <c r="BV37" i="33"/>
  <c r="BU37" i="33"/>
  <c r="BT37" i="33"/>
  <c r="BS37" i="33"/>
  <c r="BR37" i="33"/>
  <c r="BQ37" i="33"/>
  <c r="BP37" i="33"/>
  <c r="BO37" i="33"/>
  <c r="BN37" i="33"/>
  <c r="BM37" i="33"/>
  <c r="BL37" i="33"/>
  <c r="BK37" i="33"/>
  <c r="BJ37" i="33"/>
  <c r="BI37" i="33"/>
  <c r="BW37" i="33" s="1"/>
  <c r="AS37" i="33" s="1"/>
  <c r="BG37" i="33"/>
  <c r="BF37" i="33"/>
  <c r="BE37" i="33"/>
  <c r="BD37" i="33"/>
  <c r="BC37" i="33"/>
  <c r="BB37" i="33"/>
  <c r="BA37" i="33"/>
  <c r="AZ37" i="33"/>
  <c r="BV36" i="33"/>
  <c r="BU36" i="33"/>
  <c r="BT36" i="33"/>
  <c r="BS36" i="33"/>
  <c r="BR36" i="33"/>
  <c r="BQ36" i="33"/>
  <c r="BP36" i="33"/>
  <c r="BO36" i="33"/>
  <c r="BN36" i="33"/>
  <c r="BM36" i="33"/>
  <c r="BL36" i="33"/>
  <c r="BK36" i="33"/>
  <c r="BJ36" i="33"/>
  <c r="BI36" i="33"/>
  <c r="BW36" i="33" s="1"/>
  <c r="AS36" i="33" s="1"/>
  <c r="BG36" i="33"/>
  <c r="BF36" i="33"/>
  <c r="BE36" i="33"/>
  <c r="BD36" i="33"/>
  <c r="BC36" i="33"/>
  <c r="BB36" i="33"/>
  <c r="BA36" i="33"/>
  <c r="AZ36" i="33"/>
  <c r="BV35" i="33"/>
  <c r="BU35" i="33"/>
  <c r="BT35" i="33"/>
  <c r="BS35" i="33"/>
  <c r="BR35" i="33"/>
  <c r="BQ35" i="33"/>
  <c r="BP35" i="33"/>
  <c r="BO35" i="33"/>
  <c r="BN35" i="33"/>
  <c r="BM35" i="33"/>
  <c r="BL35" i="33"/>
  <c r="BK35" i="33"/>
  <c r="BJ35" i="33"/>
  <c r="BI35" i="33"/>
  <c r="BW35" i="33" s="1"/>
  <c r="AS35" i="33" s="1"/>
  <c r="BG35" i="33"/>
  <c r="BF35" i="33"/>
  <c r="BE35" i="33"/>
  <c r="BD35" i="33"/>
  <c r="BC35" i="33"/>
  <c r="BB35" i="33"/>
  <c r="BA35" i="33"/>
  <c r="AZ35" i="33"/>
  <c r="BV34" i="33"/>
  <c r="BU34" i="33"/>
  <c r="BT34" i="33"/>
  <c r="BS34" i="33"/>
  <c r="BR34" i="33"/>
  <c r="BQ34" i="33"/>
  <c r="BP34" i="33"/>
  <c r="BO34" i="33"/>
  <c r="BN34" i="33"/>
  <c r="BM34" i="33"/>
  <c r="BL34" i="33"/>
  <c r="BK34" i="33"/>
  <c r="BJ34" i="33"/>
  <c r="BI34" i="33"/>
  <c r="BW34" i="33" s="1"/>
  <c r="AS34" i="33" s="1"/>
  <c r="BG34" i="33"/>
  <c r="BF34" i="33"/>
  <c r="BE34" i="33"/>
  <c r="BD34" i="33"/>
  <c r="BC34" i="33"/>
  <c r="BB34" i="33"/>
  <c r="BA34" i="33"/>
  <c r="AZ34" i="33"/>
  <c r="AR34" i="33" s="1"/>
  <c r="BV33" i="33"/>
  <c r="BU33" i="33"/>
  <c r="BT33" i="33"/>
  <c r="BS33" i="33"/>
  <c r="BR33" i="33"/>
  <c r="BQ33" i="33"/>
  <c r="BP33" i="33"/>
  <c r="BO33" i="33"/>
  <c r="BN33" i="33"/>
  <c r="BM33" i="33"/>
  <c r="BL33" i="33"/>
  <c r="BK33" i="33"/>
  <c r="BJ33" i="33"/>
  <c r="BI33" i="33"/>
  <c r="BW33" i="33" s="1"/>
  <c r="AS33" i="33" s="1"/>
  <c r="BG33" i="33"/>
  <c r="BF33" i="33"/>
  <c r="BE33" i="33"/>
  <c r="BD33" i="33"/>
  <c r="BC33" i="33"/>
  <c r="BB33" i="33"/>
  <c r="BA33" i="33"/>
  <c r="AZ33" i="33"/>
  <c r="BV32" i="33"/>
  <c r="BU32" i="33"/>
  <c r="BT32" i="33"/>
  <c r="BS32" i="33"/>
  <c r="BR32" i="33"/>
  <c r="BQ32" i="33"/>
  <c r="BP32" i="33"/>
  <c r="BO32" i="33"/>
  <c r="BN32" i="33"/>
  <c r="BM32" i="33"/>
  <c r="BL32" i="33"/>
  <c r="BK32" i="33"/>
  <c r="BJ32" i="33"/>
  <c r="BI32" i="33"/>
  <c r="BW32" i="33" s="1"/>
  <c r="AS32" i="33" s="1"/>
  <c r="BG32" i="33"/>
  <c r="BF32" i="33"/>
  <c r="BE32" i="33"/>
  <c r="BD32" i="33"/>
  <c r="BC32" i="33"/>
  <c r="BB32" i="33"/>
  <c r="BA32" i="33"/>
  <c r="AZ32" i="33"/>
  <c r="AR32" i="33" s="1"/>
  <c r="BW31" i="33"/>
  <c r="AS31" i="33" s="1"/>
  <c r="BV31" i="33"/>
  <c r="BU31" i="33"/>
  <c r="BT31" i="33"/>
  <c r="BS31" i="33"/>
  <c r="BR31" i="33"/>
  <c r="BQ31" i="33"/>
  <c r="BP31" i="33"/>
  <c r="BO31" i="33"/>
  <c r="BN31" i="33"/>
  <c r="BM31" i="33"/>
  <c r="BL31" i="33"/>
  <c r="BK31" i="33"/>
  <c r="BJ31" i="33"/>
  <c r="BI31" i="33"/>
  <c r="BG31" i="33"/>
  <c r="BF31" i="33"/>
  <c r="BE31" i="33"/>
  <c r="BD31" i="33"/>
  <c r="BC31" i="33"/>
  <c r="BB31" i="33"/>
  <c r="BA31" i="33"/>
  <c r="AZ31" i="33"/>
  <c r="BW30" i="33"/>
  <c r="AS30" i="33" s="1"/>
  <c r="BV30" i="33"/>
  <c r="BU30" i="33"/>
  <c r="BT30" i="33"/>
  <c r="BS30" i="33"/>
  <c r="BR30" i="33"/>
  <c r="BQ30" i="33"/>
  <c r="BP30" i="33"/>
  <c r="BO30" i="33"/>
  <c r="BN30" i="33"/>
  <c r="BM30" i="33"/>
  <c r="BL30" i="33"/>
  <c r="BK30" i="33"/>
  <c r="BJ30" i="33"/>
  <c r="BI30" i="33"/>
  <c r="BG30" i="33"/>
  <c r="BF30" i="33"/>
  <c r="BE30" i="33"/>
  <c r="BD30" i="33"/>
  <c r="BC30" i="33"/>
  <c r="BB30" i="33"/>
  <c r="BA30" i="33"/>
  <c r="AZ30" i="33"/>
  <c r="BV29" i="33"/>
  <c r="BU29" i="33"/>
  <c r="BT29" i="33"/>
  <c r="BS29" i="33"/>
  <c r="BR29" i="33"/>
  <c r="BQ29" i="33"/>
  <c r="BP29" i="33"/>
  <c r="BO29" i="33"/>
  <c r="BN29" i="33"/>
  <c r="BM29" i="33"/>
  <c r="BL29" i="33"/>
  <c r="BK29" i="33"/>
  <c r="BJ29" i="33"/>
  <c r="BI29" i="33"/>
  <c r="BW29" i="33" s="1"/>
  <c r="AS29" i="33" s="1"/>
  <c r="BG29" i="33"/>
  <c r="BF29" i="33"/>
  <c r="BE29" i="33"/>
  <c r="BD29" i="33"/>
  <c r="BC29" i="33"/>
  <c r="BB29" i="33"/>
  <c r="BA29" i="33"/>
  <c r="AZ29" i="33"/>
  <c r="AR29" i="33" s="1"/>
  <c r="BV28" i="33"/>
  <c r="BU28" i="33"/>
  <c r="BT28" i="33"/>
  <c r="BS28" i="33"/>
  <c r="BR28" i="33"/>
  <c r="BQ28" i="33"/>
  <c r="BP28" i="33"/>
  <c r="BO28" i="33"/>
  <c r="BN28" i="33"/>
  <c r="BM28" i="33"/>
  <c r="BL28" i="33"/>
  <c r="BK28" i="33"/>
  <c r="BJ28" i="33"/>
  <c r="BI28" i="33"/>
  <c r="BW28" i="33" s="1"/>
  <c r="AS28" i="33" s="1"/>
  <c r="BG28" i="33"/>
  <c r="BF28" i="33"/>
  <c r="BE28" i="33"/>
  <c r="BD28" i="33"/>
  <c r="BC28" i="33"/>
  <c r="BB28" i="33"/>
  <c r="BA28" i="33"/>
  <c r="AZ28" i="33"/>
  <c r="BV27" i="33"/>
  <c r="BU27" i="33"/>
  <c r="BT27" i="33"/>
  <c r="BS27" i="33"/>
  <c r="BR27" i="33"/>
  <c r="BQ27" i="33"/>
  <c r="BP27" i="33"/>
  <c r="BO27" i="33"/>
  <c r="BN27" i="33"/>
  <c r="BM27" i="33"/>
  <c r="BL27" i="33"/>
  <c r="BK27" i="33"/>
  <c r="BJ27" i="33"/>
  <c r="BI27" i="33"/>
  <c r="BW27" i="33" s="1"/>
  <c r="AS27" i="33" s="1"/>
  <c r="BG27" i="33"/>
  <c r="BF27" i="33"/>
  <c r="BE27" i="33"/>
  <c r="BD27" i="33"/>
  <c r="BC27" i="33"/>
  <c r="BB27" i="33"/>
  <c r="BA27" i="33"/>
  <c r="AZ27" i="33"/>
  <c r="BV26" i="33"/>
  <c r="BU26" i="33"/>
  <c r="BT26" i="33"/>
  <c r="BS26" i="33"/>
  <c r="BR26" i="33"/>
  <c r="BQ26" i="33"/>
  <c r="BP26" i="33"/>
  <c r="BO26" i="33"/>
  <c r="BN26" i="33"/>
  <c r="BM26" i="33"/>
  <c r="BL26" i="33"/>
  <c r="BK26" i="33"/>
  <c r="BJ26" i="33"/>
  <c r="BI26" i="33"/>
  <c r="BW26" i="33" s="1"/>
  <c r="AS26" i="33" s="1"/>
  <c r="BG26" i="33"/>
  <c r="BF26" i="33"/>
  <c r="BE26" i="33"/>
  <c r="BD26" i="33"/>
  <c r="BC26" i="33"/>
  <c r="BB26" i="33"/>
  <c r="BA26" i="33"/>
  <c r="AZ26" i="33"/>
  <c r="BV25" i="33"/>
  <c r="BU25" i="33"/>
  <c r="BT25" i="33"/>
  <c r="BS25" i="33"/>
  <c r="BR25" i="33"/>
  <c r="BQ25" i="33"/>
  <c r="BP25" i="33"/>
  <c r="BO25" i="33"/>
  <c r="BN25" i="33"/>
  <c r="BM25" i="33"/>
  <c r="BL25" i="33"/>
  <c r="BK25" i="33"/>
  <c r="BJ25" i="33"/>
  <c r="BI25" i="33"/>
  <c r="BW25" i="33" s="1"/>
  <c r="AS25" i="33" s="1"/>
  <c r="BG25" i="33"/>
  <c r="BF25" i="33"/>
  <c r="BE25" i="33"/>
  <c r="BD25" i="33"/>
  <c r="BC25" i="33"/>
  <c r="BB25" i="33"/>
  <c r="BA25" i="33"/>
  <c r="AZ25" i="33"/>
  <c r="BV24" i="33"/>
  <c r="BU24" i="33"/>
  <c r="BT24" i="33"/>
  <c r="BS24" i="33"/>
  <c r="BR24" i="33"/>
  <c r="BQ24" i="33"/>
  <c r="BP24" i="33"/>
  <c r="BO24" i="33"/>
  <c r="BN24" i="33"/>
  <c r="BM24" i="33"/>
  <c r="BL24" i="33"/>
  <c r="BK24" i="33"/>
  <c r="BJ24" i="33"/>
  <c r="BI24" i="33"/>
  <c r="BW24" i="33" s="1"/>
  <c r="AS24" i="33" s="1"/>
  <c r="BG24" i="33"/>
  <c r="BF24" i="33"/>
  <c r="BE24" i="33"/>
  <c r="BD24" i="33"/>
  <c r="BC24" i="33"/>
  <c r="BB24" i="33"/>
  <c r="BA24" i="33"/>
  <c r="AZ24" i="33"/>
  <c r="BV23" i="33"/>
  <c r="BU23" i="33"/>
  <c r="BT23" i="33"/>
  <c r="BS23" i="33"/>
  <c r="BR23" i="33"/>
  <c r="BQ23" i="33"/>
  <c r="BP23" i="33"/>
  <c r="BO23" i="33"/>
  <c r="BN23" i="33"/>
  <c r="BM23" i="33"/>
  <c r="BL23" i="33"/>
  <c r="BK23" i="33"/>
  <c r="BJ23" i="33"/>
  <c r="BI23" i="33"/>
  <c r="BW23" i="33" s="1"/>
  <c r="AS23" i="33" s="1"/>
  <c r="BG23" i="33"/>
  <c r="BF23" i="33"/>
  <c r="BE23" i="33"/>
  <c r="BD23" i="33"/>
  <c r="BC23" i="33"/>
  <c r="BB23" i="33"/>
  <c r="BA23" i="33"/>
  <c r="AZ23" i="33"/>
  <c r="BV22" i="33"/>
  <c r="BU22" i="33"/>
  <c r="BT22" i="33"/>
  <c r="BS22" i="33"/>
  <c r="BR22" i="33"/>
  <c r="BQ22" i="33"/>
  <c r="BP22" i="33"/>
  <c r="BO22" i="33"/>
  <c r="BN22" i="33"/>
  <c r="BM22" i="33"/>
  <c r="BL22" i="33"/>
  <c r="BK22" i="33"/>
  <c r="BJ22" i="33"/>
  <c r="BI22" i="33"/>
  <c r="BW22" i="33" s="1"/>
  <c r="AS22" i="33" s="1"/>
  <c r="BG22" i="33"/>
  <c r="BF22" i="33"/>
  <c r="BE22" i="33"/>
  <c r="BD22" i="33"/>
  <c r="BC22" i="33"/>
  <c r="BB22" i="33"/>
  <c r="BA22" i="33"/>
  <c r="AZ22" i="33"/>
  <c r="BV21" i="33"/>
  <c r="BU21" i="33"/>
  <c r="BT21" i="33"/>
  <c r="BS21" i="33"/>
  <c r="BR21" i="33"/>
  <c r="BQ21" i="33"/>
  <c r="BP21" i="33"/>
  <c r="BO21" i="33"/>
  <c r="BN21" i="33"/>
  <c r="BM21" i="33"/>
  <c r="BL21" i="33"/>
  <c r="BK21" i="33"/>
  <c r="BJ21" i="33"/>
  <c r="BI21" i="33"/>
  <c r="BW21" i="33" s="1"/>
  <c r="AS21" i="33" s="1"/>
  <c r="BG21" i="33"/>
  <c r="BF21" i="33"/>
  <c r="BE21" i="33"/>
  <c r="BD21" i="33"/>
  <c r="BC21" i="33"/>
  <c r="BB21" i="33"/>
  <c r="BA21" i="33"/>
  <c r="AZ21" i="33"/>
  <c r="BV20" i="33"/>
  <c r="BU20" i="33"/>
  <c r="BT20" i="33"/>
  <c r="BS20" i="33"/>
  <c r="BR20" i="33"/>
  <c r="BQ20" i="33"/>
  <c r="BP20" i="33"/>
  <c r="BO20" i="33"/>
  <c r="BN20" i="33"/>
  <c r="BM20" i="33"/>
  <c r="BL20" i="33"/>
  <c r="BK20" i="33"/>
  <c r="BJ20" i="33"/>
  <c r="BI20" i="33"/>
  <c r="BW20" i="33" s="1"/>
  <c r="AS20" i="33" s="1"/>
  <c r="BG20" i="33"/>
  <c r="BF20" i="33"/>
  <c r="BE20" i="33"/>
  <c r="BD20" i="33"/>
  <c r="BC20" i="33"/>
  <c r="BB20" i="33"/>
  <c r="BA20" i="33"/>
  <c r="AZ20" i="33"/>
  <c r="BV19" i="33"/>
  <c r="BU19" i="33"/>
  <c r="BT19" i="33"/>
  <c r="BS19" i="33"/>
  <c r="BR19" i="33"/>
  <c r="BQ19" i="33"/>
  <c r="BP19" i="33"/>
  <c r="BO19" i="33"/>
  <c r="BN19" i="33"/>
  <c r="BM19" i="33"/>
  <c r="BL19" i="33"/>
  <c r="BK19" i="33"/>
  <c r="BJ19" i="33"/>
  <c r="BI19" i="33"/>
  <c r="BW19" i="33" s="1"/>
  <c r="AS19" i="33" s="1"/>
  <c r="BG19" i="33"/>
  <c r="BF19" i="33"/>
  <c r="BE19" i="33"/>
  <c r="BD19" i="33"/>
  <c r="BC19" i="33"/>
  <c r="BB19" i="33"/>
  <c r="BA19" i="33"/>
  <c r="AZ19" i="33"/>
  <c r="BV18" i="33"/>
  <c r="BU18" i="33"/>
  <c r="BT18" i="33"/>
  <c r="BS18" i="33"/>
  <c r="BR18" i="33"/>
  <c r="BQ18" i="33"/>
  <c r="BP18" i="33"/>
  <c r="BO18" i="33"/>
  <c r="BN18" i="33"/>
  <c r="BM18" i="33"/>
  <c r="BL18" i="33"/>
  <c r="BK18" i="33"/>
  <c r="BJ18" i="33"/>
  <c r="BI18" i="33"/>
  <c r="BW18" i="33" s="1"/>
  <c r="AS18" i="33" s="1"/>
  <c r="BG18" i="33"/>
  <c r="BF18" i="33"/>
  <c r="BE18" i="33"/>
  <c r="BD18" i="33"/>
  <c r="BC18" i="33"/>
  <c r="BB18" i="33"/>
  <c r="BA18" i="33"/>
  <c r="AZ18" i="33"/>
  <c r="AR18" i="33" s="1"/>
  <c r="BV17" i="33"/>
  <c r="BU17" i="33"/>
  <c r="BT17" i="33"/>
  <c r="BS17" i="33"/>
  <c r="BR17" i="33"/>
  <c r="BQ17" i="33"/>
  <c r="BP17" i="33"/>
  <c r="BO17" i="33"/>
  <c r="BN17" i="33"/>
  <c r="BM17" i="33"/>
  <c r="BL17" i="33"/>
  <c r="BK17" i="33"/>
  <c r="BJ17" i="33"/>
  <c r="BI17" i="33"/>
  <c r="BW17" i="33" s="1"/>
  <c r="AS17" i="33" s="1"/>
  <c r="BG17" i="33"/>
  <c r="BF17" i="33"/>
  <c r="BE17" i="33"/>
  <c r="BD17" i="33"/>
  <c r="BC17" i="33"/>
  <c r="BB17" i="33"/>
  <c r="BA17" i="33"/>
  <c r="AZ17" i="33"/>
  <c r="BV16" i="33"/>
  <c r="BU16" i="33"/>
  <c r="BT16" i="33"/>
  <c r="BS16" i="33"/>
  <c r="BR16" i="33"/>
  <c r="BQ16" i="33"/>
  <c r="BP16" i="33"/>
  <c r="BO16" i="33"/>
  <c r="BN16" i="33"/>
  <c r="BM16" i="33"/>
  <c r="BL16" i="33"/>
  <c r="BK16" i="33"/>
  <c r="BJ16" i="33"/>
  <c r="BI16" i="33"/>
  <c r="BW16" i="33" s="1"/>
  <c r="AS16" i="33" s="1"/>
  <c r="BG16" i="33"/>
  <c r="BF16" i="33"/>
  <c r="BE16" i="33"/>
  <c r="BD16" i="33"/>
  <c r="BC16" i="33"/>
  <c r="BB16" i="33"/>
  <c r="BA16" i="33"/>
  <c r="AZ16" i="33"/>
  <c r="AR16" i="33" s="1"/>
  <c r="BW15" i="33"/>
  <c r="AS15" i="33" s="1"/>
  <c r="BV15" i="33"/>
  <c r="BU15" i="33"/>
  <c r="BT15" i="33"/>
  <c r="BS15" i="33"/>
  <c r="BR15" i="33"/>
  <c r="BQ15" i="33"/>
  <c r="BP15" i="33"/>
  <c r="BO15" i="33"/>
  <c r="BN15" i="33"/>
  <c r="BM15" i="33"/>
  <c r="BL15" i="33"/>
  <c r="BK15" i="33"/>
  <c r="BJ15" i="33"/>
  <c r="BI15" i="33"/>
  <c r="BG15" i="33"/>
  <c r="BF15" i="33"/>
  <c r="BE15" i="33"/>
  <c r="BD15" i="33"/>
  <c r="BC15" i="33"/>
  <c r="BB15" i="33"/>
  <c r="BA15" i="33"/>
  <c r="AZ15" i="33"/>
  <c r="BW14" i="33"/>
  <c r="AS14" i="33" s="1"/>
  <c r="BV14" i="33"/>
  <c r="BU14" i="33"/>
  <c r="BT14" i="33"/>
  <c r="BS14" i="33"/>
  <c r="BR14" i="33"/>
  <c r="BQ14" i="33"/>
  <c r="BP14" i="33"/>
  <c r="BO14" i="33"/>
  <c r="BN14" i="33"/>
  <c r="BM14" i="33"/>
  <c r="BL14" i="33"/>
  <c r="BK14" i="33"/>
  <c r="BJ14" i="33"/>
  <c r="BI14" i="33"/>
  <c r="BG14" i="33"/>
  <c r="BF14" i="33"/>
  <c r="BE14" i="33"/>
  <c r="BD14" i="33"/>
  <c r="BC14" i="33"/>
  <c r="BB14" i="33"/>
  <c r="BA14" i="33"/>
  <c r="AZ14" i="33"/>
  <c r="BV13" i="33"/>
  <c r="BU13" i="33"/>
  <c r="BT13" i="33"/>
  <c r="BS13" i="33"/>
  <c r="BR13" i="33"/>
  <c r="BQ13" i="33"/>
  <c r="BP13" i="33"/>
  <c r="BO13" i="33"/>
  <c r="BN13" i="33"/>
  <c r="BM13" i="33"/>
  <c r="BL13" i="33"/>
  <c r="BK13" i="33"/>
  <c r="BJ13" i="33"/>
  <c r="BI13" i="33"/>
  <c r="BW13" i="33" s="1"/>
  <c r="AS13" i="33" s="1"/>
  <c r="BG13" i="33"/>
  <c r="BF13" i="33"/>
  <c r="BE13" i="33"/>
  <c r="BD13" i="33"/>
  <c r="BC13" i="33"/>
  <c r="BB13" i="33"/>
  <c r="BA13" i="33"/>
  <c r="AZ13" i="33"/>
  <c r="BV12" i="33"/>
  <c r="BU12" i="33"/>
  <c r="BT12" i="33"/>
  <c r="BS12" i="33"/>
  <c r="BR12" i="33"/>
  <c r="BQ12" i="33"/>
  <c r="BP12" i="33"/>
  <c r="BO12" i="33"/>
  <c r="BN12" i="33"/>
  <c r="BM12" i="33"/>
  <c r="BL12" i="33"/>
  <c r="BK12" i="33"/>
  <c r="BJ12" i="33"/>
  <c r="BI12" i="33"/>
  <c r="BW12" i="33" s="1"/>
  <c r="AS12" i="33" s="1"/>
  <c r="BG12" i="33"/>
  <c r="BF12" i="33"/>
  <c r="BE12" i="33"/>
  <c r="BD12" i="33"/>
  <c r="BC12" i="33"/>
  <c r="BB12" i="33"/>
  <c r="BA12" i="33"/>
  <c r="AZ12" i="33"/>
  <c r="BV11" i="33"/>
  <c r="BU11" i="33"/>
  <c r="BT11" i="33"/>
  <c r="BS11" i="33"/>
  <c r="BR11" i="33"/>
  <c r="BQ11" i="33"/>
  <c r="BP11" i="33"/>
  <c r="BO11" i="33"/>
  <c r="BN11" i="33"/>
  <c r="BM11" i="33"/>
  <c r="BL11" i="33"/>
  <c r="BK11" i="33"/>
  <c r="BJ11" i="33"/>
  <c r="BI11" i="33"/>
  <c r="BW11" i="33" s="1"/>
  <c r="AS11" i="33" s="1"/>
  <c r="BG11" i="33"/>
  <c r="BF11" i="33"/>
  <c r="BE11" i="33"/>
  <c r="BD11" i="33"/>
  <c r="BC11" i="33"/>
  <c r="BB11" i="33"/>
  <c r="BA11" i="33"/>
  <c r="AZ11" i="33"/>
  <c r="BV10" i="33"/>
  <c r="BU10" i="33"/>
  <c r="BT10" i="33"/>
  <c r="BS10" i="33"/>
  <c r="BR10" i="33"/>
  <c r="BQ10" i="33"/>
  <c r="BP10" i="33"/>
  <c r="BO10" i="33"/>
  <c r="BN10" i="33"/>
  <c r="BM10" i="33"/>
  <c r="BL10" i="33"/>
  <c r="BK10" i="33"/>
  <c r="BJ10" i="33"/>
  <c r="BI10" i="33"/>
  <c r="BW10" i="33" s="1"/>
  <c r="AS10" i="33" s="1"/>
  <c r="BG10" i="33"/>
  <c r="BF10" i="33"/>
  <c r="BE10" i="33"/>
  <c r="BD10" i="33"/>
  <c r="BC10" i="33"/>
  <c r="BB10" i="33"/>
  <c r="BA10" i="33"/>
  <c r="AZ10" i="33"/>
  <c r="BV9" i="33"/>
  <c r="BU9" i="33"/>
  <c r="BT9" i="33"/>
  <c r="BS9" i="33"/>
  <c r="BR9" i="33"/>
  <c r="BQ9" i="33"/>
  <c r="BP9" i="33"/>
  <c r="BO9" i="33"/>
  <c r="BN9" i="33"/>
  <c r="BM9" i="33"/>
  <c r="BL9" i="33"/>
  <c r="BK9" i="33"/>
  <c r="BJ9" i="33"/>
  <c r="BI9" i="33"/>
  <c r="BW9" i="33" s="1"/>
  <c r="AS9" i="33" s="1"/>
  <c r="BG9" i="33"/>
  <c r="BF9" i="33"/>
  <c r="BE9" i="33"/>
  <c r="BD9" i="33"/>
  <c r="BC9" i="33"/>
  <c r="BB9" i="33"/>
  <c r="BA9" i="33"/>
  <c r="AZ9" i="33"/>
  <c r="BV8" i="33"/>
  <c r="BU8" i="33"/>
  <c r="BT8" i="33"/>
  <c r="BS8" i="33"/>
  <c r="BR8" i="33"/>
  <c r="BQ8" i="33"/>
  <c r="BP8" i="33"/>
  <c r="BO8" i="33"/>
  <c r="BN8" i="33"/>
  <c r="BM8" i="33"/>
  <c r="BL8" i="33"/>
  <c r="BK8" i="33"/>
  <c r="BJ8" i="33"/>
  <c r="BI8" i="33"/>
  <c r="BW8" i="33" s="1"/>
  <c r="AS8" i="33" s="1"/>
  <c r="BG8" i="33"/>
  <c r="BF8" i="33"/>
  <c r="BE8" i="33"/>
  <c r="BD8" i="33"/>
  <c r="BC8" i="33"/>
  <c r="BB8" i="33"/>
  <c r="BA8" i="33"/>
  <c r="AZ8" i="33"/>
  <c r="BV7" i="33"/>
  <c r="BU7" i="33"/>
  <c r="BT7" i="33"/>
  <c r="BS7" i="33"/>
  <c r="BR7" i="33"/>
  <c r="BQ7" i="33"/>
  <c r="BP7" i="33"/>
  <c r="BO7" i="33"/>
  <c r="BN7" i="33"/>
  <c r="BM7" i="33"/>
  <c r="BL7" i="33"/>
  <c r="BK7" i="33"/>
  <c r="BJ7" i="33"/>
  <c r="BI7" i="33"/>
  <c r="BW7" i="33" s="1"/>
  <c r="AS7" i="33" s="1"/>
  <c r="BG7" i="33"/>
  <c r="BF7" i="33"/>
  <c r="BE7" i="33"/>
  <c r="BD7" i="33"/>
  <c r="BC7" i="33"/>
  <c r="BB7" i="33"/>
  <c r="BA7" i="33"/>
  <c r="AZ7" i="33"/>
  <c r="BV6" i="33"/>
  <c r="BU6" i="33"/>
  <c r="BT6" i="33"/>
  <c r="BS6" i="33"/>
  <c r="BR6" i="33"/>
  <c r="BQ6" i="33"/>
  <c r="BP6" i="33"/>
  <c r="BO6" i="33"/>
  <c r="BN6" i="33"/>
  <c r="BM6" i="33"/>
  <c r="BL6" i="33"/>
  <c r="BK6" i="33"/>
  <c r="BJ6" i="33"/>
  <c r="BI6" i="33"/>
  <c r="BW6" i="33" s="1"/>
  <c r="AS6" i="33" s="1"/>
  <c r="BG6" i="33"/>
  <c r="BF6" i="33"/>
  <c r="BE6" i="33"/>
  <c r="BD6" i="33"/>
  <c r="BC6" i="33"/>
  <c r="BB6" i="33"/>
  <c r="BA6" i="33"/>
  <c r="AZ6" i="33"/>
  <c r="BV5" i="33"/>
  <c r="BU5" i="33"/>
  <c r="BT5" i="33"/>
  <c r="BS5" i="33"/>
  <c r="BR5" i="33"/>
  <c r="BQ5" i="33"/>
  <c r="BP5" i="33"/>
  <c r="BO5" i="33"/>
  <c r="BN5" i="33"/>
  <c r="BM5" i="33"/>
  <c r="BL5" i="33"/>
  <c r="BK5" i="33"/>
  <c r="BJ5" i="33"/>
  <c r="BI5" i="33"/>
  <c r="BG5" i="33"/>
  <c r="BF5" i="33"/>
  <c r="BE5" i="33"/>
  <c r="BD5" i="33"/>
  <c r="BC5" i="33"/>
  <c r="BB5" i="33"/>
  <c r="BA5" i="33"/>
  <c r="AZ5" i="33"/>
  <c r="BV4" i="33"/>
  <c r="BU4" i="33"/>
  <c r="BT4" i="33"/>
  <c r="BS4" i="33"/>
  <c r="BR4" i="33"/>
  <c r="BQ4" i="33"/>
  <c r="BP4" i="33"/>
  <c r="BO4" i="33"/>
  <c r="BN4" i="33"/>
  <c r="BM4" i="33"/>
  <c r="BL4" i="33"/>
  <c r="BK4" i="33"/>
  <c r="BJ4" i="33"/>
  <c r="BI4" i="33"/>
  <c r="BG4" i="33"/>
  <c r="BF4" i="33"/>
  <c r="BE4" i="33"/>
  <c r="BD4" i="33"/>
  <c r="BC4" i="33"/>
  <c r="BB4" i="33"/>
  <c r="BA4" i="33"/>
  <c r="AZ4" i="33"/>
  <c r="BV189" i="1"/>
  <c r="BU189" i="1"/>
  <c r="BT189" i="1"/>
  <c r="BS189" i="1"/>
  <c r="BR189" i="1"/>
  <c r="BQ189" i="1"/>
  <c r="BP189" i="1"/>
  <c r="BO189" i="1"/>
  <c r="BN189" i="1"/>
  <c r="BM189" i="1"/>
  <c r="BL189" i="1"/>
  <c r="BK189" i="1"/>
  <c r="BJ189" i="1"/>
  <c r="BI189" i="1"/>
  <c r="BW189" i="1" s="1"/>
  <c r="AS189" i="1" s="1"/>
  <c r="BG189" i="1"/>
  <c r="BF189" i="1"/>
  <c r="BE189" i="1"/>
  <c r="BD189" i="1"/>
  <c r="BC189" i="1"/>
  <c r="BB189" i="1"/>
  <c r="BA189" i="1"/>
  <c r="AZ189" i="1"/>
  <c r="BV188" i="1"/>
  <c r="BU188" i="1"/>
  <c r="BT188" i="1"/>
  <c r="BS188" i="1"/>
  <c r="BR188" i="1"/>
  <c r="BQ188" i="1"/>
  <c r="BP188" i="1"/>
  <c r="BO188" i="1"/>
  <c r="BN188" i="1"/>
  <c r="BM188" i="1"/>
  <c r="BL188" i="1"/>
  <c r="BK188" i="1"/>
  <c r="BJ188" i="1"/>
  <c r="BI188" i="1"/>
  <c r="BW188" i="1" s="1"/>
  <c r="AS188" i="1" s="1"/>
  <c r="BG188" i="1"/>
  <c r="BF188" i="1"/>
  <c r="BE188" i="1"/>
  <c r="BD188" i="1"/>
  <c r="BC188" i="1"/>
  <c r="BB188" i="1"/>
  <c r="BA188" i="1"/>
  <c r="AZ188" i="1"/>
  <c r="BV187" i="1"/>
  <c r="BU187" i="1"/>
  <c r="BT187" i="1"/>
  <c r="BS187" i="1"/>
  <c r="BR187" i="1"/>
  <c r="BQ187" i="1"/>
  <c r="BP187" i="1"/>
  <c r="BO187" i="1"/>
  <c r="BN187" i="1"/>
  <c r="BM187" i="1"/>
  <c r="BL187" i="1"/>
  <c r="BK187" i="1"/>
  <c r="BJ187" i="1"/>
  <c r="BI187" i="1"/>
  <c r="BW187" i="1" s="1"/>
  <c r="AS187" i="1" s="1"/>
  <c r="BG187" i="1"/>
  <c r="BF187" i="1"/>
  <c r="BE187" i="1"/>
  <c r="BD187" i="1"/>
  <c r="BC187" i="1"/>
  <c r="BB187" i="1"/>
  <c r="BA187" i="1"/>
  <c r="AZ187" i="1"/>
  <c r="BV186" i="1"/>
  <c r="BU186" i="1"/>
  <c r="BT186" i="1"/>
  <c r="BS186" i="1"/>
  <c r="BR186" i="1"/>
  <c r="BQ186" i="1"/>
  <c r="BP186" i="1"/>
  <c r="BO186" i="1"/>
  <c r="BN186" i="1"/>
  <c r="BM186" i="1"/>
  <c r="BL186" i="1"/>
  <c r="BK186" i="1"/>
  <c r="BJ186" i="1"/>
  <c r="BI186" i="1"/>
  <c r="BW186" i="1" s="1"/>
  <c r="AS186" i="1" s="1"/>
  <c r="BG186" i="1"/>
  <c r="BF186" i="1"/>
  <c r="BE186" i="1"/>
  <c r="BD186" i="1"/>
  <c r="BC186" i="1"/>
  <c r="BB186" i="1"/>
  <c r="BA186" i="1"/>
  <c r="AZ186" i="1"/>
  <c r="BV185" i="1"/>
  <c r="BU185" i="1"/>
  <c r="BT185" i="1"/>
  <c r="BS185" i="1"/>
  <c r="BR185" i="1"/>
  <c r="BQ185" i="1"/>
  <c r="BP185" i="1"/>
  <c r="BO185" i="1"/>
  <c r="BN185" i="1"/>
  <c r="BM185" i="1"/>
  <c r="BL185" i="1"/>
  <c r="BK185" i="1"/>
  <c r="BJ185" i="1"/>
  <c r="BI185" i="1"/>
  <c r="BW185" i="1" s="1"/>
  <c r="AS185" i="1" s="1"/>
  <c r="BG185" i="1"/>
  <c r="BF185" i="1"/>
  <c r="BE185" i="1"/>
  <c r="BD185" i="1"/>
  <c r="BC185" i="1"/>
  <c r="BB185" i="1"/>
  <c r="BA185" i="1"/>
  <c r="AZ185" i="1"/>
  <c r="BV184" i="1"/>
  <c r="BU184" i="1"/>
  <c r="BT184" i="1"/>
  <c r="BS184" i="1"/>
  <c r="BR184" i="1"/>
  <c r="BQ184" i="1"/>
  <c r="BP184" i="1"/>
  <c r="BO184" i="1"/>
  <c r="BN184" i="1"/>
  <c r="BM184" i="1"/>
  <c r="BL184" i="1"/>
  <c r="BK184" i="1"/>
  <c r="BJ184" i="1"/>
  <c r="BI184" i="1"/>
  <c r="BW184" i="1" s="1"/>
  <c r="AS184" i="1" s="1"/>
  <c r="BG184" i="1"/>
  <c r="BF184" i="1"/>
  <c r="BE184" i="1"/>
  <c r="BD184" i="1"/>
  <c r="BC184" i="1"/>
  <c r="BB184" i="1"/>
  <c r="BA184" i="1"/>
  <c r="AZ184" i="1"/>
  <c r="BV183" i="1"/>
  <c r="BU183" i="1"/>
  <c r="BT183" i="1"/>
  <c r="BS183" i="1"/>
  <c r="BR183" i="1"/>
  <c r="BQ183" i="1"/>
  <c r="BP183" i="1"/>
  <c r="BO183" i="1"/>
  <c r="BN183" i="1"/>
  <c r="BM183" i="1"/>
  <c r="BL183" i="1"/>
  <c r="BK183" i="1"/>
  <c r="BJ183" i="1"/>
  <c r="BI183" i="1"/>
  <c r="BW183" i="1" s="1"/>
  <c r="AS183" i="1" s="1"/>
  <c r="BG183" i="1"/>
  <c r="BF183" i="1"/>
  <c r="BE183" i="1"/>
  <c r="BD183" i="1"/>
  <c r="BC183" i="1"/>
  <c r="BB183" i="1"/>
  <c r="BA183" i="1"/>
  <c r="AZ183" i="1"/>
  <c r="BV182" i="1"/>
  <c r="BU182" i="1"/>
  <c r="BT182" i="1"/>
  <c r="BS182" i="1"/>
  <c r="BR182" i="1"/>
  <c r="BQ182" i="1"/>
  <c r="BP182" i="1"/>
  <c r="BO182" i="1"/>
  <c r="BN182" i="1"/>
  <c r="BM182" i="1"/>
  <c r="BL182" i="1"/>
  <c r="BK182" i="1"/>
  <c r="BJ182" i="1"/>
  <c r="BI182" i="1"/>
  <c r="BW182" i="1" s="1"/>
  <c r="AS182" i="1" s="1"/>
  <c r="BG182" i="1"/>
  <c r="BF182" i="1"/>
  <c r="BE182" i="1"/>
  <c r="BD182" i="1"/>
  <c r="BC182" i="1"/>
  <c r="BB182" i="1"/>
  <c r="BA182" i="1"/>
  <c r="AZ182" i="1"/>
  <c r="BV181" i="1"/>
  <c r="BU181" i="1"/>
  <c r="BT181" i="1"/>
  <c r="BS181" i="1"/>
  <c r="BR181" i="1"/>
  <c r="BQ181" i="1"/>
  <c r="BP181" i="1"/>
  <c r="BO181" i="1"/>
  <c r="BN181" i="1"/>
  <c r="BM181" i="1"/>
  <c r="BL181" i="1"/>
  <c r="BK181" i="1"/>
  <c r="BJ181" i="1"/>
  <c r="BI181" i="1"/>
  <c r="BW181" i="1" s="1"/>
  <c r="AS181" i="1" s="1"/>
  <c r="BG181" i="1"/>
  <c r="BF181" i="1"/>
  <c r="BE181" i="1"/>
  <c r="BD181" i="1"/>
  <c r="BC181" i="1"/>
  <c r="BB181" i="1"/>
  <c r="BA181" i="1"/>
  <c r="AZ181" i="1"/>
  <c r="BV180" i="1"/>
  <c r="BU180" i="1"/>
  <c r="BT180" i="1"/>
  <c r="BS180" i="1"/>
  <c r="BR180" i="1"/>
  <c r="BQ180" i="1"/>
  <c r="BP180" i="1"/>
  <c r="BO180" i="1"/>
  <c r="BN180" i="1"/>
  <c r="BM180" i="1"/>
  <c r="BL180" i="1"/>
  <c r="BK180" i="1"/>
  <c r="BJ180" i="1"/>
  <c r="BI180" i="1"/>
  <c r="BW180" i="1" s="1"/>
  <c r="AS180" i="1" s="1"/>
  <c r="BG180" i="1"/>
  <c r="BF180" i="1"/>
  <c r="BE180" i="1"/>
  <c r="BD180" i="1"/>
  <c r="BC180" i="1"/>
  <c r="BB180" i="1"/>
  <c r="BA180" i="1"/>
  <c r="AZ180" i="1"/>
  <c r="BV179" i="1"/>
  <c r="BU179" i="1"/>
  <c r="BT179" i="1"/>
  <c r="BS179" i="1"/>
  <c r="BR179" i="1"/>
  <c r="BQ179" i="1"/>
  <c r="BP179" i="1"/>
  <c r="BO179" i="1"/>
  <c r="BN179" i="1"/>
  <c r="BM179" i="1"/>
  <c r="BL179" i="1"/>
  <c r="BK179" i="1"/>
  <c r="BJ179" i="1"/>
  <c r="BI179" i="1"/>
  <c r="BW179" i="1" s="1"/>
  <c r="AS179" i="1" s="1"/>
  <c r="BG179" i="1"/>
  <c r="BF179" i="1"/>
  <c r="BE179" i="1"/>
  <c r="BD179" i="1"/>
  <c r="BC179" i="1"/>
  <c r="BB179" i="1"/>
  <c r="BA179" i="1"/>
  <c r="AZ179" i="1"/>
  <c r="BV178" i="1"/>
  <c r="BU178" i="1"/>
  <c r="BT178" i="1"/>
  <c r="BS178" i="1"/>
  <c r="BR178" i="1"/>
  <c r="BQ178" i="1"/>
  <c r="BP178" i="1"/>
  <c r="BO178" i="1"/>
  <c r="BN178" i="1"/>
  <c r="BM178" i="1"/>
  <c r="BL178" i="1"/>
  <c r="BK178" i="1"/>
  <c r="BJ178" i="1"/>
  <c r="BI178" i="1"/>
  <c r="BW178" i="1" s="1"/>
  <c r="AS178" i="1" s="1"/>
  <c r="BG178" i="1"/>
  <c r="BF178" i="1"/>
  <c r="BE178" i="1"/>
  <c r="BD178" i="1"/>
  <c r="BC178" i="1"/>
  <c r="BB178" i="1"/>
  <c r="BA178" i="1"/>
  <c r="AZ178" i="1"/>
  <c r="BV177" i="1"/>
  <c r="BU177" i="1"/>
  <c r="BT177" i="1"/>
  <c r="BS177" i="1"/>
  <c r="BR177" i="1"/>
  <c r="BQ177" i="1"/>
  <c r="BP177" i="1"/>
  <c r="BO177" i="1"/>
  <c r="BN177" i="1"/>
  <c r="BM177" i="1"/>
  <c r="BL177" i="1"/>
  <c r="BK177" i="1"/>
  <c r="BJ177" i="1"/>
  <c r="BI177" i="1"/>
  <c r="BW177" i="1" s="1"/>
  <c r="AS177" i="1" s="1"/>
  <c r="BG177" i="1"/>
  <c r="BF177" i="1"/>
  <c r="BE177" i="1"/>
  <c r="BD177" i="1"/>
  <c r="BC177" i="1"/>
  <c r="BB177" i="1"/>
  <c r="BA177" i="1"/>
  <c r="AZ177" i="1"/>
  <c r="BV176" i="1"/>
  <c r="BU176" i="1"/>
  <c r="BT176" i="1"/>
  <c r="BS176" i="1"/>
  <c r="BR176" i="1"/>
  <c r="BQ176" i="1"/>
  <c r="BP176" i="1"/>
  <c r="BO176" i="1"/>
  <c r="BN176" i="1"/>
  <c r="BM176" i="1"/>
  <c r="BL176" i="1"/>
  <c r="BK176" i="1"/>
  <c r="BJ176" i="1"/>
  <c r="BI176" i="1"/>
  <c r="BW176" i="1" s="1"/>
  <c r="AS176" i="1" s="1"/>
  <c r="BG176" i="1"/>
  <c r="BF176" i="1"/>
  <c r="BE176" i="1"/>
  <c r="BD176" i="1"/>
  <c r="BC176" i="1"/>
  <c r="BB176" i="1"/>
  <c r="BA176" i="1"/>
  <c r="AZ176" i="1"/>
  <c r="BV175" i="1"/>
  <c r="BU175" i="1"/>
  <c r="BT175" i="1"/>
  <c r="BS175" i="1"/>
  <c r="BR175" i="1"/>
  <c r="BQ175" i="1"/>
  <c r="BP175" i="1"/>
  <c r="BO175" i="1"/>
  <c r="BN175" i="1"/>
  <c r="BM175" i="1"/>
  <c r="BL175" i="1"/>
  <c r="BK175" i="1"/>
  <c r="BJ175" i="1"/>
  <c r="BI175" i="1"/>
  <c r="BW175" i="1" s="1"/>
  <c r="AS175" i="1" s="1"/>
  <c r="BG175" i="1"/>
  <c r="BF175" i="1"/>
  <c r="BE175" i="1"/>
  <c r="BD175" i="1"/>
  <c r="BC175" i="1"/>
  <c r="BB175" i="1"/>
  <c r="BA175" i="1"/>
  <c r="AZ175" i="1"/>
  <c r="BV174" i="1"/>
  <c r="BU174" i="1"/>
  <c r="BT174" i="1"/>
  <c r="BS174" i="1"/>
  <c r="BR174" i="1"/>
  <c r="BQ174" i="1"/>
  <c r="BP174" i="1"/>
  <c r="BO174" i="1"/>
  <c r="BN174" i="1"/>
  <c r="BM174" i="1"/>
  <c r="BL174" i="1"/>
  <c r="BK174" i="1"/>
  <c r="BJ174" i="1"/>
  <c r="BI174" i="1"/>
  <c r="BW174" i="1" s="1"/>
  <c r="AS174" i="1" s="1"/>
  <c r="BG174" i="1"/>
  <c r="BF174" i="1"/>
  <c r="BE174" i="1"/>
  <c r="BD174" i="1"/>
  <c r="BC174" i="1"/>
  <c r="BB174" i="1"/>
  <c r="BA174" i="1"/>
  <c r="AZ174" i="1"/>
  <c r="BV173" i="1"/>
  <c r="BU173" i="1"/>
  <c r="BT173" i="1"/>
  <c r="BS173" i="1"/>
  <c r="BR173" i="1"/>
  <c r="BQ173" i="1"/>
  <c r="BP173" i="1"/>
  <c r="BO173" i="1"/>
  <c r="BN173" i="1"/>
  <c r="BM173" i="1"/>
  <c r="BL173" i="1"/>
  <c r="BK173" i="1"/>
  <c r="BJ173" i="1"/>
  <c r="BI173" i="1"/>
  <c r="BW173" i="1" s="1"/>
  <c r="AS173" i="1" s="1"/>
  <c r="BG173" i="1"/>
  <c r="BF173" i="1"/>
  <c r="BE173" i="1"/>
  <c r="BD173" i="1"/>
  <c r="BC173" i="1"/>
  <c r="BB173" i="1"/>
  <c r="BA173" i="1"/>
  <c r="AZ173" i="1"/>
  <c r="BV172" i="1"/>
  <c r="BU172" i="1"/>
  <c r="BT172" i="1"/>
  <c r="BS172" i="1"/>
  <c r="BR172" i="1"/>
  <c r="BQ172" i="1"/>
  <c r="BP172" i="1"/>
  <c r="BO172" i="1"/>
  <c r="BN172" i="1"/>
  <c r="BM172" i="1"/>
  <c r="BL172" i="1"/>
  <c r="BK172" i="1"/>
  <c r="BJ172" i="1"/>
  <c r="BI172" i="1"/>
  <c r="BW172" i="1" s="1"/>
  <c r="AS172" i="1" s="1"/>
  <c r="BG172" i="1"/>
  <c r="BF172" i="1"/>
  <c r="BE172" i="1"/>
  <c r="BD172" i="1"/>
  <c r="BC172" i="1"/>
  <c r="BB172" i="1"/>
  <c r="BA172" i="1"/>
  <c r="AZ172" i="1"/>
  <c r="BV171" i="1"/>
  <c r="BU171" i="1"/>
  <c r="BT171" i="1"/>
  <c r="BS171" i="1"/>
  <c r="BR171" i="1"/>
  <c r="BQ171" i="1"/>
  <c r="BP171" i="1"/>
  <c r="BO171" i="1"/>
  <c r="BN171" i="1"/>
  <c r="BM171" i="1"/>
  <c r="BL171" i="1"/>
  <c r="BK171" i="1"/>
  <c r="BJ171" i="1"/>
  <c r="BI171" i="1"/>
  <c r="BW171" i="1" s="1"/>
  <c r="AS171" i="1" s="1"/>
  <c r="BG171" i="1"/>
  <c r="BF171" i="1"/>
  <c r="BE171" i="1"/>
  <c r="BD171" i="1"/>
  <c r="BC171" i="1"/>
  <c r="BB171" i="1"/>
  <c r="BA171" i="1"/>
  <c r="AZ171" i="1"/>
  <c r="BV170" i="1"/>
  <c r="BU170" i="1"/>
  <c r="BT170" i="1"/>
  <c r="BS170" i="1"/>
  <c r="BR170" i="1"/>
  <c r="BQ170" i="1"/>
  <c r="BP170" i="1"/>
  <c r="BO170" i="1"/>
  <c r="BN170" i="1"/>
  <c r="BM170" i="1"/>
  <c r="BL170" i="1"/>
  <c r="BK170" i="1"/>
  <c r="BJ170" i="1"/>
  <c r="BI170" i="1"/>
  <c r="BW170" i="1" s="1"/>
  <c r="AS170" i="1" s="1"/>
  <c r="BG170" i="1"/>
  <c r="BF170" i="1"/>
  <c r="BE170" i="1"/>
  <c r="BD170" i="1"/>
  <c r="BC170" i="1"/>
  <c r="BB170" i="1"/>
  <c r="BA170" i="1"/>
  <c r="AZ170" i="1"/>
  <c r="BV169" i="1"/>
  <c r="BU169" i="1"/>
  <c r="BT169" i="1"/>
  <c r="BS169" i="1"/>
  <c r="BR169" i="1"/>
  <c r="BQ169" i="1"/>
  <c r="BP169" i="1"/>
  <c r="BO169" i="1"/>
  <c r="BN169" i="1"/>
  <c r="BM169" i="1"/>
  <c r="BL169" i="1"/>
  <c r="BK169" i="1"/>
  <c r="BJ169" i="1"/>
  <c r="BI169" i="1"/>
  <c r="BW169" i="1" s="1"/>
  <c r="AS169" i="1" s="1"/>
  <c r="BG169" i="1"/>
  <c r="BF169" i="1"/>
  <c r="BE169" i="1"/>
  <c r="BD169" i="1"/>
  <c r="BC169" i="1"/>
  <c r="BB169" i="1"/>
  <c r="BA169" i="1"/>
  <c r="AZ169" i="1"/>
  <c r="BV168" i="1"/>
  <c r="BU168" i="1"/>
  <c r="BT168" i="1"/>
  <c r="BS168" i="1"/>
  <c r="BR168" i="1"/>
  <c r="BQ168" i="1"/>
  <c r="BP168" i="1"/>
  <c r="BO168" i="1"/>
  <c r="BN168" i="1"/>
  <c r="BM168" i="1"/>
  <c r="BL168" i="1"/>
  <c r="BK168" i="1"/>
  <c r="BJ168" i="1"/>
  <c r="BI168" i="1"/>
  <c r="BW168" i="1" s="1"/>
  <c r="AS168" i="1" s="1"/>
  <c r="BG168" i="1"/>
  <c r="BF168" i="1"/>
  <c r="BE168" i="1"/>
  <c r="BD168" i="1"/>
  <c r="BC168" i="1"/>
  <c r="BB168" i="1"/>
  <c r="BA168" i="1"/>
  <c r="AZ168" i="1"/>
  <c r="BV167" i="1"/>
  <c r="BU167" i="1"/>
  <c r="BT167" i="1"/>
  <c r="BS167" i="1"/>
  <c r="BR167" i="1"/>
  <c r="BQ167" i="1"/>
  <c r="BP167" i="1"/>
  <c r="BO167" i="1"/>
  <c r="BN167" i="1"/>
  <c r="BM167" i="1"/>
  <c r="BL167" i="1"/>
  <c r="BK167" i="1"/>
  <c r="BJ167" i="1"/>
  <c r="BI167" i="1"/>
  <c r="BW167" i="1" s="1"/>
  <c r="AS167" i="1" s="1"/>
  <c r="BG167" i="1"/>
  <c r="BF167" i="1"/>
  <c r="BE167" i="1"/>
  <c r="BD167" i="1"/>
  <c r="BC167" i="1"/>
  <c r="BB167" i="1"/>
  <c r="BA167" i="1"/>
  <c r="AZ167" i="1"/>
  <c r="BV166" i="1"/>
  <c r="BU166" i="1"/>
  <c r="BT166" i="1"/>
  <c r="BS166" i="1"/>
  <c r="BR166" i="1"/>
  <c r="BQ166" i="1"/>
  <c r="BP166" i="1"/>
  <c r="BO166" i="1"/>
  <c r="BN166" i="1"/>
  <c r="BM166" i="1"/>
  <c r="BL166" i="1"/>
  <c r="BK166" i="1"/>
  <c r="BJ166" i="1"/>
  <c r="BI166" i="1"/>
  <c r="BW166" i="1" s="1"/>
  <c r="AS166" i="1" s="1"/>
  <c r="BG166" i="1"/>
  <c r="BF166" i="1"/>
  <c r="BE166" i="1"/>
  <c r="BD166" i="1"/>
  <c r="BC166" i="1"/>
  <c r="BB166" i="1"/>
  <c r="BA166" i="1"/>
  <c r="AZ166" i="1"/>
  <c r="BV165" i="1"/>
  <c r="BU165" i="1"/>
  <c r="BT165" i="1"/>
  <c r="BS165" i="1"/>
  <c r="BR165" i="1"/>
  <c r="BQ165" i="1"/>
  <c r="BP165" i="1"/>
  <c r="BO165" i="1"/>
  <c r="BN165" i="1"/>
  <c r="BM165" i="1"/>
  <c r="BL165" i="1"/>
  <c r="BK165" i="1"/>
  <c r="BJ165" i="1"/>
  <c r="BI165" i="1"/>
  <c r="BW165" i="1" s="1"/>
  <c r="AS165" i="1" s="1"/>
  <c r="BG165" i="1"/>
  <c r="BF165" i="1"/>
  <c r="BE165" i="1"/>
  <c r="BD165" i="1"/>
  <c r="BC165" i="1"/>
  <c r="BB165" i="1"/>
  <c r="BA165" i="1"/>
  <c r="AZ165" i="1"/>
  <c r="BV164" i="1"/>
  <c r="BU164" i="1"/>
  <c r="BT164" i="1"/>
  <c r="BS164" i="1"/>
  <c r="BR164" i="1"/>
  <c r="BQ164" i="1"/>
  <c r="BP164" i="1"/>
  <c r="BO164" i="1"/>
  <c r="BN164" i="1"/>
  <c r="BM164" i="1"/>
  <c r="BL164" i="1"/>
  <c r="BK164" i="1"/>
  <c r="BJ164" i="1"/>
  <c r="BI164" i="1"/>
  <c r="BW164" i="1" s="1"/>
  <c r="AS164" i="1" s="1"/>
  <c r="BG164" i="1"/>
  <c r="BF164" i="1"/>
  <c r="BE164" i="1"/>
  <c r="BD164" i="1"/>
  <c r="BC164" i="1"/>
  <c r="BB164" i="1"/>
  <c r="BA164" i="1"/>
  <c r="AZ164" i="1"/>
  <c r="BV163" i="1"/>
  <c r="BU163" i="1"/>
  <c r="BT163" i="1"/>
  <c r="BS163" i="1"/>
  <c r="BR163" i="1"/>
  <c r="BQ163" i="1"/>
  <c r="BP163" i="1"/>
  <c r="BO163" i="1"/>
  <c r="BN163" i="1"/>
  <c r="BM163" i="1"/>
  <c r="BL163" i="1"/>
  <c r="BK163" i="1"/>
  <c r="BJ163" i="1"/>
  <c r="BI163" i="1"/>
  <c r="BW163" i="1" s="1"/>
  <c r="AS163" i="1" s="1"/>
  <c r="BG163" i="1"/>
  <c r="BF163" i="1"/>
  <c r="BE163" i="1"/>
  <c r="BD163" i="1"/>
  <c r="BC163" i="1"/>
  <c r="BB163" i="1"/>
  <c r="BA163" i="1"/>
  <c r="AZ163" i="1"/>
  <c r="BV162" i="1"/>
  <c r="BU162" i="1"/>
  <c r="BT162" i="1"/>
  <c r="BS162" i="1"/>
  <c r="BR162" i="1"/>
  <c r="BQ162" i="1"/>
  <c r="BP162" i="1"/>
  <c r="BO162" i="1"/>
  <c r="BN162" i="1"/>
  <c r="BM162" i="1"/>
  <c r="BL162" i="1"/>
  <c r="BK162" i="1"/>
  <c r="BJ162" i="1"/>
  <c r="BI162" i="1"/>
  <c r="BW162" i="1" s="1"/>
  <c r="AS162" i="1" s="1"/>
  <c r="BG162" i="1"/>
  <c r="BF162" i="1"/>
  <c r="BE162" i="1"/>
  <c r="BD162" i="1"/>
  <c r="BC162" i="1"/>
  <c r="BB162" i="1"/>
  <c r="BA162" i="1"/>
  <c r="AZ162" i="1"/>
  <c r="BV161" i="1"/>
  <c r="BU161" i="1"/>
  <c r="BT161" i="1"/>
  <c r="BS161" i="1"/>
  <c r="BR161" i="1"/>
  <c r="BQ161" i="1"/>
  <c r="BP161" i="1"/>
  <c r="BO161" i="1"/>
  <c r="BN161" i="1"/>
  <c r="BM161" i="1"/>
  <c r="BL161" i="1"/>
  <c r="BK161" i="1"/>
  <c r="BJ161" i="1"/>
  <c r="BI161" i="1"/>
  <c r="BW161" i="1" s="1"/>
  <c r="AS161" i="1" s="1"/>
  <c r="BG161" i="1"/>
  <c r="BF161" i="1"/>
  <c r="BE161" i="1"/>
  <c r="BD161" i="1"/>
  <c r="BC161" i="1"/>
  <c r="BB161" i="1"/>
  <c r="BA161" i="1"/>
  <c r="AZ161" i="1"/>
  <c r="BV160" i="1"/>
  <c r="BU160" i="1"/>
  <c r="BT160" i="1"/>
  <c r="BS160" i="1"/>
  <c r="BR160" i="1"/>
  <c r="BQ160" i="1"/>
  <c r="BP160" i="1"/>
  <c r="BO160" i="1"/>
  <c r="BN160" i="1"/>
  <c r="BM160" i="1"/>
  <c r="BL160" i="1"/>
  <c r="BK160" i="1"/>
  <c r="BJ160" i="1"/>
  <c r="BI160" i="1"/>
  <c r="BW160" i="1" s="1"/>
  <c r="AS160" i="1" s="1"/>
  <c r="BG160" i="1"/>
  <c r="BF160" i="1"/>
  <c r="BE160" i="1"/>
  <c r="BD160" i="1"/>
  <c r="BC160" i="1"/>
  <c r="BB160" i="1"/>
  <c r="BA160" i="1"/>
  <c r="AZ160" i="1"/>
  <c r="BV159" i="1"/>
  <c r="BU159" i="1"/>
  <c r="BT159" i="1"/>
  <c r="BS159" i="1"/>
  <c r="BR159" i="1"/>
  <c r="BQ159" i="1"/>
  <c r="BP159" i="1"/>
  <c r="BO159" i="1"/>
  <c r="BN159" i="1"/>
  <c r="BM159" i="1"/>
  <c r="BL159" i="1"/>
  <c r="BK159" i="1"/>
  <c r="BJ159" i="1"/>
  <c r="BI159" i="1"/>
  <c r="BW159" i="1" s="1"/>
  <c r="AS159" i="1" s="1"/>
  <c r="BG159" i="1"/>
  <c r="BF159" i="1"/>
  <c r="BE159" i="1"/>
  <c r="BD159" i="1"/>
  <c r="BC159" i="1"/>
  <c r="BB159" i="1"/>
  <c r="BA159" i="1"/>
  <c r="AZ159" i="1"/>
  <c r="BV158" i="1"/>
  <c r="BU158" i="1"/>
  <c r="BT158" i="1"/>
  <c r="BS158" i="1"/>
  <c r="BR158" i="1"/>
  <c r="BQ158" i="1"/>
  <c r="BP158" i="1"/>
  <c r="BO158" i="1"/>
  <c r="BN158" i="1"/>
  <c r="BM158" i="1"/>
  <c r="BL158" i="1"/>
  <c r="BK158" i="1"/>
  <c r="BJ158" i="1"/>
  <c r="BI158" i="1"/>
  <c r="BW158" i="1" s="1"/>
  <c r="AS158" i="1" s="1"/>
  <c r="BG158" i="1"/>
  <c r="BF158" i="1"/>
  <c r="BE158" i="1"/>
  <c r="BD158" i="1"/>
  <c r="BC158" i="1"/>
  <c r="BB158" i="1"/>
  <c r="BA158" i="1"/>
  <c r="AZ158" i="1"/>
  <c r="BV157" i="1"/>
  <c r="BU157" i="1"/>
  <c r="BT157" i="1"/>
  <c r="BS157" i="1"/>
  <c r="BR157" i="1"/>
  <c r="BQ157" i="1"/>
  <c r="BP157" i="1"/>
  <c r="BO157" i="1"/>
  <c r="BN157" i="1"/>
  <c r="BM157" i="1"/>
  <c r="BL157" i="1"/>
  <c r="BK157" i="1"/>
  <c r="BJ157" i="1"/>
  <c r="BI157" i="1"/>
  <c r="BW157" i="1" s="1"/>
  <c r="AS157" i="1" s="1"/>
  <c r="BG157" i="1"/>
  <c r="BF157" i="1"/>
  <c r="BE157" i="1"/>
  <c r="BD157" i="1"/>
  <c r="BC157" i="1"/>
  <c r="BB157" i="1"/>
  <c r="BA157" i="1"/>
  <c r="AZ157" i="1"/>
  <c r="BV156" i="1"/>
  <c r="BU156" i="1"/>
  <c r="BT156" i="1"/>
  <c r="BS156" i="1"/>
  <c r="BR156" i="1"/>
  <c r="BQ156" i="1"/>
  <c r="BP156" i="1"/>
  <c r="BO156" i="1"/>
  <c r="BN156" i="1"/>
  <c r="BM156" i="1"/>
  <c r="BL156" i="1"/>
  <c r="BK156" i="1"/>
  <c r="BJ156" i="1"/>
  <c r="BI156" i="1"/>
  <c r="BW156" i="1" s="1"/>
  <c r="AS156" i="1" s="1"/>
  <c r="BG156" i="1"/>
  <c r="BF156" i="1"/>
  <c r="BE156" i="1"/>
  <c r="BD156" i="1"/>
  <c r="BC156" i="1"/>
  <c r="BB156" i="1"/>
  <c r="BA156" i="1"/>
  <c r="AZ156" i="1"/>
  <c r="BV155" i="1"/>
  <c r="BU155" i="1"/>
  <c r="BT155" i="1"/>
  <c r="BS155" i="1"/>
  <c r="BR155" i="1"/>
  <c r="BQ155" i="1"/>
  <c r="BP155" i="1"/>
  <c r="BO155" i="1"/>
  <c r="BN155" i="1"/>
  <c r="BM155" i="1"/>
  <c r="BL155" i="1"/>
  <c r="BK155" i="1"/>
  <c r="BJ155" i="1"/>
  <c r="BI155" i="1"/>
  <c r="BW155" i="1" s="1"/>
  <c r="AS155" i="1" s="1"/>
  <c r="BG155" i="1"/>
  <c r="BF155" i="1"/>
  <c r="BE155" i="1"/>
  <c r="BD155" i="1"/>
  <c r="BC155" i="1"/>
  <c r="BB155" i="1"/>
  <c r="BA155" i="1"/>
  <c r="AZ155" i="1"/>
  <c r="BV154" i="1"/>
  <c r="BU154" i="1"/>
  <c r="BT154" i="1"/>
  <c r="BS154" i="1"/>
  <c r="BR154" i="1"/>
  <c r="BQ154" i="1"/>
  <c r="BP154" i="1"/>
  <c r="BO154" i="1"/>
  <c r="BN154" i="1"/>
  <c r="BM154" i="1"/>
  <c r="BL154" i="1"/>
  <c r="BK154" i="1"/>
  <c r="BJ154" i="1"/>
  <c r="BI154" i="1"/>
  <c r="BW154" i="1" s="1"/>
  <c r="AS154" i="1" s="1"/>
  <c r="BG154" i="1"/>
  <c r="BF154" i="1"/>
  <c r="BE154" i="1"/>
  <c r="BD154" i="1"/>
  <c r="BC154" i="1"/>
  <c r="BB154" i="1"/>
  <c r="BA154" i="1"/>
  <c r="AZ154" i="1"/>
  <c r="BV153" i="1"/>
  <c r="BU153" i="1"/>
  <c r="BT153" i="1"/>
  <c r="BS153" i="1"/>
  <c r="BR153" i="1"/>
  <c r="BQ153" i="1"/>
  <c r="BP153" i="1"/>
  <c r="BO153" i="1"/>
  <c r="BN153" i="1"/>
  <c r="BM153" i="1"/>
  <c r="BL153" i="1"/>
  <c r="BK153" i="1"/>
  <c r="BJ153" i="1"/>
  <c r="BI153" i="1"/>
  <c r="BW153" i="1" s="1"/>
  <c r="AS153" i="1" s="1"/>
  <c r="BG153" i="1"/>
  <c r="BF153" i="1"/>
  <c r="BE153" i="1"/>
  <c r="BD153" i="1"/>
  <c r="BC153" i="1"/>
  <c r="BB153" i="1"/>
  <c r="BA153" i="1"/>
  <c r="AZ153" i="1"/>
  <c r="BV152" i="1"/>
  <c r="BU152" i="1"/>
  <c r="BT152" i="1"/>
  <c r="BS152" i="1"/>
  <c r="BR152" i="1"/>
  <c r="BQ152" i="1"/>
  <c r="BP152" i="1"/>
  <c r="BO152" i="1"/>
  <c r="BN152" i="1"/>
  <c r="BM152" i="1"/>
  <c r="BL152" i="1"/>
  <c r="BK152" i="1"/>
  <c r="BJ152" i="1"/>
  <c r="BI152" i="1"/>
  <c r="BW152" i="1" s="1"/>
  <c r="AS152" i="1" s="1"/>
  <c r="BG152" i="1"/>
  <c r="BF152" i="1"/>
  <c r="BE152" i="1"/>
  <c r="BD152" i="1"/>
  <c r="BC152" i="1"/>
  <c r="BB152" i="1"/>
  <c r="BA152" i="1"/>
  <c r="AZ152" i="1"/>
  <c r="BV151" i="1"/>
  <c r="BU151" i="1"/>
  <c r="BT151" i="1"/>
  <c r="BS151" i="1"/>
  <c r="BR151" i="1"/>
  <c r="BQ151" i="1"/>
  <c r="BP151" i="1"/>
  <c r="BO151" i="1"/>
  <c r="BN151" i="1"/>
  <c r="BM151" i="1"/>
  <c r="BL151" i="1"/>
  <c r="BK151" i="1"/>
  <c r="BJ151" i="1"/>
  <c r="BI151" i="1"/>
  <c r="BW151" i="1" s="1"/>
  <c r="AS151" i="1" s="1"/>
  <c r="BG151" i="1"/>
  <c r="BF151" i="1"/>
  <c r="BE151" i="1"/>
  <c r="BD151" i="1"/>
  <c r="BC151" i="1"/>
  <c r="BB151" i="1"/>
  <c r="BA151" i="1"/>
  <c r="AZ151" i="1"/>
  <c r="BV150" i="1"/>
  <c r="BU150" i="1"/>
  <c r="BT150" i="1"/>
  <c r="BS150" i="1"/>
  <c r="BR150" i="1"/>
  <c r="BQ150" i="1"/>
  <c r="BP150" i="1"/>
  <c r="BO150" i="1"/>
  <c r="BN150" i="1"/>
  <c r="BM150" i="1"/>
  <c r="BL150" i="1"/>
  <c r="BK150" i="1"/>
  <c r="BJ150" i="1"/>
  <c r="BI150" i="1"/>
  <c r="BW150" i="1" s="1"/>
  <c r="AS150" i="1" s="1"/>
  <c r="BG150" i="1"/>
  <c r="BF150" i="1"/>
  <c r="BE150" i="1"/>
  <c r="BD150" i="1"/>
  <c r="BC150" i="1"/>
  <c r="BB150" i="1"/>
  <c r="BA150" i="1"/>
  <c r="AZ150" i="1"/>
  <c r="BV149" i="1"/>
  <c r="BU149" i="1"/>
  <c r="BT149" i="1"/>
  <c r="BS149" i="1"/>
  <c r="BR149" i="1"/>
  <c r="BQ149" i="1"/>
  <c r="BP149" i="1"/>
  <c r="BO149" i="1"/>
  <c r="BN149" i="1"/>
  <c r="BM149" i="1"/>
  <c r="BL149" i="1"/>
  <c r="BK149" i="1"/>
  <c r="BJ149" i="1"/>
  <c r="BI149" i="1"/>
  <c r="BW149" i="1" s="1"/>
  <c r="AS149" i="1" s="1"/>
  <c r="BG149" i="1"/>
  <c r="BF149" i="1"/>
  <c r="BE149" i="1"/>
  <c r="BD149" i="1"/>
  <c r="BC149" i="1"/>
  <c r="BB149" i="1"/>
  <c r="BA149" i="1"/>
  <c r="AZ149" i="1"/>
  <c r="BV148" i="1"/>
  <c r="BU148" i="1"/>
  <c r="BT148" i="1"/>
  <c r="BS148" i="1"/>
  <c r="BR148" i="1"/>
  <c r="BQ148" i="1"/>
  <c r="BP148" i="1"/>
  <c r="BO148" i="1"/>
  <c r="BN148" i="1"/>
  <c r="BM148" i="1"/>
  <c r="BL148" i="1"/>
  <c r="BK148" i="1"/>
  <c r="BJ148" i="1"/>
  <c r="BI148" i="1"/>
  <c r="BW148" i="1" s="1"/>
  <c r="AS148" i="1" s="1"/>
  <c r="BG148" i="1"/>
  <c r="BF148" i="1"/>
  <c r="BE148" i="1"/>
  <c r="BD148" i="1"/>
  <c r="BC148" i="1"/>
  <c r="BB148" i="1"/>
  <c r="BA148" i="1"/>
  <c r="AZ148" i="1"/>
  <c r="BV147" i="1"/>
  <c r="BU147" i="1"/>
  <c r="BT147" i="1"/>
  <c r="BS147" i="1"/>
  <c r="BR147" i="1"/>
  <c r="BQ147" i="1"/>
  <c r="BP147" i="1"/>
  <c r="BO147" i="1"/>
  <c r="BN147" i="1"/>
  <c r="BM147" i="1"/>
  <c r="BL147" i="1"/>
  <c r="BK147" i="1"/>
  <c r="BJ147" i="1"/>
  <c r="BI147" i="1"/>
  <c r="BW147" i="1" s="1"/>
  <c r="AS147" i="1" s="1"/>
  <c r="BG147" i="1"/>
  <c r="BF147" i="1"/>
  <c r="BE147" i="1"/>
  <c r="BD147" i="1"/>
  <c r="BC147" i="1"/>
  <c r="BB147" i="1"/>
  <c r="BA147" i="1"/>
  <c r="AZ147" i="1"/>
  <c r="BV146" i="1"/>
  <c r="BU146" i="1"/>
  <c r="BT146" i="1"/>
  <c r="BS146" i="1"/>
  <c r="BR146" i="1"/>
  <c r="BQ146" i="1"/>
  <c r="BP146" i="1"/>
  <c r="BO146" i="1"/>
  <c r="BN146" i="1"/>
  <c r="BM146" i="1"/>
  <c r="BL146" i="1"/>
  <c r="BK146" i="1"/>
  <c r="BJ146" i="1"/>
  <c r="BI146" i="1"/>
  <c r="BW146" i="1" s="1"/>
  <c r="AS146" i="1" s="1"/>
  <c r="BG146" i="1"/>
  <c r="BF146" i="1"/>
  <c r="BE146" i="1"/>
  <c r="BD146" i="1"/>
  <c r="BC146" i="1"/>
  <c r="BB146" i="1"/>
  <c r="BA146" i="1"/>
  <c r="AZ146" i="1"/>
  <c r="BV145" i="1"/>
  <c r="BU145" i="1"/>
  <c r="BT145" i="1"/>
  <c r="BS145" i="1"/>
  <c r="BR145" i="1"/>
  <c r="BQ145" i="1"/>
  <c r="BP145" i="1"/>
  <c r="BO145" i="1"/>
  <c r="BN145" i="1"/>
  <c r="BM145" i="1"/>
  <c r="BL145" i="1"/>
  <c r="BK145" i="1"/>
  <c r="BJ145" i="1"/>
  <c r="BI145" i="1"/>
  <c r="BW145" i="1" s="1"/>
  <c r="AS145" i="1" s="1"/>
  <c r="BG145" i="1"/>
  <c r="BF145" i="1"/>
  <c r="BE145" i="1"/>
  <c r="BD145" i="1"/>
  <c r="BC145" i="1"/>
  <c r="BB145" i="1"/>
  <c r="BA145" i="1"/>
  <c r="AZ145" i="1"/>
  <c r="BV144" i="1"/>
  <c r="BU144" i="1"/>
  <c r="BT144" i="1"/>
  <c r="BS144" i="1"/>
  <c r="BR144" i="1"/>
  <c r="BQ144" i="1"/>
  <c r="BP144" i="1"/>
  <c r="BO144" i="1"/>
  <c r="BN144" i="1"/>
  <c r="BM144" i="1"/>
  <c r="BL144" i="1"/>
  <c r="BK144" i="1"/>
  <c r="BJ144" i="1"/>
  <c r="BI144" i="1"/>
  <c r="BW144" i="1" s="1"/>
  <c r="AS144" i="1" s="1"/>
  <c r="BG144" i="1"/>
  <c r="BF144" i="1"/>
  <c r="BE144" i="1"/>
  <c r="BD144" i="1"/>
  <c r="BC144" i="1"/>
  <c r="BB144" i="1"/>
  <c r="BA144" i="1"/>
  <c r="AZ144" i="1"/>
  <c r="BV143" i="1"/>
  <c r="BU143" i="1"/>
  <c r="BT143" i="1"/>
  <c r="BS143" i="1"/>
  <c r="BR143" i="1"/>
  <c r="BQ143" i="1"/>
  <c r="BP143" i="1"/>
  <c r="BO143" i="1"/>
  <c r="BN143" i="1"/>
  <c r="BM143" i="1"/>
  <c r="BL143" i="1"/>
  <c r="BK143" i="1"/>
  <c r="BJ143" i="1"/>
  <c r="BI143" i="1"/>
  <c r="BW143" i="1" s="1"/>
  <c r="AS143" i="1" s="1"/>
  <c r="BG143" i="1"/>
  <c r="BF143" i="1"/>
  <c r="BE143" i="1"/>
  <c r="BD143" i="1"/>
  <c r="BC143" i="1"/>
  <c r="BB143" i="1"/>
  <c r="BA143" i="1"/>
  <c r="AZ143" i="1"/>
  <c r="BV142" i="1"/>
  <c r="BU142" i="1"/>
  <c r="BT142" i="1"/>
  <c r="BS142" i="1"/>
  <c r="BR142" i="1"/>
  <c r="BQ142" i="1"/>
  <c r="BP142" i="1"/>
  <c r="BO142" i="1"/>
  <c r="BN142" i="1"/>
  <c r="BM142" i="1"/>
  <c r="BL142" i="1"/>
  <c r="BK142" i="1"/>
  <c r="BJ142" i="1"/>
  <c r="BI142" i="1"/>
  <c r="BW142" i="1" s="1"/>
  <c r="AS142" i="1" s="1"/>
  <c r="BG142" i="1"/>
  <c r="BF142" i="1"/>
  <c r="BE142" i="1"/>
  <c r="BD142" i="1"/>
  <c r="BC142" i="1"/>
  <c r="BB142" i="1"/>
  <c r="BA142" i="1"/>
  <c r="AZ142" i="1"/>
  <c r="BV141" i="1"/>
  <c r="BU141" i="1"/>
  <c r="BT141" i="1"/>
  <c r="BS141" i="1"/>
  <c r="BR141" i="1"/>
  <c r="BQ141" i="1"/>
  <c r="BP141" i="1"/>
  <c r="BO141" i="1"/>
  <c r="BN141" i="1"/>
  <c r="BM141" i="1"/>
  <c r="BL141" i="1"/>
  <c r="BK141" i="1"/>
  <c r="BJ141" i="1"/>
  <c r="BI141" i="1"/>
  <c r="BW141" i="1" s="1"/>
  <c r="AS141" i="1" s="1"/>
  <c r="BG141" i="1"/>
  <c r="BF141" i="1"/>
  <c r="BE141" i="1"/>
  <c r="BD141" i="1"/>
  <c r="BC141" i="1"/>
  <c r="BB141" i="1"/>
  <c r="BA141" i="1"/>
  <c r="AZ141" i="1"/>
  <c r="BV140" i="1"/>
  <c r="BU140" i="1"/>
  <c r="BT140" i="1"/>
  <c r="BS140" i="1"/>
  <c r="BR140" i="1"/>
  <c r="BQ140" i="1"/>
  <c r="BP140" i="1"/>
  <c r="BO140" i="1"/>
  <c r="BN140" i="1"/>
  <c r="BM140" i="1"/>
  <c r="BL140" i="1"/>
  <c r="BK140" i="1"/>
  <c r="BJ140" i="1"/>
  <c r="BI140" i="1"/>
  <c r="BW140" i="1" s="1"/>
  <c r="AS140" i="1" s="1"/>
  <c r="BG140" i="1"/>
  <c r="BF140" i="1"/>
  <c r="BE140" i="1"/>
  <c r="BD140" i="1"/>
  <c r="BC140" i="1"/>
  <c r="BB140" i="1"/>
  <c r="BA140" i="1"/>
  <c r="AZ140" i="1"/>
  <c r="BV139" i="1"/>
  <c r="BU139" i="1"/>
  <c r="BT139" i="1"/>
  <c r="BS139" i="1"/>
  <c r="BR139" i="1"/>
  <c r="BQ139" i="1"/>
  <c r="BP139" i="1"/>
  <c r="BO139" i="1"/>
  <c r="BN139" i="1"/>
  <c r="BM139" i="1"/>
  <c r="BL139" i="1"/>
  <c r="BK139" i="1"/>
  <c r="BJ139" i="1"/>
  <c r="BI139" i="1"/>
  <c r="BW139" i="1" s="1"/>
  <c r="AS139" i="1" s="1"/>
  <c r="BG139" i="1"/>
  <c r="BF139" i="1"/>
  <c r="BE139" i="1"/>
  <c r="BD139" i="1"/>
  <c r="BC139" i="1"/>
  <c r="BB139" i="1"/>
  <c r="BA139" i="1"/>
  <c r="AZ139" i="1"/>
  <c r="BV138" i="1"/>
  <c r="BU138" i="1"/>
  <c r="BT138" i="1"/>
  <c r="BS138" i="1"/>
  <c r="BR138" i="1"/>
  <c r="BQ138" i="1"/>
  <c r="BP138" i="1"/>
  <c r="BO138" i="1"/>
  <c r="BN138" i="1"/>
  <c r="BM138" i="1"/>
  <c r="BL138" i="1"/>
  <c r="BK138" i="1"/>
  <c r="BJ138" i="1"/>
  <c r="BI138" i="1"/>
  <c r="BW138" i="1" s="1"/>
  <c r="AS138" i="1" s="1"/>
  <c r="BG138" i="1"/>
  <c r="BF138" i="1"/>
  <c r="BE138" i="1"/>
  <c r="BD138" i="1"/>
  <c r="BC138" i="1"/>
  <c r="BB138" i="1"/>
  <c r="BA138" i="1"/>
  <c r="AZ138" i="1"/>
  <c r="BV137" i="1"/>
  <c r="BU137" i="1"/>
  <c r="BT137" i="1"/>
  <c r="BS137" i="1"/>
  <c r="BR137" i="1"/>
  <c r="BQ137" i="1"/>
  <c r="BP137" i="1"/>
  <c r="BO137" i="1"/>
  <c r="BN137" i="1"/>
  <c r="BM137" i="1"/>
  <c r="BL137" i="1"/>
  <c r="BK137" i="1"/>
  <c r="BJ137" i="1"/>
  <c r="BI137" i="1"/>
  <c r="BW137" i="1" s="1"/>
  <c r="AS137" i="1" s="1"/>
  <c r="BG137" i="1"/>
  <c r="BF137" i="1"/>
  <c r="BE137" i="1"/>
  <c r="BD137" i="1"/>
  <c r="BC137" i="1"/>
  <c r="BB137" i="1"/>
  <c r="BA137" i="1"/>
  <c r="AZ137" i="1"/>
  <c r="BV136" i="1"/>
  <c r="BU136" i="1"/>
  <c r="BT136" i="1"/>
  <c r="BS136" i="1"/>
  <c r="BR136" i="1"/>
  <c r="BQ136" i="1"/>
  <c r="BP136" i="1"/>
  <c r="BO136" i="1"/>
  <c r="BN136" i="1"/>
  <c r="BM136" i="1"/>
  <c r="BL136" i="1"/>
  <c r="BK136" i="1"/>
  <c r="BJ136" i="1"/>
  <c r="BI136" i="1"/>
  <c r="BW136" i="1" s="1"/>
  <c r="AS136" i="1" s="1"/>
  <c r="BG136" i="1"/>
  <c r="BF136" i="1"/>
  <c r="BE136" i="1"/>
  <c r="BD136" i="1"/>
  <c r="BC136" i="1"/>
  <c r="BB136" i="1"/>
  <c r="BA136" i="1"/>
  <c r="AZ136" i="1"/>
  <c r="BV135" i="1"/>
  <c r="BU135" i="1"/>
  <c r="BT135" i="1"/>
  <c r="BS135" i="1"/>
  <c r="BR135" i="1"/>
  <c r="BQ135" i="1"/>
  <c r="BP135" i="1"/>
  <c r="BO135" i="1"/>
  <c r="BN135" i="1"/>
  <c r="BM135" i="1"/>
  <c r="BL135" i="1"/>
  <c r="BK135" i="1"/>
  <c r="BJ135" i="1"/>
  <c r="BI135" i="1"/>
  <c r="BW135" i="1" s="1"/>
  <c r="AS135" i="1" s="1"/>
  <c r="BG135" i="1"/>
  <c r="BF135" i="1"/>
  <c r="BE135" i="1"/>
  <c r="BD135" i="1"/>
  <c r="BC135" i="1"/>
  <c r="BB135" i="1"/>
  <c r="BA135" i="1"/>
  <c r="AZ135" i="1"/>
  <c r="BV134" i="1"/>
  <c r="BU134" i="1"/>
  <c r="BT134" i="1"/>
  <c r="BS134" i="1"/>
  <c r="BR134" i="1"/>
  <c r="BQ134" i="1"/>
  <c r="BP134" i="1"/>
  <c r="BO134" i="1"/>
  <c r="BN134" i="1"/>
  <c r="BM134" i="1"/>
  <c r="BL134" i="1"/>
  <c r="BK134" i="1"/>
  <c r="BJ134" i="1"/>
  <c r="BI134" i="1"/>
  <c r="BW134" i="1" s="1"/>
  <c r="AS134" i="1" s="1"/>
  <c r="BG134" i="1"/>
  <c r="BF134" i="1"/>
  <c r="BE134" i="1"/>
  <c r="BD134" i="1"/>
  <c r="BC134" i="1"/>
  <c r="BB134" i="1"/>
  <c r="BA134" i="1"/>
  <c r="AZ134" i="1"/>
  <c r="BV133" i="1"/>
  <c r="BU133" i="1"/>
  <c r="BT133" i="1"/>
  <c r="BS133" i="1"/>
  <c r="BR133" i="1"/>
  <c r="BQ133" i="1"/>
  <c r="BP133" i="1"/>
  <c r="BO133" i="1"/>
  <c r="BN133" i="1"/>
  <c r="BM133" i="1"/>
  <c r="BL133" i="1"/>
  <c r="BK133" i="1"/>
  <c r="BJ133" i="1"/>
  <c r="BI133" i="1"/>
  <c r="BW133" i="1" s="1"/>
  <c r="AS133" i="1" s="1"/>
  <c r="BG133" i="1"/>
  <c r="BF133" i="1"/>
  <c r="BE133" i="1"/>
  <c r="BD133" i="1"/>
  <c r="BC133" i="1"/>
  <c r="BB133" i="1"/>
  <c r="BA133" i="1"/>
  <c r="AZ133" i="1"/>
  <c r="BV132" i="1"/>
  <c r="BU132" i="1"/>
  <c r="BT132" i="1"/>
  <c r="BS132" i="1"/>
  <c r="BR132" i="1"/>
  <c r="BQ132" i="1"/>
  <c r="BP132" i="1"/>
  <c r="BO132" i="1"/>
  <c r="BN132" i="1"/>
  <c r="BM132" i="1"/>
  <c r="BL132" i="1"/>
  <c r="BK132" i="1"/>
  <c r="BJ132" i="1"/>
  <c r="BI132" i="1"/>
  <c r="BW132" i="1" s="1"/>
  <c r="AS132" i="1" s="1"/>
  <c r="BG132" i="1"/>
  <c r="BF132" i="1"/>
  <c r="BE132" i="1"/>
  <c r="BD132" i="1"/>
  <c r="BC132" i="1"/>
  <c r="BB132" i="1"/>
  <c r="BA132" i="1"/>
  <c r="AZ132" i="1"/>
  <c r="BV131" i="1"/>
  <c r="BU131" i="1"/>
  <c r="BT131" i="1"/>
  <c r="BS131" i="1"/>
  <c r="BR131" i="1"/>
  <c r="BQ131" i="1"/>
  <c r="BP131" i="1"/>
  <c r="BO131" i="1"/>
  <c r="BN131" i="1"/>
  <c r="BM131" i="1"/>
  <c r="BL131" i="1"/>
  <c r="BK131" i="1"/>
  <c r="BJ131" i="1"/>
  <c r="BI131" i="1"/>
  <c r="BW131" i="1" s="1"/>
  <c r="AS131" i="1" s="1"/>
  <c r="BG131" i="1"/>
  <c r="BF131" i="1"/>
  <c r="BE131" i="1"/>
  <c r="BD131" i="1"/>
  <c r="BC131" i="1"/>
  <c r="BB131" i="1"/>
  <c r="BA131" i="1"/>
  <c r="AZ131" i="1"/>
  <c r="BV130" i="1"/>
  <c r="BU130" i="1"/>
  <c r="BT130" i="1"/>
  <c r="BS130" i="1"/>
  <c r="BR130" i="1"/>
  <c r="BQ130" i="1"/>
  <c r="BP130" i="1"/>
  <c r="BO130" i="1"/>
  <c r="BN130" i="1"/>
  <c r="BM130" i="1"/>
  <c r="BL130" i="1"/>
  <c r="BK130" i="1"/>
  <c r="BJ130" i="1"/>
  <c r="BI130" i="1"/>
  <c r="BW130" i="1" s="1"/>
  <c r="AS130" i="1" s="1"/>
  <c r="BG130" i="1"/>
  <c r="BF130" i="1"/>
  <c r="BE130" i="1"/>
  <c r="BD130" i="1"/>
  <c r="BC130" i="1"/>
  <c r="BB130" i="1"/>
  <c r="BA130" i="1"/>
  <c r="AZ130" i="1"/>
  <c r="BV129" i="1"/>
  <c r="BU129" i="1"/>
  <c r="BT129" i="1"/>
  <c r="BS129" i="1"/>
  <c r="BR129" i="1"/>
  <c r="BQ129" i="1"/>
  <c r="BP129" i="1"/>
  <c r="BO129" i="1"/>
  <c r="BN129" i="1"/>
  <c r="BM129" i="1"/>
  <c r="BL129" i="1"/>
  <c r="BK129" i="1"/>
  <c r="BJ129" i="1"/>
  <c r="BI129" i="1"/>
  <c r="BW129" i="1" s="1"/>
  <c r="AS129" i="1" s="1"/>
  <c r="BG129" i="1"/>
  <c r="BF129" i="1"/>
  <c r="BE129" i="1"/>
  <c r="BD129" i="1"/>
  <c r="BC129" i="1"/>
  <c r="BB129" i="1"/>
  <c r="BA129" i="1"/>
  <c r="AZ129" i="1"/>
  <c r="BV128" i="1"/>
  <c r="BU128" i="1"/>
  <c r="BT128" i="1"/>
  <c r="BS128" i="1"/>
  <c r="BR128" i="1"/>
  <c r="BQ128" i="1"/>
  <c r="BP128" i="1"/>
  <c r="BO128" i="1"/>
  <c r="BN128" i="1"/>
  <c r="BM128" i="1"/>
  <c r="BL128" i="1"/>
  <c r="BK128" i="1"/>
  <c r="BJ128" i="1"/>
  <c r="BI128" i="1"/>
  <c r="BW128" i="1" s="1"/>
  <c r="AS128" i="1" s="1"/>
  <c r="BG128" i="1"/>
  <c r="BF128" i="1"/>
  <c r="BE128" i="1"/>
  <c r="BD128" i="1"/>
  <c r="BC128" i="1"/>
  <c r="BB128" i="1"/>
  <c r="BA128" i="1"/>
  <c r="AZ128" i="1"/>
  <c r="BV127" i="1"/>
  <c r="BU127" i="1"/>
  <c r="BT127" i="1"/>
  <c r="BS127" i="1"/>
  <c r="BR127" i="1"/>
  <c r="BQ127" i="1"/>
  <c r="BP127" i="1"/>
  <c r="BO127" i="1"/>
  <c r="BN127" i="1"/>
  <c r="BM127" i="1"/>
  <c r="BL127" i="1"/>
  <c r="BK127" i="1"/>
  <c r="BJ127" i="1"/>
  <c r="BI127" i="1"/>
  <c r="BW127" i="1" s="1"/>
  <c r="AS127" i="1" s="1"/>
  <c r="BG127" i="1"/>
  <c r="BF127" i="1"/>
  <c r="BE127" i="1"/>
  <c r="BD127" i="1"/>
  <c r="BC127" i="1"/>
  <c r="BB127" i="1"/>
  <c r="BA127" i="1"/>
  <c r="AZ127" i="1"/>
  <c r="BV126" i="1"/>
  <c r="BU126" i="1"/>
  <c r="BT126" i="1"/>
  <c r="BS126" i="1"/>
  <c r="BR126" i="1"/>
  <c r="BQ126" i="1"/>
  <c r="BP126" i="1"/>
  <c r="BO126" i="1"/>
  <c r="BN126" i="1"/>
  <c r="BM126" i="1"/>
  <c r="BL126" i="1"/>
  <c r="BK126" i="1"/>
  <c r="BJ126" i="1"/>
  <c r="BI126" i="1"/>
  <c r="BW126" i="1" s="1"/>
  <c r="AS126" i="1" s="1"/>
  <c r="BG126" i="1"/>
  <c r="BF126" i="1"/>
  <c r="BE126" i="1"/>
  <c r="BD126" i="1"/>
  <c r="BC126" i="1"/>
  <c r="BB126" i="1"/>
  <c r="BA126" i="1"/>
  <c r="AZ126" i="1"/>
  <c r="BV125" i="1"/>
  <c r="BU125" i="1"/>
  <c r="BT125" i="1"/>
  <c r="BS125" i="1"/>
  <c r="BR125" i="1"/>
  <c r="BQ125" i="1"/>
  <c r="BP125" i="1"/>
  <c r="BO125" i="1"/>
  <c r="BN125" i="1"/>
  <c r="BM125" i="1"/>
  <c r="BL125" i="1"/>
  <c r="BK125" i="1"/>
  <c r="BJ125" i="1"/>
  <c r="BI125" i="1"/>
  <c r="BW125" i="1" s="1"/>
  <c r="AS125" i="1" s="1"/>
  <c r="BG125" i="1"/>
  <c r="BF125" i="1"/>
  <c r="BE125" i="1"/>
  <c r="BD125" i="1"/>
  <c r="BC125" i="1"/>
  <c r="BB125" i="1"/>
  <c r="BA125" i="1"/>
  <c r="AZ125" i="1"/>
  <c r="BV124" i="1"/>
  <c r="BU124" i="1"/>
  <c r="BT124" i="1"/>
  <c r="BS124" i="1"/>
  <c r="BR124" i="1"/>
  <c r="BQ124" i="1"/>
  <c r="BP124" i="1"/>
  <c r="BO124" i="1"/>
  <c r="BN124" i="1"/>
  <c r="BM124" i="1"/>
  <c r="BL124" i="1"/>
  <c r="BK124" i="1"/>
  <c r="BJ124" i="1"/>
  <c r="BI124" i="1"/>
  <c r="BW124" i="1" s="1"/>
  <c r="AS124" i="1" s="1"/>
  <c r="BG124" i="1"/>
  <c r="BF124" i="1"/>
  <c r="BE124" i="1"/>
  <c r="BD124" i="1"/>
  <c r="BC124" i="1"/>
  <c r="BB124" i="1"/>
  <c r="BA124" i="1"/>
  <c r="AZ124" i="1"/>
  <c r="BV123" i="1"/>
  <c r="BU123" i="1"/>
  <c r="BT123" i="1"/>
  <c r="BS123" i="1"/>
  <c r="BR123" i="1"/>
  <c r="BQ123" i="1"/>
  <c r="BP123" i="1"/>
  <c r="BO123" i="1"/>
  <c r="BN123" i="1"/>
  <c r="BM123" i="1"/>
  <c r="BL123" i="1"/>
  <c r="BK123" i="1"/>
  <c r="BJ123" i="1"/>
  <c r="BI123" i="1"/>
  <c r="BW123" i="1" s="1"/>
  <c r="AS123" i="1" s="1"/>
  <c r="BG123" i="1"/>
  <c r="BF123" i="1"/>
  <c r="BE123" i="1"/>
  <c r="BD123" i="1"/>
  <c r="BC123" i="1"/>
  <c r="BB123" i="1"/>
  <c r="BA123" i="1"/>
  <c r="AZ123" i="1"/>
  <c r="BV122" i="1"/>
  <c r="BU122" i="1"/>
  <c r="BT122" i="1"/>
  <c r="BS122" i="1"/>
  <c r="BR122" i="1"/>
  <c r="BQ122" i="1"/>
  <c r="BP122" i="1"/>
  <c r="BO122" i="1"/>
  <c r="BN122" i="1"/>
  <c r="BM122" i="1"/>
  <c r="BL122" i="1"/>
  <c r="BK122" i="1"/>
  <c r="BJ122" i="1"/>
  <c r="BI122" i="1"/>
  <c r="BW122" i="1" s="1"/>
  <c r="AS122" i="1" s="1"/>
  <c r="BG122" i="1"/>
  <c r="BF122" i="1"/>
  <c r="BE122" i="1"/>
  <c r="BD122" i="1"/>
  <c r="BC122" i="1"/>
  <c r="BB122" i="1"/>
  <c r="BA122" i="1"/>
  <c r="AZ122" i="1"/>
  <c r="BV121" i="1"/>
  <c r="BU121" i="1"/>
  <c r="BT121" i="1"/>
  <c r="BS121" i="1"/>
  <c r="BR121" i="1"/>
  <c r="BQ121" i="1"/>
  <c r="BP121" i="1"/>
  <c r="BO121" i="1"/>
  <c r="BN121" i="1"/>
  <c r="BM121" i="1"/>
  <c r="BL121" i="1"/>
  <c r="BK121" i="1"/>
  <c r="BJ121" i="1"/>
  <c r="BI121" i="1"/>
  <c r="BW121" i="1" s="1"/>
  <c r="AS121" i="1" s="1"/>
  <c r="BG121" i="1"/>
  <c r="BF121" i="1"/>
  <c r="BE121" i="1"/>
  <c r="BD121" i="1"/>
  <c r="BC121" i="1"/>
  <c r="BB121" i="1"/>
  <c r="BA121" i="1"/>
  <c r="AZ121" i="1"/>
  <c r="BV120" i="1"/>
  <c r="BU120" i="1"/>
  <c r="BT120" i="1"/>
  <c r="BS120" i="1"/>
  <c r="BR120" i="1"/>
  <c r="BQ120" i="1"/>
  <c r="BP120" i="1"/>
  <c r="BO120" i="1"/>
  <c r="BN120" i="1"/>
  <c r="BM120" i="1"/>
  <c r="BL120" i="1"/>
  <c r="BK120" i="1"/>
  <c r="BJ120" i="1"/>
  <c r="BI120" i="1"/>
  <c r="BW120" i="1" s="1"/>
  <c r="AS120" i="1" s="1"/>
  <c r="BG120" i="1"/>
  <c r="BF120" i="1"/>
  <c r="BE120" i="1"/>
  <c r="BD120" i="1"/>
  <c r="BC120" i="1"/>
  <c r="BB120" i="1"/>
  <c r="BA120" i="1"/>
  <c r="AZ120" i="1"/>
  <c r="BV119" i="1"/>
  <c r="BU119" i="1"/>
  <c r="BT119" i="1"/>
  <c r="BS119" i="1"/>
  <c r="BR119" i="1"/>
  <c r="BQ119" i="1"/>
  <c r="BP119" i="1"/>
  <c r="BO119" i="1"/>
  <c r="BN119" i="1"/>
  <c r="BM119" i="1"/>
  <c r="BL119" i="1"/>
  <c r="BK119" i="1"/>
  <c r="BJ119" i="1"/>
  <c r="BI119" i="1"/>
  <c r="BW119" i="1" s="1"/>
  <c r="AS119" i="1" s="1"/>
  <c r="BG119" i="1"/>
  <c r="BF119" i="1"/>
  <c r="BE119" i="1"/>
  <c r="BD119" i="1"/>
  <c r="BC119" i="1"/>
  <c r="BB119" i="1"/>
  <c r="BA119" i="1"/>
  <c r="AZ119" i="1"/>
  <c r="BV118" i="1"/>
  <c r="BU118" i="1"/>
  <c r="BT118" i="1"/>
  <c r="BS118" i="1"/>
  <c r="BR118" i="1"/>
  <c r="BQ118" i="1"/>
  <c r="BP118" i="1"/>
  <c r="BO118" i="1"/>
  <c r="BN118" i="1"/>
  <c r="BM118" i="1"/>
  <c r="BL118" i="1"/>
  <c r="BK118" i="1"/>
  <c r="BJ118" i="1"/>
  <c r="BI118" i="1"/>
  <c r="BW118" i="1" s="1"/>
  <c r="AS118" i="1" s="1"/>
  <c r="BG118" i="1"/>
  <c r="BF118" i="1"/>
  <c r="BE118" i="1"/>
  <c r="BD118" i="1"/>
  <c r="BC118" i="1"/>
  <c r="BB118" i="1"/>
  <c r="BA118" i="1"/>
  <c r="AZ118" i="1"/>
  <c r="BV117" i="1"/>
  <c r="BU117" i="1"/>
  <c r="BT117" i="1"/>
  <c r="BS117" i="1"/>
  <c r="BR117" i="1"/>
  <c r="BQ117" i="1"/>
  <c r="BP117" i="1"/>
  <c r="BO117" i="1"/>
  <c r="BN117" i="1"/>
  <c r="BM117" i="1"/>
  <c r="BL117" i="1"/>
  <c r="BK117" i="1"/>
  <c r="BJ117" i="1"/>
  <c r="BI117" i="1"/>
  <c r="BW117" i="1" s="1"/>
  <c r="AS117" i="1" s="1"/>
  <c r="BG117" i="1"/>
  <c r="BF117" i="1"/>
  <c r="BE117" i="1"/>
  <c r="BD117" i="1"/>
  <c r="BC117" i="1"/>
  <c r="BB117" i="1"/>
  <c r="BA117" i="1"/>
  <c r="AZ117" i="1"/>
  <c r="BV116" i="1"/>
  <c r="BU116" i="1"/>
  <c r="BT116" i="1"/>
  <c r="BS116" i="1"/>
  <c r="BR116" i="1"/>
  <c r="BQ116" i="1"/>
  <c r="BP116" i="1"/>
  <c r="BO116" i="1"/>
  <c r="BN116" i="1"/>
  <c r="BM116" i="1"/>
  <c r="BL116" i="1"/>
  <c r="BK116" i="1"/>
  <c r="BJ116" i="1"/>
  <c r="BI116" i="1"/>
  <c r="BW116" i="1" s="1"/>
  <c r="AS116" i="1" s="1"/>
  <c r="BG116" i="1"/>
  <c r="BF116" i="1"/>
  <c r="BE116" i="1"/>
  <c r="BD116" i="1"/>
  <c r="BC116" i="1"/>
  <c r="BB116" i="1"/>
  <c r="BA116" i="1"/>
  <c r="AZ116" i="1"/>
  <c r="BV115" i="1"/>
  <c r="BU115" i="1"/>
  <c r="BT115" i="1"/>
  <c r="BS115" i="1"/>
  <c r="BR115" i="1"/>
  <c r="BQ115" i="1"/>
  <c r="BP115" i="1"/>
  <c r="BO115" i="1"/>
  <c r="BN115" i="1"/>
  <c r="BM115" i="1"/>
  <c r="BL115" i="1"/>
  <c r="BK115" i="1"/>
  <c r="BJ115" i="1"/>
  <c r="BI115" i="1"/>
  <c r="BW115" i="1" s="1"/>
  <c r="AS115" i="1" s="1"/>
  <c r="BG115" i="1"/>
  <c r="BF115" i="1"/>
  <c r="BE115" i="1"/>
  <c r="BD115" i="1"/>
  <c r="BC115" i="1"/>
  <c r="BB115" i="1"/>
  <c r="BA115" i="1"/>
  <c r="AZ115" i="1"/>
  <c r="BV114" i="1"/>
  <c r="BU114" i="1"/>
  <c r="BT114" i="1"/>
  <c r="BS114" i="1"/>
  <c r="BR114" i="1"/>
  <c r="BQ114" i="1"/>
  <c r="BP114" i="1"/>
  <c r="BO114" i="1"/>
  <c r="BN114" i="1"/>
  <c r="BM114" i="1"/>
  <c r="BL114" i="1"/>
  <c r="BK114" i="1"/>
  <c r="BJ114" i="1"/>
  <c r="BI114" i="1"/>
  <c r="BW114" i="1" s="1"/>
  <c r="AS114" i="1" s="1"/>
  <c r="BG114" i="1"/>
  <c r="BF114" i="1"/>
  <c r="BE114" i="1"/>
  <c r="BD114" i="1"/>
  <c r="BC114" i="1"/>
  <c r="BB114" i="1"/>
  <c r="BA114" i="1"/>
  <c r="AZ114" i="1"/>
  <c r="BV113" i="1"/>
  <c r="BU113" i="1"/>
  <c r="BT113" i="1"/>
  <c r="BS113" i="1"/>
  <c r="BR113" i="1"/>
  <c r="BQ113" i="1"/>
  <c r="BP113" i="1"/>
  <c r="BO113" i="1"/>
  <c r="BN113" i="1"/>
  <c r="BM113" i="1"/>
  <c r="BL113" i="1"/>
  <c r="BK113" i="1"/>
  <c r="BJ113" i="1"/>
  <c r="BI113" i="1"/>
  <c r="BW113" i="1" s="1"/>
  <c r="AS113" i="1" s="1"/>
  <c r="BG113" i="1"/>
  <c r="BF113" i="1"/>
  <c r="BE113" i="1"/>
  <c r="BD113" i="1"/>
  <c r="BC113" i="1"/>
  <c r="BB113" i="1"/>
  <c r="BA113" i="1"/>
  <c r="AZ113" i="1"/>
  <c r="BV112" i="1"/>
  <c r="BU112" i="1"/>
  <c r="BT112" i="1"/>
  <c r="BS112" i="1"/>
  <c r="BR112" i="1"/>
  <c r="BQ112" i="1"/>
  <c r="BP112" i="1"/>
  <c r="BO112" i="1"/>
  <c r="BN112" i="1"/>
  <c r="BM112" i="1"/>
  <c r="BL112" i="1"/>
  <c r="BK112" i="1"/>
  <c r="BJ112" i="1"/>
  <c r="BI112" i="1"/>
  <c r="BW112" i="1" s="1"/>
  <c r="AS112" i="1" s="1"/>
  <c r="BG112" i="1"/>
  <c r="BF112" i="1"/>
  <c r="BE112" i="1"/>
  <c r="BD112" i="1"/>
  <c r="BC112" i="1"/>
  <c r="BB112" i="1"/>
  <c r="BA112" i="1"/>
  <c r="AZ112" i="1"/>
  <c r="BV111" i="1"/>
  <c r="BU111" i="1"/>
  <c r="BT111" i="1"/>
  <c r="BS111" i="1"/>
  <c r="BR111" i="1"/>
  <c r="BQ111" i="1"/>
  <c r="BP111" i="1"/>
  <c r="BO111" i="1"/>
  <c r="BN111" i="1"/>
  <c r="BM111" i="1"/>
  <c r="BL111" i="1"/>
  <c r="BK111" i="1"/>
  <c r="BJ111" i="1"/>
  <c r="BI111" i="1"/>
  <c r="BW111" i="1" s="1"/>
  <c r="AS111" i="1" s="1"/>
  <c r="BG111" i="1"/>
  <c r="BF111" i="1"/>
  <c r="BE111" i="1"/>
  <c r="BD111" i="1"/>
  <c r="BC111" i="1"/>
  <c r="BB111" i="1"/>
  <c r="BA111" i="1"/>
  <c r="AZ111" i="1"/>
  <c r="BV110" i="1"/>
  <c r="BU110" i="1"/>
  <c r="BT110" i="1"/>
  <c r="BS110" i="1"/>
  <c r="BR110" i="1"/>
  <c r="BQ110" i="1"/>
  <c r="BP110" i="1"/>
  <c r="BO110" i="1"/>
  <c r="BN110" i="1"/>
  <c r="BM110" i="1"/>
  <c r="BL110" i="1"/>
  <c r="BK110" i="1"/>
  <c r="BJ110" i="1"/>
  <c r="BI110" i="1"/>
  <c r="BW110" i="1" s="1"/>
  <c r="AS110" i="1" s="1"/>
  <c r="BG110" i="1"/>
  <c r="BF110" i="1"/>
  <c r="BE110" i="1"/>
  <c r="BD110" i="1"/>
  <c r="BC110" i="1"/>
  <c r="BB110" i="1"/>
  <c r="BA110" i="1"/>
  <c r="AZ110" i="1"/>
  <c r="BV109" i="1"/>
  <c r="BU109" i="1"/>
  <c r="BT109" i="1"/>
  <c r="BS109" i="1"/>
  <c r="BR109" i="1"/>
  <c r="BQ109" i="1"/>
  <c r="BP109" i="1"/>
  <c r="BO109" i="1"/>
  <c r="BN109" i="1"/>
  <c r="BM109" i="1"/>
  <c r="BL109" i="1"/>
  <c r="BK109" i="1"/>
  <c r="BJ109" i="1"/>
  <c r="BI109" i="1"/>
  <c r="BW109" i="1" s="1"/>
  <c r="AS109" i="1" s="1"/>
  <c r="BG109" i="1"/>
  <c r="BF109" i="1"/>
  <c r="BE109" i="1"/>
  <c r="BD109" i="1"/>
  <c r="BC109" i="1"/>
  <c r="BB109" i="1"/>
  <c r="BA109" i="1"/>
  <c r="AZ109" i="1"/>
  <c r="BV108" i="1"/>
  <c r="BU108" i="1"/>
  <c r="BT108" i="1"/>
  <c r="BS108" i="1"/>
  <c r="BR108" i="1"/>
  <c r="BQ108" i="1"/>
  <c r="BP108" i="1"/>
  <c r="BO108" i="1"/>
  <c r="BN108" i="1"/>
  <c r="BM108" i="1"/>
  <c r="BL108" i="1"/>
  <c r="BK108" i="1"/>
  <c r="BJ108" i="1"/>
  <c r="BI108" i="1"/>
  <c r="BW108" i="1" s="1"/>
  <c r="AS108" i="1" s="1"/>
  <c r="BG108" i="1"/>
  <c r="BF108" i="1"/>
  <c r="BE108" i="1"/>
  <c r="BD108" i="1"/>
  <c r="BC108" i="1"/>
  <c r="BB108" i="1"/>
  <c r="BA108" i="1"/>
  <c r="AZ108" i="1"/>
  <c r="BV107" i="1"/>
  <c r="BU107" i="1"/>
  <c r="BT107" i="1"/>
  <c r="BS107" i="1"/>
  <c r="BR107" i="1"/>
  <c r="BQ107" i="1"/>
  <c r="BP107" i="1"/>
  <c r="BO107" i="1"/>
  <c r="BN107" i="1"/>
  <c r="BM107" i="1"/>
  <c r="BL107" i="1"/>
  <c r="BK107" i="1"/>
  <c r="BJ107" i="1"/>
  <c r="BI107" i="1"/>
  <c r="BW107" i="1" s="1"/>
  <c r="AS107" i="1" s="1"/>
  <c r="BG107" i="1"/>
  <c r="BF107" i="1"/>
  <c r="BE107" i="1"/>
  <c r="BD107" i="1"/>
  <c r="BC107" i="1"/>
  <c r="BB107" i="1"/>
  <c r="BA107" i="1"/>
  <c r="AZ107" i="1"/>
  <c r="BV106" i="1"/>
  <c r="BU106" i="1"/>
  <c r="BT106" i="1"/>
  <c r="BS106" i="1"/>
  <c r="BR106" i="1"/>
  <c r="BQ106" i="1"/>
  <c r="BP106" i="1"/>
  <c r="BO106" i="1"/>
  <c r="BN106" i="1"/>
  <c r="BM106" i="1"/>
  <c r="BL106" i="1"/>
  <c r="BK106" i="1"/>
  <c r="BJ106" i="1"/>
  <c r="BI106" i="1"/>
  <c r="BW106" i="1" s="1"/>
  <c r="AS106" i="1" s="1"/>
  <c r="BG106" i="1"/>
  <c r="BF106" i="1"/>
  <c r="BE106" i="1"/>
  <c r="BD106" i="1"/>
  <c r="BC106" i="1"/>
  <c r="BB106" i="1"/>
  <c r="BA106" i="1"/>
  <c r="AZ106" i="1"/>
  <c r="BV105" i="1"/>
  <c r="BU105" i="1"/>
  <c r="BT105" i="1"/>
  <c r="BS105" i="1"/>
  <c r="BR105" i="1"/>
  <c r="BQ105" i="1"/>
  <c r="BP105" i="1"/>
  <c r="BO105" i="1"/>
  <c r="BN105" i="1"/>
  <c r="BM105" i="1"/>
  <c r="BL105" i="1"/>
  <c r="BK105" i="1"/>
  <c r="BJ105" i="1"/>
  <c r="BI105" i="1"/>
  <c r="BW105" i="1" s="1"/>
  <c r="AS105" i="1" s="1"/>
  <c r="BG105" i="1"/>
  <c r="BF105" i="1"/>
  <c r="BE105" i="1"/>
  <c r="BD105" i="1"/>
  <c r="BC105" i="1"/>
  <c r="BB105" i="1"/>
  <c r="BA105" i="1"/>
  <c r="AZ105" i="1"/>
  <c r="BV104" i="1"/>
  <c r="BU104" i="1"/>
  <c r="BT104" i="1"/>
  <c r="BS104" i="1"/>
  <c r="BR104" i="1"/>
  <c r="BQ104" i="1"/>
  <c r="BP104" i="1"/>
  <c r="BO104" i="1"/>
  <c r="BN104" i="1"/>
  <c r="BM104" i="1"/>
  <c r="BL104" i="1"/>
  <c r="BK104" i="1"/>
  <c r="BJ104" i="1"/>
  <c r="BI104" i="1"/>
  <c r="BW104" i="1" s="1"/>
  <c r="AS104" i="1" s="1"/>
  <c r="BG104" i="1"/>
  <c r="BF104" i="1"/>
  <c r="BE104" i="1"/>
  <c r="BD104" i="1"/>
  <c r="BC104" i="1"/>
  <c r="BB104" i="1"/>
  <c r="BA104" i="1"/>
  <c r="AZ104" i="1"/>
  <c r="BV103" i="1"/>
  <c r="BU103" i="1"/>
  <c r="BT103" i="1"/>
  <c r="BS103" i="1"/>
  <c r="BR103" i="1"/>
  <c r="BQ103" i="1"/>
  <c r="BP103" i="1"/>
  <c r="BO103" i="1"/>
  <c r="BN103" i="1"/>
  <c r="BM103" i="1"/>
  <c r="BL103" i="1"/>
  <c r="BK103" i="1"/>
  <c r="BJ103" i="1"/>
  <c r="BI103" i="1"/>
  <c r="BW103" i="1" s="1"/>
  <c r="AS103" i="1" s="1"/>
  <c r="BG103" i="1"/>
  <c r="BF103" i="1"/>
  <c r="BE103" i="1"/>
  <c r="BD103" i="1"/>
  <c r="BC103" i="1"/>
  <c r="BB103" i="1"/>
  <c r="BA103" i="1"/>
  <c r="AZ103" i="1"/>
  <c r="BV102" i="1"/>
  <c r="BU102" i="1"/>
  <c r="BT102" i="1"/>
  <c r="BS102" i="1"/>
  <c r="BR102" i="1"/>
  <c r="BQ102" i="1"/>
  <c r="BP102" i="1"/>
  <c r="BO102" i="1"/>
  <c r="BN102" i="1"/>
  <c r="BM102" i="1"/>
  <c r="BL102" i="1"/>
  <c r="BK102" i="1"/>
  <c r="BJ102" i="1"/>
  <c r="BI102" i="1"/>
  <c r="BW102" i="1" s="1"/>
  <c r="AS102" i="1" s="1"/>
  <c r="BG102" i="1"/>
  <c r="BF102" i="1"/>
  <c r="BE102" i="1"/>
  <c r="BD102" i="1"/>
  <c r="BC102" i="1"/>
  <c r="BB102" i="1"/>
  <c r="BA102" i="1"/>
  <c r="AZ102" i="1"/>
  <c r="BV101" i="1"/>
  <c r="BU101" i="1"/>
  <c r="BT101" i="1"/>
  <c r="BS101" i="1"/>
  <c r="BR101" i="1"/>
  <c r="BQ101" i="1"/>
  <c r="BP101" i="1"/>
  <c r="BO101" i="1"/>
  <c r="BN101" i="1"/>
  <c r="BM101" i="1"/>
  <c r="BL101" i="1"/>
  <c r="BK101" i="1"/>
  <c r="BJ101" i="1"/>
  <c r="BI101" i="1"/>
  <c r="BW101" i="1" s="1"/>
  <c r="AS101" i="1" s="1"/>
  <c r="BG101" i="1"/>
  <c r="BF101" i="1"/>
  <c r="BE101" i="1"/>
  <c r="BD101" i="1"/>
  <c r="BC101" i="1"/>
  <c r="BB101" i="1"/>
  <c r="BA101" i="1"/>
  <c r="AZ101" i="1"/>
  <c r="BV100" i="1"/>
  <c r="BU100" i="1"/>
  <c r="BT100" i="1"/>
  <c r="BS100" i="1"/>
  <c r="BR100" i="1"/>
  <c r="BQ100" i="1"/>
  <c r="BP100" i="1"/>
  <c r="BO100" i="1"/>
  <c r="BN100" i="1"/>
  <c r="BM100" i="1"/>
  <c r="BL100" i="1"/>
  <c r="BK100" i="1"/>
  <c r="BJ100" i="1"/>
  <c r="BI100" i="1"/>
  <c r="BW100" i="1" s="1"/>
  <c r="AS100" i="1" s="1"/>
  <c r="BG100" i="1"/>
  <c r="BF100" i="1"/>
  <c r="BE100" i="1"/>
  <c r="BD100" i="1"/>
  <c r="BC100" i="1"/>
  <c r="BB100" i="1"/>
  <c r="BA100" i="1"/>
  <c r="AZ100" i="1"/>
  <c r="BV99" i="1"/>
  <c r="BU99" i="1"/>
  <c r="BT99" i="1"/>
  <c r="BS99" i="1"/>
  <c r="BR99" i="1"/>
  <c r="BQ99" i="1"/>
  <c r="BP99" i="1"/>
  <c r="BO99" i="1"/>
  <c r="BN99" i="1"/>
  <c r="BM99" i="1"/>
  <c r="BL99" i="1"/>
  <c r="BK99" i="1"/>
  <c r="BJ99" i="1"/>
  <c r="BI99" i="1"/>
  <c r="BW99" i="1" s="1"/>
  <c r="AS99" i="1" s="1"/>
  <c r="BG99" i="1"/>
  <c r="BF99" i="1"/>
  <c r="BE99" i="1"/>
  <c r="BD99" i="1"/>
  <c r="BC99" i="1"/>
  <c r="BB99" i="1"/>
  <c r="BA99" i="1"/>
  <c r="AZ99" i="1"/>
  <c r="BV98" i="1"/>
  <c r="BU98" i="1"/>
  <c r="BT98" i="1"/>
  <c r="BS98" i="1"/>
  <c r="BR98" i="1"/>
  <c r="BQ98" i="1"/>
  <c r="BP98" i="1"/>
  <c r="BO98" i="1"/>
  <c r="BN98" i="1"/>
  <c r="BM98" i="1"/>
  <c r="BL98" i="1"/>
  <c r="BK98" i="1"/>
  <c r="BJ98" i="1"/>
  <c r="BI98" i="1"/>
  <c r="BW98" i="1" s="1"/>
  <c r="AS98" i="1" s="1"/>
  <c r="BG98" i="1"/>
  <c r="BF98" i="1"/>
  <c r="BE98" i="1"/>
  <c r="BD98" i="1"/>
  <c r="BC98" i="1"/>
  <c r="BB98" i="1"/>
  <c r="BA98" i="1"/>
  <c r="AZ98" i="1"/>
  <c r="BV97" i="1"/>
  <c r="BU97" i="1"/>
  <c r="BT97" i="1"/>
  <c r="BS97" i="1"/>
  <c r="BR97" i="1"/>
  <c r="BQ97" i="1"/>
  <c r="BP97" i="1"/>
  <c r="BO97" i="1"/>
  <c r="BN97" i="1"/>
  <c r="BM97" i="1"/>
  <c r="BL97" i="1"/>
  <c r="BK97" i="1"/>
  <c r="BJ97" i="1"/>
  <c r="BI97" i="1"/>
  <c r="BW97" i="1" s="1"/>
  <c r="AS97" i="1" s="1"/>
  <c r="BG97" i="1"/>
  <c r="BF97" i="1"/>
  <c r="BE97" i="1"/>
  <c r="BD97" i="1"/>
  <c r="BC97" i="1"/>
  <c r="BB97" i="1"/>
  <c r="BA97" i="1"/>
  <c r="AZ97" i="1"/>
  <c r="BV96" i="1"/>
  <c r="BU96" i="1"/>
  <c r="BT96" i="1"/>
  <c r="BS96" i="1"/>
  <c r="BR96" i="1"/>
  <c r="BQ96" i="1"/>
  <c r="BP96" i="1"/>
  <c r="BO96" i="1"/>
  <c r="BN96" i="1"/>
  <c r="BM96" i="1"/>
  <c r="BL96" i="1"/>
  <c r="BK96" i="1"/>
  <c r="BJ96" i="1"/>
  <c r="BI96" i="1"/>
  <c r="BW96" i="1" s="1"/>
  <c r="AS96" i="1" s="1"/>
  <c r="BG96" i="1"/>
  <c r="BF96" i="1"/>
  <c r="BE96" i="1"/>
  <c r="BD96" i="1"/>
  <c r="BC96" i="1"/>
  <c r="BB96" i="1"/>
  <c r="BA96" i="1"/>
  <c r="AZ96" i="1"/>
  <c r="BV95" i="1"/>
  <c r="BU95" i="1"/>
  <c r="BT95" i="1"/>
  <c r="BS95" i="1"/>
  <c r="BR95" i="1"/>
  <c r="BQ95" i="1"/>
  <c r="BP95" i="1"/>
  <c r="BO95" i="1"/>
  <c r="BN95" i="1"/>
  <c r="BM95" i="1"/>
  <c r="BL95" i="1"/>
  <c r="BK95" i="1"/>
  <c r="BJ95" i="1"/>
  <c r="BI95" i="1"/>
  <c r="BW95" i="1" s="1"/>
  <c r="AS95" i="1" s="1"/>
  <c r="BG95" i="1"/>
  <c r="BF95" i="1"/>
  <c r="BE95" i="1"/>
  <c r="BD95" i="1"/>
  <c r="BC95" i="1"/>
  <c r="BB95" i="1"/>
  <c r="BA95" i="1"/>
  <c r="AZ95" i="1"/>
  <c r="BV94" i="1"/>
  <c r="BU94" i="1"/>
  <c r="BT94" i="1"/>
  <c r="BS94" i="1"/>
  <c r="BR94" i="1"/>
  <c r="BQ94" i="1"/>
  <c r="BP94" i="1"/>
  <c r="BO94" i="1"/>
  <c r="BN94" i="1"/>
  <c r="BM94" i="1"/>
  <c r="BL94" i="1"/>
  <c r="BK94" i="1"/>
  <c r="BJ94" i="1"/>
  <c r="BI94" i="1"/>
  <c r="BW94" i="1" s="1"/>
  <c r="AS94" i="1" s="1"/>
  <c r="BG94" i="1"/>
  <c r="BF94" i="1"/>
  <c r="BE94" i="1"/>
  <c r="BD94" i="1"/>
  <c r="BC94" i="1"/>
  <c r="BB94" i="1"/>
  <c r="BA94" i="1"/>
  <c r="AZ94" i="1"/>
  <c r="BV93" i="1"/>
  <c r="BU93" i="1"/>
  <c r="BT93" i="1"/>
  <c r="BS93" i="1"/>
  <c r="BR93" i="1"/>
  <c r="BQ93" i="1"/>
  <c r="BP93" i="1"/>
  <c r="BO93" i="1"/>
  <c r="BN93" i="1"/>
  <c r="BM93" i="1"/>
  <c r="BL93" i="1"/>
  <c r="BK93" i="1"/>
  <c r="BJ93" i="1"/>
  <c r="BI93" i="1"/>
  <c r="BW93" i="1" s="1"/>
  <c r="AS93" i="1" s="1"/>
  <c r="BG93" i="1"/>
  <c r="BF93" i="1"/>
  <c r="BE93" i="1"/>
  <c r="BD93" i="1"/>
  <c r="BC93" i="1"/>
  <c r="BB93" i="1"/>
  <c r="BA93" i="1"/>
  <c r="AZ93" i="1"/>
  <c r="BV92" i="1"/>
  <c r="BU92" i="1"/>
  <c r="BT92" i="1"/>
  <c r="BS92" i="1"/>
  <c r="BR92" i="1"/>
  <c r="BQ92" i="1"/>
  <c r="BP92" i="1"/>
  <c r="BO92" i="1"/>
  <c r="BN92" i="1"/>
  <c r="BM92" i="1"/>
  <c r="BL92" i="1"/>
  <c r="BK92" i="1"/>
  <c r="BJ92" i="1"/>
  <c r="BI92" i="1"/>
  <c r="BW92" i="1" s="1"/>
  <c r="AS92" i="1" s="1"/>
  <c r="BG92" i="1"/>
  <c r="BF92" i="1"/>
  <c r="BE92" i="1"/>
  <c r="BD92" i="1"/>
  <c r="BC92" i="1"/>
  <c r="BB92" i="1"/>
  <c r="BA92" i="1"/>
  <c r="AZ92" i="1"/>
  <c r="BV91" i="1"/>
  <c r="BU91" i="1"/>
  <c r="BT91" i="1"/>
  <c r="BS91" i="1"/>
  <c r="BR91" i="1"/>
  <c r="BQ91" i="1"/>
  <c r="BP91" i="1"/>
  <c r="BO91" i="1"/>
  <c r="BN91" i="1"/>
  <c r="BM91" i="1"/>
  <c r="BL91" i="1"/>
  <c r="BK91" i="1"/>
  <c r="BJ91" i="1"/>
  <c r="BI91" i="1"/>
  <c r="BW91" i="1" s="1"/>
  <c r="AS91" i="1" s="1"/>
  <c r="BG91" i="1"/>
  <c r="BF91" i="1"/>
  <c r="BE91" i="1"/>
  <c r="BD91" i="1"/>
  <c r="BC91" i="1"/>
  <c r="BB91" i="1"/>
  <c r="BA91" i="1"/>
  <c r="AZ91" i="1"/>
  <c r="BV90" i="1"/>
  <c r="BU90" i="1"/>
  <c r="BT90" i="1"/>
  <c r="BS90" i="1"/>
  <c r="BR90" i="1"/>
  <c r="BQ90" i="1"/>
  <c r="BP90" i="1"/>
  <c r="BO90" i="1"/>
  <c r="BN90" i="1"/>
  <c r="BM90" i="1"/>
  <c r="BL90" i="1"/>
  <c r="BK90" i="1"/>
  <c r="BJ90" i="1"/>
  <c r="BI90" i="1"/>
  <c r="BW90" i="1" s="1"/>
  <c r="AS90" i="1" s="1"/>
  <c r="BG90" i="1"/>
  <c r="BF90" i="1"/>
  <c r="BE90" i="1"/>
  <c r="BD90" i="1"/>
  <c r="BC90" i="1"/>
  <c r="BB90" i="1"/>
  <c r="BA90" i="1"/>
  <c r="AZ90" i="1"/>
  <c r="BV89" i="1"/>
  <c r="BU89" i="1"/>
  <c r="BT89" i="1"/>
  <c r="BS89" i="1"/>
  <c r="BR89" i="1"/>
  <c r="BQ89" i="1"/>
  <c r="BP89" i="1"/>
  <c r="BO89" i="1"/>
  <c r="BN89" i="1"/>
  <c r="BM89" i="1"/>
  <c r="BL89" i="1"/>
  <c r="BK89" i="1"/>
  <c r="BJ89" i="1"/>
  <c r="BI89" i="1"/>
  <c r="BW89" i="1" s="1"/>
  <c r="AS89" i="1" s="1"/>
  <c r="BG89" i="1"/>
  <c r="BF89" i="1"/>
  <c r="BE89" i="1"/>
  <c r="BD89" i="1"/>
  <c r="BC89" i="1"/>
  <c r="BB89" i="1"/>
  <c r="BA89" i="1"/>
  <c r="AZ89" i="1"/>
  <c r="BV88" i="1"/>
  <c r="BU88" i="1"/>
  <c r="BT88" i="1"/>
  <c r="BS88" i="1"/>
  <c r="BR88" i="1"/>
  <c r="BQ88" i="1"/>
  <c r="BP88" i="1"/>
  <c r="BO88" i="1"/>
  <c r="BN88" i="1"/>
  <c r="BM88" i="1"/>
  <c r="BL88" i="1"/>
  <c r="BK88" i="1"/>
  <c r="BJ88" i="1"/>
  <c r="BI88" i="1"/>
  <c r="BW88" i="1" s="1"/>
  <c r="AS88" i="1" s="1"/>
  <c r="BG88" i="1"/>
  <c r="BF88" i="1"/>
  <c r="BE88" i="1"/>
  <c r="BD88" i="1"/>
  <c r="BC88" i="1"/>
  <c r="BB88" i="1"/>
  <c r="BA88" i="1"/>
  <c r="AZ88" i="1"/>
  <c r="BV87" i="1"/>
  <c r="BU87" i="1"/>
  <c r="BT87" i="1"/>
  <c r="BS87" i="1"/>
  <c r="BR87" i="1"/>
  <c r="BQ87" i="1"/>
  <c r="BP87" i="1"/>
  <c r="BO87" i="1"/>
  <c r="BN87" i="1"/>
  <c r="BM87" i="1"/>
  <c r="BL87" i="1"/>
  <c r="BK87" i="1"/>
  <c r="BJ87" i="1"/>
  <c r="BI87" i="1"/>
  <c r="BW87" i="1" s="1"/>
  <c r="AS87" i="1" s="1"/>
  <c r="BG87" i="1"/>
  <c r="BF87" i="1"/>
  <c r="BE87" i="1"/>
  <c r="BD87" i="1"/>
  <c r="BC87" i="1"/>
  <c r="BB87" i="1"/>
  <c r="BA87" i="1"/>
  <c r="AZ87" i="1"/>
  <c r="BV86" i="1"/>
  <c r="BU86" i="1"/>
  <c r="BT86" i="1"/>
  <c r="BS86" i="1"/>
  <c r="BR86" i="1"/>
  <c r="BQ86" i="1"/>
  <c r="BP86" i="1"/>
  <c r="BO86" i="1"/>
  <c r="BN86" i="1"/>
  <c r="BM86" i="1"/>
  <c r="BL86" i="1"/>
  <c r="BK86" i="1"/>
  <c r="BJ86" i="1"/>
  <c r="BI86" i="1"/>
  <c r="BW86" i="1" s="1"/>
  <c r="AS86" i="1" s="1"/>
  <c r="BG86" i="1"/>
  <c r="BF86" i="1"/>
  <c r="BE86" i="1"/>
  <c r="BD86" i="1"/>
  <c r="BC86" i="1"/>
  <c r="BB86" i="1"/>
  <c r="BA86" i="1"/>
  <c r="AZ86" i="1"/>
  <c r="BV85" i="1"/>
  <c r="BU85" i="1"/>
  <c r="BT85" i="1"/>
  <c r="BS85" i="1"/>
  <c r="BR85" i="1"/>
  <c r="BQ85" i="1"/>
  <c r="BP85" i="1"/>
  <c r="BO85" i="1"/>
  <c r="BN85" i="1"/>
  <c r="BM85" i="1"/>
  <c r="BL85" i="1"/>
  <c r="BK85" i="1"/>
  <c r="BJ85" i="1"/>
  <c r="BI85" i="1"/>
  <c r="BW85" i="1" s="1"/>
  <c r="AS85" i="1" s="1"/>
  <c r="BG85" i="1"/>
  <c r="BF85" i="1"/>
  <c r="BE85" i="1"/>
  <c r="BD85" i="1"/>
  <c r="BC85" i="1"/>
  <c r="BB85" i="1"/>
  <c r="BA85" i="1"/>
  <c r="AZ85" i="1"/>
  <c r="BV84" i="1"/>
  <c r="BU84" i="1"/>
  <c r="BT84" i="1"/>
  <c r="BS84" i="1"/>
  <c r="BR84" i="1"/>
  <c r="BQ84" i="1"/>
  <c r="BP84" i="1"/>
  <c r="BO84" i="1"/>
  <c r="BN84" i="1"/>
  <c r="BM84" i="1"/>
  <c r="BL84" i="1"/>
  <c r="BK84" i="1"/>
  <c r="BJ84" i="1"/>
  <c r="BI84" i="1"/>
  <c r="BW84" i="1" s="1"/>
  <c r="AS84" i="1" s="1"/>
  <c r="BG84" i="1"/>
  <c r="BF84" i="1"/>
  <c r="BE84" i="1"/>
  <c r="BD84" i="1"/>
  <c r="BC84" i="1"/>
  <c r="BB84" i="1"/>
  <c r="BA84" i="1"/>
  <c r="AZ84" i="1"/>
  <c r="BV83" i="1"/>
  <c r="BU83" i="1"/>
  <c r="BT83" i="1"/>
  <c r="BS83" i="1"/>
  <c r="BR83" i="1"/>
  <c r="BQ83" i="1"/>
  <c r="BP83" i="1"/>
  <c r="BO83" i="1"/>
  <c r="BN83" i="1"/>
  <c r="BM83" i="1"/>
  <c r="BL83" i="1"/>
  <c r="BK83" i="1"/>
  <c r="BJ83" i="1"/>
  <c r="BI83" i="1"/>
  <c r="BW83" i="1" s="1"/>
  <c r="AS83" i="1" s="1"/>
  <c r="BG83" i="1"/>
  <c r="BF83" i="1"/>
  <c r="BE83" i="1"/>
  <c r="BD83" i="1"/>
  <c r="BC83" i="1"/>
  <c r="BB83" i="1"/>
  <c r="BA83" i="1"/>
  <c r="AZ83" i="1"/>
  <c r="BV82" i="1"/>
  <c r="BU82" i="1"/>
  <c r="BT82" i="1"/>
  <c r="BS82" i="1"/>
  <c r="BR82" i="1"/>
  <c r="BQ82" i="1"/>
  <c r="BP82" i="1"/>
  <c r="BO82" i="1"/>
  <c r="BN82" i="1"/>
  <c r="BM82" i="1"/>
  <c r="BL82" i="1"/>
  <c r="BK82" i="1"/>
  <c r="BJ82" i="1"/>
  <c r="BI82" i="1"/>
  <c r="BW82" i="1" s="1"/>
  <c r="AS82" i="1" s="1"/>
  <c r="BG82" i="1"/>
  <c r="BF82" i="1"/>
  <c r="BE82" i="1"/>
  <c r="BD82" i="1"/>
  <c r="BC82" i="1"/>
  <c r="BB82" i="1"/>
  <c r="BA82" i="1"/>
  <c r="AZ82" i="1"/>
  <c r="BV81" i="1"/>
  <c r="BU81" i="1"/>
  <c r="BT81" i="1"/>
  <c r="BS81" i="1"/>
  <c r="BR81" i="1"/>
  <c r="BQ81" i="1"/>
  <c r="BP81" i="1"/>
  <c r="BO81" i="1"/>
  <c r="BN81" i="1"/>
  <c r="BM81" i="1"/>
  <c r="BL81" i="1"/>
  <c r="BK81" i="1"/>
  <c r="BJ81" i="1"/>
  <c r="BI81" i="1"/>
  <c r="BW81" i="1" s="1"/>
  <c r="AS81" i="1" s="1"/>
  <c r="BG81" i="1"/>
  <c r="BF81" i="1"/>
  <c r="BE81" i="1"/>
  <c r="BD81" i="1"/>
  <c r="BC81" i="1"/>
  <c r="BB81" i="1"/>
  <c r="BA81" i="1"/>
  <c r="AZ81" i="1"/>
  <c r="BV80" i="1"/>
  <c r="BU80" i="1"/>
  <c r="BT80" i="1"/>
  <c r="BS80" i="1"/>
  <c r="BR80" i="1"/>
  <c r="BQ80" i="1"/>
  <c r="BP80" i="1"/>
  <c r="BO80" i="1"/>
  <c r="BN80" i="1"/>
  <c r="BM80" i="1"/>
  <c r="BL80" i="1"/>
  <c r="BK80" i="1"/>
  <c r="BJ80" i="1"/>
  <c r="BI80" i="1"/>
  <c r="BW80" i="1" s="1"/>
  <c r="AS80" i="1" s="1"/>
  <c r="BG80" i="1"/>
  <c r="BF80" i="1"/>
  <c r="BE80" i="1"/>
  <c r="BD80" i="1"/>
  <c r="BC80" i="1"/>
  <c r="BB80" i="1"/>
  <c r="BA80" i="1"/>
  <c r="AZ80" i="1"/>
  <c r="BV79" i="1"/>
  <c r="BU79" i="1"/>
  <c r="BT79" i="1"/>
  <c r="BS79" i="1"/>
  <c r="BR79" i="1"/>
  <c r="BQ79" i="1"/>
  <c r="BP79" i="1"/>
  <c r="BO79" i="1"/>
  <c r="BN79" i="1"/>
  <c r="BM79" i="1"/>
  <c r="BL79" i="1"/>
  <c r="BK79" i="1"/>
  <c r="BJ79" i="1"/>
  <c r="BI79" i="1"/>
  <c r="BW79" i="1" s="1"/>
  <c r="AS79" i="1" s="1"/>
  <c r="BG79" i="1"/>
  <c r="BF79" i="1"/>
  <c r="BE79" i="1"/>
  <c r="BD79" i="1"/>
  <c r="BC79" i="1"/>
  <c r="BB79" i="1"/>
  <c r="BA79" i="1"/>
  <c r="AZ79" i="1"/>
  <c r="BV78" i="1"/>
  <c r="BU78" i="1"/>
  <c r="BT78" i="1"/>
  <c r="BS78" i="1"/>
  <c r="BR78" i="1"/>
  <c r="BQ78" i="1"/>
  <c r="BP78" i="1"/>
  <c r="BO78" i="1"/>
  <c r="BN78" i="1"/>
  <c r="BM78" i="1"/>
  <c r="BL78" i="1"/>
  <c r="BK78" i="1"/>
  <c r="BJ78" i="1"/>
  <c r="BI78" i="1"/>
  <c r="BW78" i="1" s="1"/>
  <c r="AS78" i="1" s="1"/>
  <c r="BG78" i="1"/>
  <c r="BF78" i="1"/>
  <c r="BE78" i="1"/>
  <c r="BD78" i="1"/>
  <c r="BC78" i="1"/>
  <c r="BB78" i="1"/>
  <c r="BA78" i="1"/>
  <c r="AZ78" i="1"/>
  <c r="BV77" i="1"/>
  <c r="BU77" i="1"/>
  <c r="BT77" i="1"/>
  <c r="BS77" i="1"/>
  <c r="BR77" i="1"/>
  <c r="BQ77" i="1"/>
  <c r="BP77" i="1"/>
  <c r="BO77" i="1"/>
  <c r="BN77" i="1"/>
  <c r="BM77" i="1"/>
  <c r="BL77" i="1"/>
  <c r="BK77" i="1"/>
  <c r="BJ77" i="1"/>
  <c r="BI77" i="1"/>
  <c r="BW77" i="1" s="1"/>
  <c r="AS77" i="1" s="1"/>
  <c r="BG77" i="1"/>
  <c r="BF77" i="1"/>
  <c r="BE77" i="1"/>
  <c r="BD77" i="1"/>
  <c r="BC77" i="1"/>
  <c r="BB77" i="1"/>
  <c r="BA77" i="1"/>
  <c r="AZ77" i="1"/>
  <c r="BV76" i="1"/>
  <c r="BU76" i="1"/>
  <c r="BT76" i="1"/>
  <c r="BS76" i="1"/>
  <c r="BR76" i="1"/>
  <c r="BQ76" i="1"/>
  <c r="BP76" i="1"/>
  <c r="BO76" i="1"/>
  <c r="BN76" i="1"/>
  <c r="BM76" i="1"/>
  <c r="BL76" i="1"/>
  <c r="BK76" i="1"/>
  <c r="BJ76" i="1"/>
  <c r="BI76" i="1"/>
  <c r="BW76" i="1" s="1"/>
  <c r="AS76" i="1" s="1"/>
  <c r="BG76" i="1"/>
  <c r="BF76" i="1"/>
  <c r="BE76" i="1"/>
  <c r="BD76" i="1"/>
  <c r="BC76" i="1"/>
  <c r="BB76" i="1"/>
  <c r="BA76" i="1"/>
  <c r="AZ76" i="1"/>
  <c r="BV75" i="1"/>
  <c r="BU75" i="1"/>
  <c r="BT75" i="1"/>
  <c r="BS75" i="1"/>
  <c r="BR75" i="1"/>
  <c r="BQ75" i="1"/>
  <c r="BP75" i="1"/>
  <c r="BO75" i="1"/>
  <c r="BN75" i="1"/>
  <c r="BM75" i="1"/>
  <c r="BL75" i="1"/>
  <c r="BK75" i="1"/>
  <c r="BJ75" i="1"/>
  <c r="BI75" i="1"/>
  <c r="BW75" i="1" s="1"/>
  <c r="AS75" i="1" s="1"/>
  <c r="BG75" i="1"/>
  <c r="BF75" i="1"/>
  <c r="BE75" i="1"/>
  <c r="BD75" i="1"/>
  <c r="BC75" i="1"/>
  <c r="BB75" i="1"/>
  <c r="BA75" i="1"/>
  <c r="AZ75" i="1"/>
  <c r="BV74" i="1"/>
  <c r="BU74" i="1"/>
  <c r="BT74" i="1"/>
  <c r="BS74" i="1"/>
  <c r="BR74" i="1"/>
  <c r="BQ74" i="1"/>
  <c r="BP74" i="1"/>
  <c r="BO74" i="1"/>
  <c r="BN74" i="1"/>
  <c r="BM74" i="1"/>
  <c r="BL74" i="1"/>
  <c r="BK74" i="1"/>
  <c r="BJ74" i="1"/>
  <c r="BI74" i="1"/>
  <c r="BW74" i="1" s="1"/>
  <c r="AS74" i="1" s="1"/>
  <c r="BG74" i="1"/>
  <c r="BF74" i="1"/>
  <c r="BE74" i="1"/>
  <c r="BD74" i="1"/>
  <c r="BC74" i="1"/>
  <c r="BB74" i="1"/>
  <c r="BA74" i="1"/>
  <c r="AZ74" i="1"/>
  <c r="BV73" i="1"/>
  <c r="BU73" i="1"/>
  <c r="BT73" i="1"/>
  <c r="BS73" i="1"/>
  <c r="BR73" i="1"/>
  <c r="BQ73" i="1"/>
  <c r="BP73" i="1"/>
  <c r="BO73" i="1"/>
  <c r="BN73" i="1"/>
  <c r="BM73" i="1"/>
  <c r="BL73" i="1"/>
  <c r="BK73" i="1"/>
  <c r="BJ73" i="1"/>
  <c r="BI73" i="1"/>
  <c r="BW73" i="1" s="1"/>
  <c r="AS73" i="1" s="1"/>
  <c r="BG73" i="1"/>
  <c r="BF73" i="1"/>
  <c r="BE73" i="1"/>
  <c r="BD73" i="1"/>
  <c r="BC73" i="1"/>
  <c r="BB73" i="1"/>
  <c r="BA73" i="1"/>
  <c r="AZ73" i="1"/>
  <c r="BV72" i="1"/>
  <c r="BU72" i="1"/>
  <c r="BT72" i="1"/>
  <c r="BS72" i="1"/>
  <c r="BR72" i="1"/>
  <c r="BQ72" i="1"/>
  <c r="BP72" i="1"/>
  <c r="BO72" i="1"/>
  <c r="BN72" i="1"/>
  <c r="BM72" i="1"/>
  <c r="BL72" i="1"/>
  <c r="BK72" i="1"/>
  <c r="BJ72" i="1"/>
  <c r="BI72" i="1"/>
  <c r="BW72" i="1" s="1"/>
  <c r="AS72" i="1" s="1"/>
  <c r="BG72" i="1"/>
  <c r="BF72" i="1"/>
  <c r="BE72" i="1"/>
  <c r="BD72" i="1"/>
  <c r="BC72" i="1"/>
  <c r="BB72" i="1"/>
  <c r="BA72" i="1"/>
  <c r="AZ72" i="1"/>
  <c r="BV71" i="1"/>
  <c r="BU71" i="1"/>
  <c r="BT71" i="1"/>
  <c r="BS71" i="1"/>
  <c r="BR71" i="1"/>
  <c r="BQ71" i="1"/>
  <c r="BP71" i="1"/>
  <c r="BO71" i="1"/>
  <c r="BN71" i="1"/>
  <c r="BM71" i="1"/>
  <c r="BL71" i="1"/>
  <c r="BK71" i="1"/>
  <c r="BJ71" i="1"/>
  <c r="BI71" i="1"/>
  <c r="BW71" i="1" s="1"/>
  <c r="AS71" i="1" s="1"/>
  <c r="BG71" i="1"/>
  <c r="BF71" i="1"/>
  <c r="BE71" i="1"/>
  <c r="BD71" i="1"/>
  <c r="BC71" i="1"/>
  <c r="BB71" i="1"/>
  <c r="BA71" i="1"/>
  <c r="AZ71" i="1"/>
  <c r="BV70" i="1"/>
  <c r="BU70" i="1"/>
  <c r="BT70" i="1"/>
  <c r="BS70" i="1"/>
  <c r="BR70" i="1"/>
  <c r="BQ70" i="1"/>
  <c r="BP70" i="1"/>
  <c r="BO70" i="1"/>
  <c r="BN70" i="1"/>
  <c r="BM70" i="1"/>
  <c r="BL70" i="1"/>
  <c r="BK70" i="1"/>
  <c r="BJ70" i="1"/>
  <c r="BI70" i="1"/>
  <c r="BW70" i="1" s="1"/>
  <c r="AS70" i="1" s="1"/>
  <c r="BG70" i="1"/>
  <c r="BF70" i="1"/>
  <c r="BE70" i="1"/>
  <c r="BD70" i="1"/>
  <c r="BC70" i="1"/>
  <c r="BB70" i="1"/>
  <c r="BA70" i="1"/>
  <c r="AZ70" i="1"/>
  <c r="BV69" i="1"/>
  <c r="BU69" i="1"/>
  <c r="BT69" i="1"/>
  <c r="BS69" i="1"/>
  <c r="BR69" i="1"/>
  <c r="BQ69" i="1"/>
  <c r="BP69" i="1"/>
  <c r="BO69" i="1"/>
  <c r="BN69" i="1"/>
  <c r="BM69" i="1"/>
  <c r="BL69" i="1"/>
  <c r="BK69" i="1"/>
  <c r="BJ69" i="1"/>
  <c r="BI69" i="1"/>
  <c r="BW69" i="1" s="1"/>
  <c r="AS69" i="1" s="1"/>
  <c r="BG69" i="1"/>
  <c r="BF69" i="1"/>
  <c r="BE69" i="1"/>
  <c r="BD69" i="1"/>
  <c r="BC69" i="1"/>
  <c r="BB69" i="1"/>
  <c r="BA69" i="1"/>
  <c r="AZ69" i="1"/>
  <c r="BV68" i="1"/>
  <c r="BU68" i="1"/>
  <c r="BT68" i="1"/>
  <c r="BS68" i="1"/>
  <c r="BR68" i="1"/>
  <c r="BQ68" i="1"/>
  <c r="BP68" i="1"/>
  <c r="BO68" i="1"/>
  <c r="BN68" i="1"/>
  <c r="BM68" i="1"/>
  <c r="BL68" i="1"/>
  <c r="BK68" i="1"/>
  <c r="BJ68" i="1"/>
  <c r="BI68" i="1"/>
  <c r="BW68" i="1" s="1"/>
  <c r="AS68" i="1" s="1"/>
  <c r="BG68" i="1"/>
  <c r="BF68" i="1"/>
  <c r="BE68" i="1"/>
  <c r="BD68" i="1"/>
  <c r="BC68" i="1"/>
  <c r="BB68" i="1"/>
  <c r="BA68" i="1"/>
  <c r="AZ68" i="1"/>
  <c r="BV67" i="1"/>
  <c r="BU67" i="1"/>
  <c r="BT67" i="1"/>
  <c r="BS67" i="1"/>
  <c r="BR67" i="1"/>
  <c r="BQ67" i="1"/>
  <c r="BP67" i="1"/>
  <c r="BO67" i="1"/>
  <c r="BN67" i="1"/>
  <c r="BM67" i="1"/>
  <c r="BL67" i="1"/>
  <c r="BK67" i="1"/>
  <c r="BJ67" i="1"/>
  <c r="BI67" i="1"/>
  <c r="BW67" i="1" s="1"/>
  <c r="AS67" i="1" s="1"/>
  <c r="BG67" i="1"/>
  <c r="BF67" i="1"/>
  <c r="BE67" i="1"/>
  <c r="BD67" i="1"/>
  <c r="BC67" i="1"/>
  <c r="BB67" i="1"/>
  <c r="BA67" i="1"/>
  <c r="AZ67" i="1"/>
  <c r="BV66" i="1"/>
  <c r="BU66" i="1"/>
  <c r="BT66" i="1"/>
  <c r="BS66" i="1"/>
  <c r="BR66" i="1"/>
  <c r="BQ66" i="1"/>
  <c r="BP66" i="1"/>
  <c r="BO66" i="1"/>
  <c r="BN66" i="1"/>
  <c r="BM66" i="1"/>
  <c r="BL66" i="1"/>
  <c r="BK66" i="1"/>
  <c r="BJ66" i="1"/>
  <c r="BI66" i="1"/>
  <c r="BW66" i="1" s="1"/>
  <c r="AS66" i="1" s="1"/>
  <c r="BG66" i="1"/>
  <c r="BF66" i="1"/>
  <c r="BE66" i="1"/>
  <c r="BD66" i="1"/>
  <c r="BC66" i="1"/>
  <c r="BB66" i="1"/>
  <c r="BA66" i="1"/>
  <c r="AZ66" i="1"/>
  <c r="BV65" i="1"/>
  <c r="BU65" i="1"/>
  <c r="BT65" i="1"/>
  <c r="BS65" i="1"/>
  <c r="BR65" i="1"/>
  <c r="BQ65" i="1"/>
  <c r="BP65" i="1"/>
  <c r="BO65" i="1"/>
  <c r="BN65" i="1"/>
  <c r="BM65" i="1"/>
  <c r="BL65" i="1"/>
  <c r="BK65" i="1"/>
  <c r="BJ65" i="1"/>
  <c r="BI65" i="1"/>
  <c r="BW65" i="1" s="1"/>
  <c r="AS65" i="1" s="1"/>
  <c r="BG65" i="1"/>
  <c r="BF65" i="1"/>
  <c r="BE65" i="1"/>
  <c r="BD65" i="1"/>
  <c r="BC65" i="1"/>
  <c r="BB65" i="1"/>
  <c r="BA65" i="1"/>
  <c r="AZ65" i="1"/>
  <c r="BV64" i="1"/>
  <c r="BU64" i="1"/>
  <c r="BT64" i="1"/>
  <c r="BS64" i="1"/>
  <c r="BR64" i="1"/>
  <c r="BQ64" i="1"/>
  <c r="BP64" i="1"/>
  <c r="BO64" i="1"/>
  <c r="BN64" i="1"/>
  <c r="BM64" i="1"/>
  <c r="BL64" i="1"/>
  <c r="BK64" i="1"/>
  <c r="BJ64" i="1"/>
  <c r="BI64" i="1"/>
  <c r="BW64" i="1" s="1"/>
  <c r="AS64" i="1" s="1"/>
  <c r="BG64" i="1"/>
  <c r="BF64" i="1"/>
  <c r="BE64" i="1"/>
  <c r="BD64" i="1"/>
  <c r="BC64" i="1"/>
  <c r="BB64" i="1"/>
  <c r="BA64" i="1"/>
  <c r="AZ64" i="1"/>
  <c r="BV63" i="1"/>
  <c r="BU63" i="1"/>
  <c r="BT63" i="1"/>
  <c r="BS63" i="1"/>
  <c r="BR63" i="1"/>
  <c r="BQ63" i="1"/>
  <c r="BP63" i="1"/>
  <c r="BO63" i="1"/>
  <c r="BN63" i="1"/>
  <c r="BM63" i="1"/>
  <c r="BL63" i="1"/>
  <c r="BK63" i="1"/>
  <c r="BJ63" i="1"/>
  <c r="BI63" i="1"/>
  <c r="BW63" i="1" s="1"/>
  <c r="AS63" i="1" s="1"/>
  <c r="BG63" i="1"/>
  <c r="BF63" i="1"/>
  <c r="BE63" i="1"/>
  <c r="BD63" i="1"/>
  <c r="BC63" i="1"/>
  <c r="BB63" i="1"/>
  <c r="BA63" i="1"/>
  <c r="AZ63" i="1"/>
  <c r="BV62" i="1"/>
  <c r="BU62" i="1"/>
  <c r="BT62" i="1"/>
  <c r="BS62" i="1"/>
  <c r="BR62" i="1"/>
  <c r="BQ62" i="1"/>
  <c r="BP62" i="1"/>
  <c r="BO62" i="1"/>
  <c r="BN62" i="1"/>
  <c r="BM62" i="1"/>
  <c r="BL62" i="1"/>
  <c r="BK62" i="1"/>
  <c r="BJ62" i="1"/>
  <c r="BI62" i="1"/>
  <c r="BW62" i="1" s="1"/>
  <c r="AS62" i="1" s="1"/>
  <c r="BG62" i="1"/>
  <c r="BF62" i="1"/>
  <c r="BE62" i="1"/>
  <c r="BD62" i="1"/>
  <c r="BC62" i="1"/>
  <c r="BB62" i="1"/>
  <c r="BA62" i="1"/>
  <c r="AZ62" i="1"/>
  <c r="BV61" i="1"/>
  <c r="BU61" i="1"/>
  <c r="BT61" i="1"/>
  <c r="BS61" i="1"/>
  <c r="BR61" i="1"/>
  <c r="BQ61" i="1"/>
  <c r="BP61" i="1"/>
  <c r="BO61" i="1"/>
  <c r="BN61" i="1"/>
  <c r="BM61" i="1"/>
  <c r="BL61" i="1"/>
  <c r="BK61" i="1"/>
  <c r="BJ61" i="1"/>
  <c r="BI61" i="1"/>
  <c r="BW61" i="1" s="1"/>
  <c r="AS61" i="1" s="1"/>
  <c r="BG61" i="1"/>
  <c r="BF61" i="1"/>
  <c r="BE61" i="1"/>
  <c r="BD61" i="1"/>
  <c r="BC61" i="1"/>
  <c r="BB61" i="1"/>
  <c r="BA61" i="1"/>
  <c r="AZ61" i="1"/>
  <c r="BV60" i="1"/>
  <c r="BU60" i="1"/>
  <c r="BT60" i="1"/>
  <c r="BS60" i="1"/>
  <c r="BR60" i="1"/>
  <c r="BQ60" i="1"/>
  <c r="BP60" i="1"/>
  <c r="BO60" i="1"/>
  <c r="BN60" i="1"/>
  <c r="BM60" i="1"/>
  <c r="BL60" i="1"/>
  <c r="BK60" i="1"/>
  <c r="BJ60" i="1"/>
  <c r="BI60" i="1"/>
  <c r="BW60" i="1" s="1"/>
  <c r="AS60" i="1" s="1"/>
  <c r="BG60" i="1"/>
  <c r="BF60" i="1"/>
  <c r="BE60" i="1"/>
  <c r="BD60" i="1"/>
  <c r="BC60" i="1"/>
  <c r="BB60" i="1"/>
  <c r="BA60" i="1"/>
  <c r="AZ60" i="1"/>
  <c r="BV59" i="1"/>
  <c r="BU59" i="1"/>
  <c r="BT59" i="1"/>
  <c r="BS59" i="1"/>
  <c r="BR59" i="1"/>
  <c r="BQ59" i="1"/>
  <c r="BP59" i="1"/>
  <c r="BO59" i="1"/>
  <c r="BN59" i="1"/>
  <c r="BM59" i="1"/>
  <c r="BL59" i="1"/>
  <c r="BK59" i="1"/>
  <c r="BJ59" i="1"/>
  <c r="BI59" i="1"/>
  <c r="BW59" i="1" s="1"/>
  <c r="AS59" i="1" s="1"/>
  <c r="BG59" i="1"/>
  <c r="BF59" i="1"/>
  <c r="BE59" i="1"/>
  <c r="BD59" i="1"/>
  <c r="BC59" i="1"/>
  <c r="BB59" i="1"/>
  <c r="BA59" i="1"/>
  <c r="AZ59" i="1"/>
  <c r="BV58" i="1"/>
  <c r="BU58" i="1"/>
  <c r="BT58" i="1"/>
  <c r="BS58" i="1"/>
  <c r="BR58" i="1"/>
  <c r="BQ58" i="1"/>
  <c r="BP58" i="1"/>
  <c r="BO58" i="1"/>
  <c r="BN58" i="1"/>
  <c r="BM58" i="1"/>
  <c r="BL58" i="1"/>
  <c r="BK58" i="1"/>
  <c r="BJ58" i="1"/>
  <c r="BI58" i="1"/>
  <c r="BW58" i="1" s="1"/>
  <c r="AS58" i="1" s="1"/>
  <c r="BG58" i="1"/>
  <c r="BF58" i="1"/>
  <c r="BE58" i="1"/>
  <c r="BD58" i="1"/>
  <c r="BC58" i="1"/>
  <c r="BB58" i="1"/>
  <c r="BA58" i="1"/>
  <c r="AZ58" i="1"/>
  <c r="BV57" i="1"/>
  <c r="BU57" i="1"/>
  <c r="BT57" i="1"/>
  <c r="BS57" i="1"/>
  <c r="BR57" i="1"/>
  <c r="BQ57" i="1"/>
  <c r="BP57" i="1"/>
  <c r="BO57" i="1"/>
  <c r="BN57" i="1"/>
  <c r="BM57" i="1"/>
  <c r="BL57" i="1"/>
  <c r="BK57" i="1"/>
  <c r="BJ57" i="1"/>
  <c r="BI57" i="1"/>
  <c r="BW57" i="1" s="1"/>
  <c r="AS57" i="1" s="1"/>
  <c r="BG57" i="1"/>
  <c r="BF57" i="1"/>
  <c r="BE57" i="1"/>
  <c r="BD57" i="1"/>
  <c r="BC57" i="1"/>
  <c r="BB57" i="1"/>
  <c r="BA57" i="1"/>
  <c r="AZ57" i="1"/>
  <c r="BV56" i="1"/>
  <c r="BU56" i="1"/>
  <c r="BT56" i="1"/>
  <c r="BS56" i="1"/>
  <c r="BR56" i="1"/>
  <c r="BQ56" i="1"/>
  <c r="BP56" i="1"/>
  <c r="BO56" i="1"/>
  <c r="BN56" i="1"/>
  <c r="BM56" i="1"/>
  <c r="BL56" i="1"/>
  <c r="BK56" i="1"/>
  <c r="BJ56" i="1"/>
  <c r="BI56" i="1"/>
  <c r="BW56" i="1" s="1"/>
  <c r="AS56" i="1" s="1"/>
  <c r="BG56" i="1"/>
  <c r="BF56" i="1"/>
  <c r="BE56" i="1"/>
  <c r="BD56" i="1"/>
  <c r="BC56" i="1"/>
  <c r="BB56" i="1"/>
  <c r="BA56" i="1"/>
  <c r="AZ56" i="1"/>
  <c r="BV55" i="1"/>
  <c r="BU55" i="1"/>
  <c r="BT55" i="1"/>
  <c r="BS55" i="1"/>
  <c r="BR55" i="1"/>
  <c r="BQ55" i="1"/>
  <c r="BP55" i="1"/>
  <c r="BO55" i="1"/>
  <c r="BN55" i="1"/>
  <c r="BM55" i="1"/>
  <c r="BL55" i="1"/>
  <c r="BK55" i="1"/>
  <c r="BJ55" i="1"/>
  <c r="BI55" i="1"/>
  <c r="BW55" i="1" s="1"/>
  <c r="AS55" i="1" s="1"/>
  <c r="BG55" i="1"/>
  <c r="BF55" i="1"/>
  <c r="BE55" i="1"/>
  <c r="BD55" i="1"/>
  <c r="BC55" i="1"/>
  <c r="BB55" i="1"/>
  <c r="BA55" i="1"/>
  <c r="AZ55" i="1"/>
  <c r="BV54" i="1"/>
  <c r="BU54" i="1"/>
  <c r="BT54" i="1"/>
  <c r="BS54" i="1"/>
  <c r="BR54" i="1"/>
  <c r="BQ54" i="1"/>
  <c r="BP54" i="1"/>
  <c r="BO54" i="1"/>
  <c r="BN54" i="1"/>
  <c r="BM54" i="1"/>
  <c r="BL54" i="1"/>
  <c r="BK54" i="1"/>
  <c r="BJ54" i="1"/>
  <c r="BI54" i="1"/>
  <c r="BW54" i="1" s="1"/>
  <c r="AS54" i="1" s="1"/>
  <c r="BG54" i="1"/>
  <c r="BF54" i="1"/>
  <c r="BE54" i="1"/>
  <c r="BD54" i="1"/>
  <c r="BC54" i="1"/>
  <c r="BB54" i="1"/>
  <c r="BA54" i="1"/>
  <c r="AZ54" i="1"/>
  <c r="BV53" i="1"/>
  <c r="BU53" i="1"/>
  <c r="BT53" i="1"/>
  <c r="BS53" i="1"/>
  <c r="BR53" i="1"/>
  <c r="BQ53" i="1"/>
  <c r="BP53" i="1"/>
  <c r="BO53" i="1"/>
  <c r="BN53" i="1"/>
  <c r="BM53" i="1"/>
  <c r="BL53" i="1"/>
  <c r="BK53" i="1"/>
  <c r="BJ53" i="1"/>
  <c r="BI53" i="1"/>
  <c r="BW53" i="1" s="1"/>
  <c r="AS53" i="1" s="1"/>
  <c r="BG53" i="1"/>
  <c r="BF53" i="1"/>
  <c r="BE53" i="1"/>
  <c r="BD53" i="1"/>
  <c r="BC53" i="1"/>
  <c r="BB53" i="1"/>
  <c r="BA53" i="1"/>
  <c r="AZ53" i="1"/>
  <c r="BV52" i="1"/>
  <c r="BU52" i="1"/>
  <c r="BT52" i="1"/>
  <c r="BS52" i="1"/>
  <c r="BR52" i="1"/>
  <c r="BQ52" i="1"/>
  <c r="BP52" i="1"/>
  <c r="BO52" i="1"/>
  <c r="BN52" i="1"/>
  <c r="BM52" i="1"/>
  <c r="BL52" i="1"/>
  <c r="BK52" i="1"/>
  <c r="BJ52" i="1"/>
  <c r="BI52" i="1"/>
  <c r="BW52" i="1" s="1"/>
  <c r="AS52" i="1" s="1"/>
  <c r="BG52" i="1"/>
  <c r="BF52" i="1"/>
  <c r="BE52" i="1"/>
  <c r="BD52" i="1"/>
  <c r="BC52" i="1"/>
  <c r="BB52" i="1"/>
  <c r="BA52" i="1"/>
  <c r="AZ52" i="1"/>
  <c r="BV51" i="1"/>
  <c r="BU51" i="1"/>
  <c r="BT51" i="1"/>
  <c r="BS51" i="1"/>
  <c r="BR51" i="1"/>
  <c r="BQ51" i="1"/>
  <c r="BP51" i="1"/>
  <c r="BO51" i="1"/>
  <c r="BN51" i="1"/>
  <c r="BM51" i="1"/>
  <c r="BL51" i="1"/>
  <c r="BK51" i="1"/>
  <c r="BJ51" i="1"/>
  <c r="BI51" i="1"/>
  <c r="BW51" i="1" s="1"/>
  <c r="AS51" i="1" s="1"/>
  <c r="BG51" i="1"/>
  <c r="BF51" i="1"/>
  <c r="BE51" i="1"/>
  <c r="BD51" i="1"/>
  <c r="BC51" i="1"/>
  <c r="BB51" i="1"/>
  <c r="BA51" i="1"/>
  <c r="AZ51" i="1"/>
  <c r="BV50" i="1"/>
  <c r="BU50" i="1"/>
  <c r="BT50" i="1"/>
  <c r="BS50" i="1"/>
  <c r="BR50" i="1"/>
  <c r="BQ50" i="1"/>
  <c r="BP50" i="1"/>
  <c r="BO50" i="1"/>
  <c r="BN50" i="1"/>
  <c r="BM50" i="1"/>
  <c r="BL50" i="1"/>
  <c r="BK50" i="1"/>
  <c r="BJ50" i="1"/>
  <c r="BI50" i="1"/>
  <c r="BW50" i="1" s="1"/>
  <c r="AS50" i="1" s="1"/>
  <c r="BG50" i="1"/>
  <c r="BF50" i="1"/>
  <c r="BE50" i="1"/>
  <c r="BD50" i="1"/>
  <c r="BC50" i="1"/>
  <c r="BB50" i="1"/>
  <c r="BA50" i="1"/>
  <c r="AZ50" i="1"/>
  <c r="BW49" i="1"/>
  <c r="AS49" i="1" s="1"/>
  <c r="BV49" i="1"/>
  <c r="BU49" i="1"/>
  <c r="BT49" i="1"/>
  <c r="BS49" i="1"/>
  <c r="BR49" i="1"/>
  <c r="BQ49" i="1"/>
  <c r="BP49" i="1"/>
  <c r="BO49" i="1"/>
  <c r="BN49" i="1"/>
  <c r="BM49" i="1"/>
  <c r="BL49" i="1"/>
  <c r="BK49" i="1"/>
  <c r="BJ49" i="1"/>
  <c r="BI49" i="1"/>
  <c r="BG49" i="1"/>
  <c r="BF49" i="1"/>
  <c r="BE49" i="1"/>
  <c r="BD49" i="1"/>
  <c r="BC49" i="1"/>
  <c r="BB49" i="1"/>
  <c r="BA49" i="1"/>
  <c r="AZ49" i="1"/>
  <c r="BV48" i="1"/>
  <c r="BU48" i="1"/>
  <c r="BT48" i="1"/>
  <c r="BS48" i="1"/>
  <c r="BR48" i="1"/>
  <c r="BQ48" i="1"/>
  <c r="BP48" i="1"/>
  <c r="BO48" i="1"/>
  <c r="BN48" i="1"/>
  <c r="BM48" i="1"/>
  <c r="BL48" i="1"/>
  <c r="BK48" i="1"/>
  <c r="BJ48" i="1"/>
  <c r="BI48" i="1"/>
  <c r="BW48" i="1" s="1"/>
  <c r="AS48" i="1" s="1"/>
  <c r="BG48" i="1"/>
  <c r="BF48" i="1"/>
  <c r="BE48" i="1"/>
  <c r="BD48" i="1"/>
  <c r="BC48" i="1"/>
  <c r="BB48" i="1"/>
  <c r="BA48" i="1"/>
  <c r="AZ48" i="1"/>
  <c r="AR48" i="1" s="1"/>
  <c r="BV47" i="1"/>
  <c r="BU47" i="1"/>
  <c r="BT47" i="1"/>
  <c r="BS47" i="1"/>
  <c r="BR47" i="1"/>
  <c r="BQ47" i="1"/>
  <c r="BP47" i="1"/>
  <c r="BO47" i="1"/>
  <c r="BN47" i="1"/>
  <c r="BM47" i="1"/>
  <c r="BL47" i="1"/>
  <c r="BK47" i="1"/>
  <c r="BJ47" i="1"/>
  <c r="BI47" i="1"/>
  <c r="BW47" i="1" s="1"/>
  <c r="AS47" i="1" s="1"/>
  <c r="BG47" i="1"/>
  <c r="BF47" i="1"/>
  <c r="BE47" i="1"/>
  <c r="BD47" i="1"/>
  <c r="BC47" i="1"/>
  <c r="BB47" i="1"/>
  <c r="BA47" i="1"/>
  <c r="AZ47" i="1"/>
  <c r="BV46" i="1"/>
  <c r="BU46" i="1"/>
  <c r="BT46" i="1"/>
  <c r="BS46" i="1"/>
  <c r="BR46" i="1"/>
  <c r="BQ46" i="1"/>
  <c r="BP46" i="1"/>
  <c r="BO46" i="1"/>
  <c r="BN46" i="1"/>
  <c r="BM46" i="1"/>
  <c r="BL46" i="1"/>
  <c r="BK46" i="1"/>
  <c r="BJ46" i="1"/>
  <c r="BI46" i="1"/>
  <c r="BW46" i="1" s="1"/>
  <c r="AS46" i="1" s="1"/>
  <c r="BG46" i="1"/>
  <c r="BF46" i="1"/>
  <c r="BE46" i="1"/>
  <c r="BD46" i="1"/>
  <c r="BC46" i="1"/>
  <c r="BB46" i="1"/>
  <c r="BA46" i="1"/>
  <c r="AZ46" i="1"/>
  <c r="AR46" i="1" s="1"/>
  <c r="BV45" i="1"/>
  <c r="BU45" i="1"/>
  <c r="BT45" i="1"/>
  <c r="BS45" i="1"/>
  <c r="BR45" i="1"/>
  <c r="BQ45" i="1"/>
  <c r="BP45" i="1"/>
  <c r="BO45" i="1"/>
  <c r="BN45" i="1"/>
  <c r="BM45" i="1"/>
  <c r="BL45" i="1"/>
  <c r="BK45" i="1"/>
  <c r="BJ45" i="1"/>
  <c r="BI45" i="1"/>
  <c r="BW45" i="1" s="1"/>
  <c r="AS45" i="1" s="1"/>
  <c r="BG45" i="1"/>
  <c r="BF45" i="1"/>
  <c r="BE45" i="1"/>
  <c r="BD45" i="1"/>
  <c r="BC45" i="1"/>
  <c r="BB45" i="1"/>
  <c r="BA45" i="1"/>
  <c r="AZ45" i="1"/>
  <c r="BV44" i="1"/>
  <c r="BU44" i="1"/>
  <c r="BT44" i="1"/>
  <c r="BS44" i="1"/>
  <c r="BR44" i="1"/>
  <c r="BQ44" i="1"/>
  <c r="BP44" i="1"/>
  <c r="BO44" i="1"/>
  <c r="BN44" i="1"/>
  <c r="BM44" i="1"/>
  <c r="BL44" i="1"/>
  <c r="BK44" i="1"/>
  <c r="BJ44" i="1"/>
  <c r="BI44" i="1"/>
  <c r="BW44" i="1" s="1"/>
  <c r="AS44" i="1" s="1"/>
  <c r="BG44" i="1"/>
  <c r="BF44" i="1"/>
  <c r="BE44" i="1"/>
  <c r="BD44" i="1"/>
  <c r="BC44" i="1"/>
  <c r="BB44" i="1"/>
  <c r="BA44" i="1"/>
  <c r="AZ44" i="1"/>
  <c r="AR44" i="1" s="1"/>
  <c r="BV43" i="1"/>
  <c r="BU43" i="1"/>
  <c r="BT43" i="1"/>
  <c r="BS43" i="1"/>
  <c r="BR43" i="1"/>
  <c r="BQ43" i="1"/>
  <c r="BP43" i="1"/>
  <c r="BO43" i="1"/>
  <c r="BN43" i="1"/>
  <c r="BM43" i="1"/>
  <c r="BL43" i="1"/>
  <c r="BK43" i="1"/>
  <c r="BJ43" i="1"/>
  <c r="BI43" i="1"/>
  <c r="BW43" i="1" s="1"/>
  <c r="AS43" i="1" s="1"/>
  <c r="BG43" i="1"/>
  <c r="BF43" i="1"/>
  <c r="BE43" i="1"/>
  <c r="BD43" i="1"/>
  <c r="BC43" i="1"/>
  <c r="BB43" i="1"/>
  <c r="BA43" i="1"/>
  <c r="AZ43" i="1"/>
  <c r="BV42" i="1"/>
  <c r="BU42" i="1"/>
  <c r="BT42" i="1"/>
  <c r="BS42" i="1"/>
  <c r="BR42" i="1"/>
  <c r="BQ42" i="1"/>
  <c r="BP42" i="1"/>
  <c r="BO42" i="1"/>
  <c r="BN42" i="1"/>
  <c r="BM42" i="1"/>
  <c r="BL42" i="1"/>
  <c r="BK42" i="1"/>
  <c r="BJ42" i="1"/>
  <c r="BI42" i="1"/>
  <c r="BW42" i="1" s="1"/>
  <c r="AS42" i="1" s="1"/>
  <c r="BG42" i="1"/>
  <c r="BF42" i="1"/>
  <c r="BE42" i="1"/>
  <c r="BD42" i="1"/>
  <c r="BC42" i="1"/>
  <c r="BB42" i="1"/>
  <c r="BA42" i="1"/>
  <c r="AZ42" i="1"/>
  <c r="AR42" i="1" s="1"/>
  <c r="BV41" i="1"/>
  <c r="BU41" i="1"/>
  <c r="BT41" i="1"/>
  <c r="BS41" i="1"/>
  <c r="BR41" i="1"/>
  <c r="BQ41" i="1"/>
  <c r="BP41" i="1"/>
  <c r="BO41" i="1"/>
  <c r="BN41" i="1"/>
  <c r="BM41" i="1"/>
  <c r="BL41" i="1"/>
  <c r="BK41" i="1"/>
  <c r="BJ41" i="1"/>
  <c r="BI41" i="1"/>
  <c r="BW41" i="1" s="1"/>
  <c r="AS41" i="1" s="1"/>
  <c r="BG41" i="1"/>
  <c r="BF41" i="1"/>
  <c r="BE41" i="1"/>
  <c r="BD41" i="1"/>
  <c r="BC41" i="1"/>
  <c r="BB41" i="1"/>
  <c r="BA41" i="1"/>
  <c r="AZ41" i="1"/>
  <c r="BV40" i="1"/>
  <c r="BU40" i="1"/>
  <c r="BT40" i="1"/>
  <c r="BS40" i="1"/>
  <c r="BR40" i="1"/>
  <c r="BQ40" i="1"/>
  <c r="BP40" i="1"/>
  <c r="BO40" i="1"/>
  <c r="BN40" i="1"/>
  <c r="BM40" i="1"/>
  <c r="BL40" i="1"/>
  <c r="BK40" i="1"/>
  <c r="BJ40" i="1"/>
  <c r="BI40" i="1"/>
  <c r="BW40" i="1" s="1"/>
  <c r="AS40" i="1" s="1"/>
  <c r="BG40" i="1"/>
  <c r="BF40" i="1"/>
  <c r="BE40" i="1"/>
  <c r="BD40" i="1"/>
  <c r="BC40" i="1"/>
  <c r="BB40" i="1"/>
  <c r="BA40" i="1"/>
  <c r="AZ40" i="1"/>
  <c r="AR40" i="1" s="1"/>
  <c r="BV39" i="1"/>
  <c r="BU39" i="1"/>
  <c r="BT39" i="1"/>
  <c r="BS39" i="1"/>
  <c r="BR39" i="1"/>
  <c r="BQ39" i="1"/>
  <c r="BP39" i="1"/>
  <c r="BO39" i="1"/>
  <c r="BN39" i="1"/>
  <c r="BM39" i="1"/>
  <c r="BL39" i="1"/>
  <c r="BK39" i="1"/>
  <c r="BJ39" i="1"/>
  <c r="BI39" i="1"/>
  <c r="BW39" i="1" s="1"/>
  <c r="AS39" i="1" s="1"/>
  <c r="BG39" i="1"/>
  <c r="BF39" i="1"/>
  <c r="BE39" i="1"/>
  <c r="BD39" i="1"/>
  <c r="BC39" i="1"/>
  <c r="BB39" i="1"/>
  <c r="BA39" i="1"/>
  <c r="AZ39" i="1"/>
  <c r="BV38" i="1"/>
  <c r="BU38" i="1"/>
  <c r="BT38" i="1"/>
  <c r="BS38" i="1"/>
  <c r="BR38" i="1"/>
  <c r="BQ38" i="1"/>
  <c r="BP38" i="1"/>
  <c r="BO38" i="1"/>
  <c r="BN38" i="1"/>
  <c r="BM38" i="1"/>
  <c r="BL38" i="1"/>
  <c r="BK38" i="1"/>
  <c r="BJ38" i="1"/>
  <c r="BI38" i="1"/>
  <c r="BW38" i="1" s="1"/>
  <c r="AS38" i="1" s="1"/>
  <c r="BG38" i="1"/>
  <c r="BF38" i="1"/>
  <c r="BE38" i="1"/>
  <c r="BD38" i="1"/>
  <c r="BC38" i="1"/>
  <c r="BB38" i="1"/>
  <c r="BA38" i="1"/>
  <c r="AZ38" i="1"/>
  <c r="AR38" i="1" s="1"/>
  <c r="BV37" i="1"/>
  <c r="BU37" i="1"/>
  <c r="BT37" i="1"/>
  <c r="BS37" i="1"/>
  <c r="BR37" i="1"/>
  <c r="BQ37" i="1"/>
  <c r="BP37" i="1"/>
  <c r="BO37" i="1"/>
  <c r="BN37" i="1"/>
  <c r="BM37" i="1"/>
  <c r="BL37" i="1"/>
  <c r="BK37" i="1"/>
  <c r="BJ37" i="1"/>
  <c r="BI37" i="1"/>
  <c r="BW37" i="1" s="1"/>
  <c r="AS37" i="1" s="1"/>
  <c r="BG37" i="1"/>
  <c r="BF37" i="1"/>
  <c r="BE37" i="1"/>
  <c r="BD37" i="1"/>
  <c r="BC37" i="1"/>
  <c r="BB37" i="1"/>
  <c r="BA37" i="1"/>
  <c r="AZ37" i="1"/>
  <c r="BV36" i="1"/>
  <c r="BU36" i="1"/>
  <c r="BT36" i="1"/>
  <c r="BS36" i="1"/>
  <c r="BR36" i="1"/>
  <c r="BQ36" i="1"/>
  <c r="BP36" i="1"/>
  <c r="BO36" i="1"/>
  <c r="BN36" i="1"/>
  <c r="BM36" i="1"/>
  <c r="BL36" i="1"/>
  <c r="BK36" i="1"/>
  <c r="BJ36" i="1"/>
  <c r="BI36" i="1"/>
  <c r="BW36" i="1" s="1"/>
  <c r="AS36" i="1" s="1"/>
  <c r="BG36" i="1"/>
  <c r="BF36" i="1"/>
  <c r="BE36" i="1"/>
  <c r="BD36" i="1"/>
  <c r="BC36" i="1"/>
  <c r="BB36" i="1"/>
  <c r="BA36" i="1"/>
  <c r="AZ36" i="1"/>
  <c r="AR36" i="1" s="1"/>
  <c r="BV35" i="1"/>
  <c r="BU35" i="1"/>
  <c r="BT35" i="1"/>
  <c r="BS35" i="1"/>
  <c r="BR35" i="1"/>
  <c r="BQ35" i="1"/>
  <c r="BP35" i="1"/>
  <c r="BO35" i="1"/>
  <c r="BN35" i="1"/>
  <c r="BM35" i="1"/>
  <c r="BL35" i="1"/>
  <c r="BK35" i="1"/>
  <c r="BJ35" i="1"/>
  <c r="BI35" i="1"/>
  <c r="BW35" i="1" s="1"/>
  <c r="AS35" i="1" s="1"/>
  <c r="BG35" i="1"/>
  <c r="BF35" i="1"/>
  <c r="BE35" i="1"/>
  <c r="BD35" i="1"/>
  <c r="BC35" i="1"/>
  <c r="BB35" i="1"/>
  <c r="BA35" i="1"/>
  <c r="AZ35" i="1"/>
  <c r="BV34" i="1"/>
  <c r="BU34" i="1"/>
  <c r="BT34" i="1"/>
  <c r="BS34" i="1"/>
  <c r="BR34" i="1"/>
  <c r="BQ34" i="1"/>
  <c r="BP34" i="1"/>
  <c r="BO34" i="1"/>
  <c r="BN34" i="1"/>
  <c r="BM34" i="1"/>
  <c r="BL34" i="1"/>
  <c r="BK34" i="1"/>
  <c r="BJ34" i="1"/>
  <c r="BI34" i="1"/>
  <c r="BW34" i="1" s="1"/>
  <c r="AS34" i="1" s="1"/>
  <c r="BG34" i="1"/>
  <c r="BF34" i="1"/>
  <c r="BE34" i="1"/>
  <c r="BD34" i="1"/>
  <c r="BC34" i="1"/>
  <c r="BB34" i="1"/>
  <c r="BA34" i="1"/>
  <c r="AZ34" i="1"/>
  <c r="AR34" i="1" s="1"/>
  <c r="BV33" i="1"/>
  <c r="BU33" i="1"/>
  <c r="BT33" i="1"/>
  <c r="BS33" i="1"/>
  <c r="BR33" i="1"/>
  <c r="BQ33" i="1"/>
  <c r="BP33" i="1"/>
  <c r="BO33" i="1"/>
  <c r="BN33" i="1"/>
  <c r="BM33" i="1"/>
  <c r="BL33" i="1"/>
  <c r="BK33" i="1"/>
  <c r="BJ33" i="1"/>
  <c r="BI33" i="1"/>
  <c r="BW33" i="1" s="1"/>
  <c r="AS33" i="1" s="1"/>
  <c r="BG33" i="1"/>
  <c r="BF33" i="1"/>
  <c r="BE33" i="1"/>
  <c r="BD33" i="1"/>
  <c r="BC33" i="1"/>
  <c r="BB33" i="1"/>
  <c r="BA33" i="1"/>
  <c r="AZ33" i="1"/>
  <c r="BV32" i="1"/>
  <c r="BU32" i="1"/>
  <c r="BT32" i="1"/>
  <c r="BS32" i="1"/>
  <c r="BR32" i="1"/>
  <c r="BQ32" i="1"/>
  <c r="BP32" i="1"/>
  <c r="BO32" i="1"/>
  <c r="BN32" i="1"/>
  <c r="BM32" i="1"/>
  <c r="BL32" i="1"/>
  <c r="BK32" i="1"/>
  <c r="BJ32" i="1"/>
  <c r="BI32" i="1"/>
  <c r="BW32" i="1" s="1"/>
  <c r="AS32" i="1" s="1"/>
  <c r="BG32" i="1"/>
  <c r="BF32" i="1"/>
  <c r="BE32" i="1"/>
  <c r="BD32" i="1"/>
  <c r="BC32" i="1"/>
  <c r="BB32" i="1"/>
  <c r="BA32" i="1"/>
  <c r="AZ32" i="1"/>
  <c r="AR32" i="1" s="1"/>
  <c r="BV31" i="1"/>
  <c r="BU31" i="1"/>
  <c r="BT31" i="1"/>
  <c r="BS31" i="1"/>
  <c r="BR31" i="1"/>
  <c r="BQ31" i="1"/>
  <c r="BP31" i="1"/>
  <c r="BO31" i="1"/>
  <c r="BN31" i="1"/>
  <c r="BM31" i="1"/>
  <c r="BL31" i="1"/>
  <c r="BK31" i="1"/>
  <c r="BJ31" i="1"/>
  <c r="BI31" i="1"/>
  <c r="BW31" i="1" s="1"/>
  <c r="AS31" i="1" s="1"/>
  <c r="BG31" i="1"/>
  <c r="BF31" i="1"/>
  <c r="BE31" i="1"/>
  <c r="BD31" i="1"/>
  <c r="BC31" i="1"/>
  <c r="BB31" i="1"/>
  <c r="BA31" i="1"/>
  <c r="AZ31" i="1"/>
  <c r="BV30" i="1"/>
  <c r="BU30" i="1"/>
  <c r="BT30" i="1"/>
  <c r="BS30" i="1"/>
  <c r="BR30" i="1"/>
  <c r="BQ30" i="1"/>
  <c r="BP30" i="1"/>
  <c r="BO30" i="1"/>
  <c r="BN30" i="1"/>
  <c r="BM30" i="1"/>
  <c r="BL30" i="1"/>
  <c r="BK30" i="1"/>
  <c r="BJ30" i="1"/>
  <c r="BI30" i="1"/>
  <c r="BW30" i="1" s="1"/>
  <c r="AS30" i="1" s="1"/>
  <c r="BG30" i="1"/>
  <c r="BF30" i="1"/>
  <c r="BE30" i="1"/>
  <c r="BD30" i="1"/>
  <c r="BC30" i="1"/>
  <c r="BB30" i="1"/>
  <c r="BA30" i="1"/>
  <c r="AZ30" i="1"/>
  <c r="BV29" i="1"/>
  <c r="BU29" i="1"/>
  <c r="BT29" i="1"/>
  <c r="BS29" i="1"/>
  <c r="BR29" i="1"/>
  <c r="BQ29" i="1"/>
  <c r="BP29" i="1"/>
  <c r="BO29" i="1"/>
  <c r="BN29" i="1"/>
  <c r="BM29" i="1"/>
  <c r="BL29" i="1"/>
  <c r="BK29" i="1"/>
  <c r="BJ29" i="1"/>
  <c r="BI29" i="1"/>
  <c r="BW29" i="1" s="1"/>
  <c r="AS29" i="1" s="1"/>
  <c r="BG29" i="1"/>
  <c r="BF29" i="1"/>
  <c r="BE29" i="1"/>
  <c r="BD29" i="1"/>
  <c r="BC29" i="1"/>
  <c r="BB29" i="1"/>
  <c r="BA29" i="1"/>
  <c r="AZ29" i="1"/>
  <c r="BV28" i="1"/>
  <c r="BU28" i="1"/>
  <c r="BT28" i="1"/>
  <c r="BS28" i="1"/>
  <c r="BR28" i="1"/>
  <c r="BQ28" i="1"/>
  <c r="BP28" i="1"/>
  <c r="BO28" i="1"/>
  <c r="BN28" i="1"/>
  <c r="BM28" i="1"/>
  <c r="BL28" i="1"/>
  <c r="BK28" i="1"/>
  <c r="BJ28" i="1"/>
  <c r="BI28" i="1"/>
  <c r="BW28" i="1" s="1"/>
  <c r="AS28" i="1" s="1"/>
  <c r="BG28" i="1"/>
  <c r="BF28" i="1"/>
  <c r="BE28" i="1"/>
  <c r="BD28" i="1"/>
  <c r="BC28" i="1"/>
  <c r="BB28" i="1"/>
  <c r="BA28" i="1"/>
  <c r="AZ28" i="1"/>
  <c r="BV27" i="1"/>
  <c r="BU27" i="1"/>
  <c r="BT27" i="1"/>
  <c r="BS27" i="1"/>
  <c r="BR27" i="1"/>
  <c r="BQ27" i="1"/>
  <c r="BP27" i="1"/>
  <c r="BO27" i="1"/>
  <c r="BN27" i="1"/>
  <c r="BM27" i="1"/>
  <c r="BL27" i="1"/>
  <c r="BK27" i="1"/>
  <c r="BJ27" i="1"/>
  <c r="BI27" i="1"/>
  <c r="BW27" i="1" s="1"/>
  <c r="AS27" i="1" s="1"/>
  <c r="BG27" i="1"/>
  <c r="BF27" i="1"/>
  <c r="BE27" i="1"/>
  <c r="BD27" i="1"/>
  <c r="BC27" i="1"/>
  <c r="BB27" i="1"/>
  <c r="BA27" i="1"/>
  <c r="AZ27" i="1"/>
  <c r="BV26" i="1"/>
  <c r="BU26" i="1"/>
  <c r="BT26" i="1"/>
  <c r="BS26" i="1"/>
  <c r="BR26" i="1"/>
  <c r="BQ26" i="1"/>
  <c r="BP26" i="1"/>
  <c r="BO26" i="1"/>
  <c r="BN26" i="1"/>
  <c r="BM26" i="1"/>
  <c r="BL26" i="1"/>
  <c r="BK26" i="1"/>
  <c r="BJ26" i="1"/>
  <c r="BI26" i="1"/>
  <c r="BW26" i="1" s="1"/>
  <c r="AS26" i="1" s="1"/>
  <c r="BG26" i="1"/>
  <c r="BF26" i="1"/>
  <c r="BE26" i="1"/>
  <c r="BD26" i="1"/>
  <c r="BC26" i="1"/>
  <c r="BB26" i="1"/>
  <c r="BA26" i="1"/>
  <c r="AZ26" i="1"/>
  <c r="BV25" i="1"/>
  <c r="BU25" i="1"/>
  <c r="BT25" i="1"/>
  <c r="BS25" i="1"/>
  <c r="BR25" i="1"/>
  <c r="BQ25" i="1"/>
  <c r="BP25" i="1"/>
  <c r="BO25" i="1"/>
  <c r="BN25" i="1"/>
  <c r="BM25" i="1"/>
  <c r="BL25" i="1"/>
  <c r="BK25" i="1"/>
  <c r="BJ25" i="1"/>
  <c r="BI25" i="1"/>
  <c r="BW25" i="1" s="1"/>
  <c r="AS25" i="1" s="1"/>
  <c r="BG25" i="1"/>
  <c r="BF25" i="1"/>
  <c r="BE25" i="1"/>
  <c r="BD25" i="1"/>
  <c r="BC25" i="1"/>
  <c r="BB25" i="1"/>
  <c r="BA25" i="1"/>
  <c r="AZ25" i="1"/>
  <c r="BV24" i="1"/>
  <c r="BU24" i="1"/>
  <c r="BT24" i="1"/>
  <c r="BS24" i="1"/>
  <c r="BR24" i="1"/>
  <c r="BQ24" i="1"/>
  <c r="BP24" i="1"/>
  <c r="BO24" i="1"/>
  <c r="BN24" i="1"/>
  <c r="BM24" i="1"/>
  <c r="BL24" i="1"/>
  <c r="BK24" i="1"/>
  <c r="BJ24" i="1"/>
  <c r="BI24" i="1"/>
  <c r="BW24" i="1" s="1"/>
  <c r="AS24" i="1" s="1"/>
  <c r="BG24" i="1"/>
  <c r="BF24" i="1"/>
  <c r="BE24" i="1"/>
  <c r="BD24" i="1"/>
  <c r="BC24" i="1"/>
  <c r="BB24" i="1"/>
  <c r="BA24" i="1"/>
  <c r="AZ24" i="1"/>
  <c r="BV23" i="1"/>
  <c r="BU23" i="1"/>
  <c r="BT23" i="1"/>
  <c r="BS23" i="1"/>
  <c r="BR23" i="1"/>
  <c r="BQ23" i="1"/>
  <c r="BP23" i="1"/>
  <c r="BO23" i="1"/>
  <c r="BN23" i="1"/>
  <c r="BM23" i="1"/>
  <c r="BL23" i="1"/>
  <c r="BK23" i="1"/>
  <c r="BJ23" i="1"/>
  <c r="BI23" i="1"/>
  <c r="BW23" i="1" s="1"/>
  <c r="AS23" i="1" s="1"/>
  <c r="BG23" i="1"/>
  <c r="BF23" i="1"/>
  <c r="BE23" i="1"/>
  <c r="BD23" i="1"/>
  <c r="BC23" i="1"/>
  <c r="BB23" i="1"/>
  <c r="BA23" i="1"/>
  <c r="AZ23" i="1"/>
  <c r="BV22" i="1"/>
  <c r="BU22" i="1"/>
  <c r="BT22" i="1"/>
  <c r="BS22" i="1"/>
  <c r="BR22" i="1"/>
  <c r="BQ22" i="1"/>
  <c r="BP22" i="1"/>
  <c r="BO22" i="1"/>
  <c r="BN22" i="1"/>
  <c r="BM22" i="1"/>
  <c r="BL22" i="1"/>
  <c r="BK22" i="1"/>
  <c r="BJ22" i="1"/>
  <c r="BI22" i="1"/>
  <c r="BW22" i="1" s="1"/>
  <c r="AS22" i="1" s="1"/>
  <c r="BG22" i="1"/>
  <c r="BF22" i="1"/>
  <c r="BE22" i="1"/>
  <c r="BD22" i="1"/>
  <c r="BC22" i="1"/>
  <c r="BB22" i="1"/>
  <c r="BA22" i="1"/>
  <c r="AZ22" i="1"/>
  <c r="BV21" i="1"/>
  <c r="BU21" i="1"/>
  <c r="BT21" i="1"/>
  <c r="BS21" i="1"/>
  <c r="BR21" i="1"/>
  <c r="BQ21" i="1"/>
  <c r="BP21" i="1"/>
  <c r="BO21" i="1"/>
  <c r="BN21" i="1"/>
  <c r="BM21" i="1"/>
  <c r="BL21" i="1"/>
  <c r="BK21" i="1"/>
  <c r="BJ21" i="1"/>
  <c r="BI21" i="1"/>
  <c r="BW21" i="1" s="1"/>
  <c r="AS21" i="1" s="1"/>
  <c r="BG21" i="1"/>
  <c r="BF21" i="1"/>
  <c r="BE21" i="1"/>
  <c r="BD21" i="1"/>
  <c r="BC21" i="1"/>
  <c r="BB21" i="1"/>
  <c r="BA21" i="1"/>
  <c r="AZ21" i="1"/>
  <c r="BV20" i="1"/>
  <c r="BU20" i="1"/>
  <c r="BT20" i="1"/>
  <c r="BS20" i="1"/>
  <c r="BR20" i="1"/>
  <c r="BQ20" i="1"/>
  <c r="BP20" i="1"/>
  <c r="BO20" i="1"/>
  <c r="BN20" i="1"/>
  <c r="BM20" i="1"/>
  <c r="BL20" i="1"/>
  <c r="BK20" i="1"/>
  <c r="BJ20" i="1"/>
  <c r="BI20" i="1"/>
  <c r="BW20" i="1" s="1"/>
  <c r="AS20" i="1" s="1"/>
  <c r="BG20" i="1"/>
  <c r="BF20" i="1"/>
  <c r="BE20" i="1"/>
  <c r="BD20" i="1"/>
  <c r="BC20" i="1"/>
  <c r="BB20" i="1"/>
  <c r="BA20" i="1"/>
  <c r="AZ20" i="1"/>
  <c r="BV19" i="1"/>
  <c r="BU19" i="1"/>
  <c r="BT19" i="1"/>
  <c r="BS19" i="1"/>
  <c r="BR19" i="1"/>
  <c r="BQ19" i="1"/>
  <c r="BP19" i="1"/>
  <c r="BO19" i="1"/>
  <c r="BN19" i="1"/>
  <c r="BM19" i="1"/>
  <c r="BL19" i="1"/>
  <c r="BK19" i="1"/>
  <c r="BJ19" i="1"/>
  <c r="BI19" i="1"/>
  <c r="BW19" i="1" s="1"/>
  <c r="AS19" i="1" s="1"/>
  <c r="BG19" i="1"/>
  <c r="BF19" i="1"/>
  <c r="BE19" i="1"/>
  <c r="BD19" i="1"/>
  <c r="BC19" i="1"/>
  <c r="BB19" i="1"/>
  <c r="BA19" i="1"/>
  <c r="AZ19" i="1"/>
  <c r="BV18" i="1"/>
  <c r="BU18" i="1"/>
  <c r="BT18" i="1"/>
  <c r="BS18" i="1"/>
  <c r="BR18" i="1"/>
  <c r="BQ18" i="1"/>
  <c r="BP18" i="1"/>
  <c r="BO18" i="1"/>
  <c r="BN18" i="1"/>
  <c r="BM18" i="1"/>
  <c r="BL18" i="1"/>
  <c r="BK18" i="1"/>
  <c r="BJ18" i="1"/>
  <c r="BI18" i="1"/>
  <c r="BW18" i="1" s="1"/>
  <c r="AS18" i="1" s="1"/>
  <c r="BG18" i="1"/>
  <c r="BF18" i="1"/>
  <c r="BE18" i="1"/>
  <c r="BD18" i="1"/>
  <c r="BC18" i="1"/>
  <c r="BB18" i="1"/>
  <c r="BA18" i="1"/>
  <c r="AZ18" i="1"/>
  <c r="BV17" i="1"/>
  <c r="BU17" i="1"/>
  <c r="BT17" i="1"/>
  <c r="BS17" i="1"/>
  <c r="BR17" i="1"/>
  <c r="BQ17" i="1"/>
  <c r="BP17" i="1"/>
  <c r="BO17" i="1"/>
  <c r="BN17" i="1"/>
  <c r="BM17" i="1"/>
  <c r="BL17" i="1"/>
  <c r="BK17" i="1"/>
  <c r="BJ17" i="1"/>
  <c r="BI17" i="1"/>
  <c r="BW17" i="1" s="1"/>
  <c r="AS17" i="1" s="1"/>
  <c r="BG17" i="1"/>
  <c r="BF17" i="1"/>
  <c r="BE17" i="1"/>
  <c r="BD17" i="1"/>
  <c r="BC17" i="1"/>
  <c r="BB17" i="1"/>
  <c r="BA17" i="1"/>
  <c r="AZ17" i="1"/>
  <c r="BV16" i="1"/>
  <c r="BU16" i="1"/>
  <c r="BT16" i="1"/>
  <c r="BS16" i="1"/>
  <c r="BR16" i="1"/>
  <c r="BQ16" i="1"/>
  <c r="BP16" i="1"/>
  <c r="BO16" i="1"/>
  <c r="BN16" i="1"/>
  <c r="BM16" i="1"/>
  <c r="BL16" i="1"/>
  <c r="BK16" i="1"/>
  <c r="BJ16" i="1"/>
  <c r="BI16" i="1"/>
  <c r="BW16" i="1" s="1"/>
  <c r="AS16" i="1" s="1"/>
  <c r="BG16" i="1"/>
  <c r="BF16" i="1"/>
  <c r="BE16" i="1"/>
  <c r="BD16" i="1"/>
  <c r="BC16" i="1"/>
  <c r="BB16" i="1"/>
  <c r="BA16" i="1"/>
  <c r="AZ16" i="1"/>
  <c r="BV15" i="1"/>
  <c r="BU15" i="1"/>
  <c r="BT15" i="1"/>
  <c r="BS15" i="1"/>
  <c r="BR15" i="1"/>
  <c r="BQ15" i="1"/>
  <c r="BP15" i="1"/>
  <c r="BO15" i="1"/>
  <c r="BN15" i="1"/>
  <c r="BM15" i="1"/>
  <c r="BL15" i="1"/>
  <c r="BK15" i="1"/>
  <c r="BJ15" i="1"/>
  <c r="BI15" i="1"/>
  <c r="BW15" i="1" s="1"/>
  <c r="AS15" i="1" s="1"/>
  <c r="BG15" i="1"/>
  <c r="BF15" i="1"/>
  <c r="BE15" i="1"/>
  <c r="BD15" i="1"/>
  <c r="BC15" i="1"/>
  <c r="BB15" i="1"/>
  <c r="BA15" i="1"/>
  <c r="AZ15" i="1"/>
  <c r="BV14" i="1"/>
  <c r="BU14" i="1"/>
  <c r="BT14" i="1"/>
  <c r="BS14" i="1"/>
  <c r="BR14" i="1"/>
  <c r="BQ14" i="1"/>
  <c r="BP14" i="1"/>
  <c r="BO14" i="1"/>
  <c r="BN14" i="1"/>
  <c r="BM14" i="1"/>
  <c r="BL14" i="1"/>
  <c r="BK14" i="1"/>
  <c r="BJ14" i="1"/>
  <c r="BI14" i="1"/>
  <c r="BW14" i="1" s="1"/>
  <c r="AS14" i="1" s="1"/>
  <c r="BG14" i="1"/>
  <c r="BF14" i="1"/>
  <c r="BE14" i="1"/>
  <c r="BD14" i="1"/>
  <c r="BC14" i="1"/>
  <c r="BB14" i="1"/>
  <c r="BA14" i="1"/>
  <c r="AZ14" i="1"/>
  <c r="BV13" i="1"/>
  <c r="BU13" i="1"/>
  <c r="BT13" i="1"/>
  <c r="BS13" i="1"/>
  <c r="BR13" i="1"/>
  <c r="BQ13" i="1"/>
  <c r="BP13" i="1"/>
  <c r="BO13" i="1"/>
  <c r="BN13" i="1"/>
  <c r="BM13" i="1"/>
  <c r="BL13" i="1"/>
  <c r="BK13" i="1"/>
  <c r="BJ13" i="1"/>
  <c r="BI13" i="1"/>
  <c r="BW13" i="1" s="1"/>
  <c r="AS13" i="1" s="1"/>
  <c r="BG13" i="1"/>
  <c r="BF13" i="1"/>
  <c r="BE13" i="1"/>
  <c r="BD13" i="1"/>
  <c r="BC13" i="1"/>
  <c r="BB13" i="1"/>
  <c r="BA13" i="1"/>
  <c r="AZ13" i="1"/>
  <c r="BV12" i="1"/>
  <c r="BU12" i="1"/>
  <c r="BT12" i="1"/>
  <c r="BS12" i="1"/>
  <c r="BR12" i="1"/>
  <c r="BQ12" i="1"/>
  <c r="BP12" i="1"/>
  <c r="BO12" i="1"/>
  <c r="BN12" i="1"/>
  <c r="BM12" i="1"/>
  <c r="BL12" i="1"/>
  <c r="BK12" i="1"/>
  <c r="BJ12" i="1"/>
  <c r="BI12" i="1"/>
  <c r="BW12" i="1" s="1"/>
  <c r="AS12" i="1" s="1"/>
  <c r="BG12" i="1"/>
  <c r="BF12" i="1"/>
  <c r="BE12" i="1"/>
  <c r="BD12" i="1"/>
  <c r="BC12" i="1"/>
  <c r="BB12" i="1"/>
  <c r="BA12" i="1"/>
  <c r="AZ12" i="1"/>
  <c r="BV11" i="1"/>
  <c r="BU11" i="1"/>
  <c r="BT11" i="1"/>
  <c r="BS11" i="1"/>
  <c r="BR11" i="1"/>
  <c r="BQ11" i="1"/>
  <c r="BP11" i="1"/>
  <c r="BO11" i="1"/>
  <c r="BN11" i="1"/>
  <c r="BM11" i="1"/>
  <c r="BL11" i="1"/>
  <c r="BK11" i="1"/>
  <c r="BJ11" i="1"/>
  <c r="BI11" i="1"/>
  <c r="BW11" i="1" s="1"/>
  <c r="AS11" i="1" s="1"/>
  <c r="BG11" i="1"/>
  <c r="BF11" i="1"/>
  <c r="BE11" i="1"/>
  <c r="BD11" i="1"/>
  <c r="BC11" i="1"/>
  <c r="BB11" i="1"/>
  <c r="BA11" i="1"/>
  <c r="AZ11" i="1"/>
  <c r="BV10" i="1"/>
  <c r="BU10" i="1"/>
  <c r="BT10" i="1"/>
  <c r="BS10" i="1"/>
  <c r="BR10" i="1"/>
  <c r="BQ10" i="1"/>
  <c r="BP10" i="1"/>
  <c r="BO10" i="1"/>
  <c r="BN10" i="1"/>
  <c r="BM10" i="1"/>
  <c r="BL10" i="1"/>
  <c r="BK10" i="1"/>
  <c r="BJ10" i="1"/>
  <c r="BI10" i="1"/>
  <c r="BW10" i="1" s="1"/>
  <c r="AS10" i="1" s="1"/>
  <c r="BG10" i="1"/>
  <c r="BF10" i="1"/>
  <c r="BE10" i="1"/>
  <c r="BD10" i="1"/>
  <c r="BC10" i="1"/>
  <c r="BB10" i="1"/>
  <c r="BA10" i="1"/>
  <c r="AZ10" i="1"/>
  <c r="BV9" i="1"/>
  <c r="BU9" i="1"/>
  <c r="BT9" i="1"/>
  <c r="BS9" i="1"/>
  <c r="BR9" i="1"/>
  <c r="BQ9" i="1"/>
  <c r="BP9" i="1"/>
  <c r="BO9" i="1"/>
  <c r="BN9" i="1"/>
  <c r="BM9" i="1"/>
  <c r="BL9" i="1"/>
  <c r="BK9" i="1"/>
  <c r="BJ9" i="1"/>
  <c r="BI9" i="1"/>
  <c r="BW9" i="1" s="1"/>
  <c r="AS9" i="1" s="1"/>
  <c r="BG9" i="1"/>
  <c r="BF9" i="1"/>
  <c r="BE9" i="1"/>
  <c r="BD9" i="1"/>
  <c r="BC9" i="1"/>
  <c r="BB9" i="1"/>
  <c r="BA9" i="1"/>
  <c r="AZ9" i="1"/>
  <c r="AR50" i="1" l="1"/>
  <c r="AR52" i="1"/>
  <c r="AR54" i="1"/>
  <c r="AR56" i="1"/>
  <c r="AR58" i="1"/>
  <c r="AR60" i="1"/>
  <c r="AR62" i="1"/>
  <c r="AR64" i="1"/>
  <c r="AR66" i="1"/>
  <c r="AR68" i="1"/>
  <c r="AR70" i="1"/>
  <c r="AR72" i="1"/>
  <c r="AR74" i="1"/>
  <c r="AR76" i="1"/>
  <c r="AR78" i="1"/>
  <c r="AR80" i="1"/>
  <c r="AR82" i="1"/>
  <c r="AR84" i="1"/>
  <c r="AR86" i="1"/>
  <c r="AR88" i="1"/>
  <c r="AR90" i="1"/>
  <c r="AR92" i="1"/>
  <c r="AR94" i="1"/>
  <c r="AR96" i="1"/>
  <c r="AR98" i="1"/>
  <c r="AR100" i="1"/>
  <c r="AR102" i="1"/>
  <c r="AR104" i="1"/>
  <c r="AR106" i="1"/>
  <c r="AR108" i="1"/>
  <c r="AR110" i="1"/>
  <c r="AR112" i="1"/>
  <c r="AR114" i="1"/>
  <c r="AR116" i="1"/>
  <c r="AR118" i="1"/>
  <c r="AR120" i="1"/>
  <c r="AR122" i="1"/>
  <c r="AR124" i="1"/>
  <c r="AR126" i="1"/>
  <c r="AR128" i="1"/>
  <c r="AR130" i="1"/>
  <c r="AR132" i="1"/>
  <c r="AR134" i="1"/>
  <c r="AR136" i="1"/>
  <c r="AR138" i="1"/>
  <c r="AR140" i="1"/>
  <c r="AR142" i="1"/>
  <c r="AR144" i="1"/>
  <c r="AR146" i="1"/>
  <c r="AR148" i="1"/>
  <c r="AR150" i="1"/>
  <c r="AR152" i="1"/>
  <c r="AR154" i="1"/>
  <c r="AR156" i="1"/>
  <c r="AR158" i="1"/>
  <c r="AR160" i="1"/>
  <c r="AR162" i="1"/>
  <c r="AR164" i="1"/>
  <c r="AR166" i="1"/>
  <c r="AR168" i="1"/>
  <c r="AR170" i="1"/>
  <c r="AR172" i="1"/>
  <c r="AR174" i="1"/>
  <c r="AR176" i="1"/>
  <c r="AR178" i="1"/>
  <c r="AR180" i="1"/>
  <c r="AR182" i="1"/>
  <c r="AR184" i="1"/>
  <c r="AR186" i="1"/>
  <c r="AR188" i="1"/>
  <c r="AR8" i="33"/>
  <c r="AR15" i="33"/>
  <c r="AR20" i="33"/>
  <c r="AR22" i="33"/>
  <c r="AR24" i="33"/>
  <c r="AR26" i="33"/>
  <c r="AR31" i="33"/>
  <c r="AR36" i="33"/>
  <c r="AR38" i="33"/>
  <c r="AR40" i="33"/>
  <c r="AR42" i="33"/>
  <c r="AR47" i="33"/>
  <c r="AR52" i="33"/>
  <c r="AR54" i="33"/>
  <c r="AR56" i="33"/>
  <c r="AR58" i="33"/>
  <c r="AR63" i="33"/>
  <c r="AR68" i="33"/>
  <c r="AR70" i="33"/>
  <c r="AR75" i="33"/>
  <c r="AR77" i="33"/>
  <c r="AR82" i="33"/>
  <c r="AR87" i="33"/>
  <c r="AR89" i="33"/>
  <c r="AR91" i="33"/>
  <c r="AR93" i="33"/>
  <c r="AR100" i="33"/>
  <c r="AR103" i="33"/>
  <c r="AR105" i="33"/>
  <c r="AR116" i="33"/>
  <c r="AR119" i="33"/>
  <c r="AR121" i="33"/>
  <c r="AR132" i="33"/>
  <c r="AR143" i="33"/>
  <c r="AR145" i="33"/>
  <c r="AR148" i="33"/>
  <c r="AR159" i="33"/>
  <c r="AR161" i="33"/>
  <c r="AR163" i="33"/>
  <c r="AR165" i="33"/>
  <c r="AR176" i="33"/>
  <c r="AR178" i="33"/>
  <c r="AR180" i="33"/>
  <c r="AR182" i="33"/>
  <c r="AR11" i="35"/>
  <c r="AR13" i="35"/>
  <c r="AR16" i="35"/>
  <c r="AR19" i="35"/>
  <c r="AR21" i="35"/>
  <c r="AR24" i="35"/>
  <c r="AR27" i="35"/>
  <c r="AR29" i="35"/>
  <c r="AR32" i="35"/>
  <c r="AR35" i="35"/>
  <c r="AR37" i="35"/>
  <c r="AR40" i="35"/>
  <c r="AR43" i="35"/>
  <c r="AR45" i="35"/>
  <c r="AR48" i="35"/>
  <c r="AR51" i="35"/>
  <c r="AR53" i="35"/>
  <c r="AR56" i="35"/>
  <c r="AR59" i="35"/>
  <c r="AR61" i="35"/>
  <c r="AR64" i="35"/>
  <c r="AR67" i="35"/>
  <c r="AR69" i="35"/>
  <c r="AR72" i="35"/>
  <c r="AR75" i="35"/>
  <c r="AR77" i="35"/>
  <c r="AR80" i="35"/>
  <c r="AR83" i="35"/>
  <c r="AR85" i="35"/>
  <c r="AR88" i="35"/>
  <c r="AR91" i="35"/>
  <c r="AR93" i="35"/>
  <c r="AR96" i="35"/>
  <c r="AR99" i="35"/>
  <c r="AR101" i="35"/>
  <c r="AR104" i="35"/>
  <c r="AR107" i="35"/>
  <c r="AR109" i="35"/>
  <c r="AR112" i="35"/>
  <c r="AR115" i="35"/>
  <c r="AR117" i="35"/>
  <c r="AR120" i="35"/>
  <c r="AR123" i="35"/>
  <c r="AR125" i="35"/>
  <c r="AR128" i="35"/>
  <c r="AR131" i="35"/>
  <c r="AR133" i="35"/>
  <c r="AR136" i="35"/>
  <c r="AR139" i="35"/>
  <c r="AR141" i="35"/>
  <c r="AR144" i="35"/>
  <c r="AR147" i="35"/>
  <c r="AR149" i="35"/>
  <c r="AR152" i="35"/>
  <c r="AR155" i="35"/>
  <c r="AR157" i="35"/>
  <c r="AR160" i="35"/>
  <c r="AR163" i="35"/>
  <c r="AR165" i="35"/>
  <c r="AR168" i="35"/>
  <c r="AR171" i="35"/>
  <c r="AR173" i="35"/>
  <c r="AR176" i="35"/>
  <c r="AR179" i="35"/>
  <c r="AR181" i="35"/>
  <c r="AR184" i="35"/>
  <c r="AR187" i="35"/>
  <c r="AR189" i="35"/>
  <c r="AR47" i="36"/>
  <c r="AR80" i="36"/>
  <c r="AR110" i="36"/>
  <c r="AR112" i="36"/>
  <c r="AR131" i="36"/>
  <c r="AR155" i="36"/>
  <c r="AR166" i="36"/>
  <c r="AR168" i="36"/>
  <c r="AR179" i="36"/>
  <c r="AR11" i="37"/>
  <c r="AR19" i="37"/>
  <c r="AR27" i="37"/>
  <c r="AR35" i="37"/>
  <c r="AR43" i="37"/>
  <c r="AR55" i="37"/>
  <c r="AR71" i="37"/>
  <c r="AR113" i="37"/>
  <c r="AR115" i="37"/>
  <c r="AR117" i="37"/>
  <c r="AR119" i="37"/>
  <c r="AR122" i="37"/>
  <c r="AR124" i="37"/>
  <c r="AR139" i="37"/>
  <c r="AR146" i="37"/>
  <c r="AR148" i="37"/>
  <c r="AR171" i="37"/>
  <c r="AR31" i="1"/>
  <c r="AR33" i="1"/>
  <c r="AR35" i="1"/>
  <c r="AR37" i="1"/>
  <c r="AR39" i="1"/>
  <c r="AR41" i="1"/>
  <c r="AR43" i="1"/>
  <c r="AR45" i="1"/>
  <c r="AR47" i="1"/>
  <c r="AR49" i="1"/>
  <c r="AR17" i="33"/>
  <c r="AR28" i="33"/>
  <c r="AR30" i="33"/>
  <c r="AR33" i="33"/>
  <c r="AR44" i="33"/>
  <c r="AR46" i="33"/>
  <c r="AR49" i="33"/>
  <c r="AR60" i="33"/>
  <c r="AR62" i="33"/>
  <c r="AR65" i="33"/>
  <c r="AR72" i="33"/>
  <c r="AR74" i="33"/>
  <c r="AR79" i="33"/>
  <c r="AR81" i="33"/>
  <c r="AR84" i="33"/>
  <c r="AR95" i="33"/>
  <c r="AR97" i="33"/>
  <c r="AR102" i="33"/>
  <c r="AR107" i="33"/>
  <c r="AR109" i="33"/>
  <c r="AR111" i="33"/>
  <c r="AR113" i="33"/>
  <c r="AR118" i="33"/>
  <c r="AR123" i="33"/>
  <c r="AR125" i="33"/>
  <c r="AR127" i="33"/>
  <c r="AR129" i="33"/>
  <c r="AR134" i="33"/>
  <c r="AR136" i="33"/>
  <c r="AR138" i="33"/>
  <c r="AR140" i="33"/>
  <c r="AR142" i="33"/>
  <c r="AR150" i="33"/>
  <c r="AR152" i="33"/>
  <c r="AR154" i="33"/>
  <c r="AR156" i="33"/>
  <c r="AR158" i="33"/>
  <c r="AR167" i="33"/>
  <c r="AR169" i="33"/>
  <c r="AR171" i="33"/>
  <c r="AR173" i="33"/>
  <c r="AR184" i="33"/>
  <c r="AR186" i="33"/>
  <c r="AR188" i="33"/>
  <c r="BW6" i="35"/>
  <c r="BW8" i="35"/>
  <c r="AR10" i="35"/>
  <c r="AR18" i="35"/>
  <c r="AR26" i="35"/>
  <c r="AR34" i="35"/>
  <c r="AR42" i="35"/>
  <c r="AR50" i="35"/>
  <c r="AR58" i="35"/>
  <c r="AR66" i="35"/>
  <c r="AR74" i="35"/>
  <c r="AR82" i="35"/>
  <c r="AR90" i="35"/>
  <c r="AR98" i="35"/>
  <c r="AR106" i="35"/>
  <c r="AR114" i="35"/>
  <c r="AR122" i="35"/>
  <c r="AR130" i="35"/>
  <c r="AR138" i="35"/>
  <c r="AR146" i="35"/>
  <c r="AR154" i="35"/>
  <c r="AR162" i="35"/>
  <c r="AR170" i="35"/>
  <c r="AR178" i="35"/>
  <c r="AR186" i="35"/>
  <c r="AR17" i="36"/>
  <c r="AR19" i="36"/>
  <c r="AR34" i="36"/>
  <c r="AR42" i="36"/>
  <c r="AR44" i="36"/>
  <c r="AR53" i="36"/>
  <c r="AR66" i="36"/>
  <c r="AR75" i="36"/>
  <c r="AR77" i="36"/>
  <c r="AR107" i="36"/>
  <c r="AR142" i="36"/>
  <c r="AR144" i="36"/>
  <c r="AR163" i="36"/>
  <c r="AR174" i="36"/>
  <c r="AR176" i="36"/>
  <c r="AR10" i="37"/>
  <c r="AR13" i="37"/>
  <c r="AR16" i="37"/>
  <c r="AR18" i="37"/>
  <c r="AR21" i="37"/>
  <c r="AR24" i="37"/>
  <c r="AR26" i="37"/>
  <c r="AR29" i="37"/>
  <c r="AR32" i="37"/>
  <c r="AR34" i="37"/>
  <c r="AR37" i="37"/>
  <c r="AR40" i="37"/>
  <c r="AR42" i="37"/>
  <c r="AR45" i="37"/>
  <c r="AR61" i="37"/>
  <c r="AR77" i="37"/>
  <c r="AR82" i="37"/>
  <c r="AR84" i="37"/>
  <c r="AR89" i="37"/>
  <c r="AR158" i="37"/>
  <c r="AR160" i="37"/>
  <c r="AR12" i="34"/>
  <c r="AR14" i="34"/>
  <c r="AR17" i="34"/>
  <c r="AR19" i="34"/>
  <c r="AR51" i="1"/>
  <c r="AR53" i="1"/>
  <c r="AR55" i="1"/>
  <c r="AR57" i="1"/>
  <c r="AR59" i="1"/>
  <c r="AR61" i="1"/>
  <c r="AR63" i="1"/>
  <c r="AR65" i="1"/>
  <c r="AR67" i="1"/>
  <c r="AR69" i="1"/>
  <c r="AR71" i="1"/>
  <c r="AR73" i="1"/>
  <c r="AR75" i="1"/>
  <c r="AR77" i="1"/>
  <c r="AR79" i="1"/>
  <c r="AR81" i="1"/>
  <c r="AR83" i="1"/>
  <c r="AR85" i="1"/>
  <c r="AR87" i="1"/>
  <c r="AR89" i="1"/>
  <c r="AR91" i="1"/>
  <c r="AR93" i="1"/>
  <c r="AR95" i="1"/>
  <c r="AR97" i="1"/>
  <c r="AR99" i="1"/>
  <c r="AR101" i="1"/>
  <c r="AR103" i="1"/>
  <c r="AR105" i="1"/>
  <c r="AR107" i="1"/>
  <c r="AR109" i="1"/>
  <c r="AR111" i="1"/>
  <c r="AR113" i="1"/>
  <c r="AR115" i="1"/>
  <c r="AR117" i="1"/>
  <c r="AR119" i="1"/>
  <c r="AR121" i="1"/>
  <c r="AR123" i="1"/>
  <c r="AR125" i="1"/>
  <c r="AR127" i="1"/>
  <c r="AR129" i="1"/>
  <c r="AR131" i="1"/>
  <c r="AR133" i="1"/>
  <c r="AR135" i="1"/>
  <c r="AR137" i="1"/>
  <c r="AR139" i="1"/>
  <c r="AR141" i="1"/>
  <c r="AR143" i="1"/>
  <c r="AR145" i="1"/>
  <c r="AR147" i="1"/>
  <c r="AR149" i="1"/>
  <c r="AR151" i="1"/>
  <c r="AR153" i="1"/>
  <c r="AR155" i="1"/>
  <c r="AR157" i="1"/>
  <c r="AR159" i="1"/>
  <c r="AR161" i="1"/>
  <c r="AR163" i="1"/>
  <c r="AR165" i="1"/>
  <c r="AR167" i="1"/>
  <c r="AR169" i="1"/>
  <c r="AR171" i="1"/>
  <c r="AR173" i="1"/>
  <c r="AR175" i="1"/>
  <c r="AR177" i="1"/>
  <c r="AR179" i="1"/>
  <c r="AR181" i="1"/>
  <c r="AR183" i="1"/>
  <c r="AR185" i="1"/>
  <c r="AR187" i="1"/>
  <c r="AR189" i="1"/>
  <c r="BW5" i="33"/>
  <c r="AS5" i="33" s="1"/>
  <c r="AR7" i="33"/>
  <c r="AR9" i="33"/>
  <c r="AR19" i="33"/>
  <c r="AR21" i="33"/>
  <c r="AR23" i="33"/>
  <c r="AR25" i="33"/>
  <c r="AR27" i="33"/>
  <c r="AR35" i="33"/>
  <c r="AR37" i="33"/>
  <c r="AR39" i="33"/>
  <c r="AR41" i="33"/>
  <c r="AR43" i="33"/>
  <c r="AR51" i="33"/>
  <c r="AR53" i="33"/>
  <c r="AR55" i="33"/>
  <c r="AR57" i="33"/>
  <c r="AR59" i="33"/>
  <c r="AR67" i="33"/>
  <c r="AR69" i="33"/>
  <c r="AR71" i="33"/>
  <c r="AR76" i="33"/>
  <c r="AR78" i="33"/>
  <c r="AR86" i="33"/>
  <c r="AR88" i="33"/>
  <c r="AR90" i="33"/>
  <c r="AR92" i="33"/>
  <c r="AR94" i="33"/>
  <c r="AR99" i="33"/>
  <c r="AR101" i="33"/>
  <c r="AR104" i="33"/>
  <c r="AR115" i="33"/>
  <c r="AR117" i="33"/>
  <c r="AR120" i="33"/>
  <c r="AR131" i="33"/>
  <c r="AR133" i="33"/>
  <c r="AR144" i="33"/>
  <c r="AR147" i="33"/>
  <c r="AR149" i="33"/>
  <c r="AR160" i="33"/>
  <c r="AR162" i="33"/>
  <c r="AR164" i="33"/>
  <c r="AR166" i="33"/>
  <c r="AR175" i="33"/>
  <c r="AR177" i="33"/>
  <c r="AR179" i="33"/>
  <c r="AR181" i="33"/>
  <c r="AR12" i="35"/>
  <c r="AR15" i="35"/>
  <c r="AR17" i="35"/>
  <c r="AR20" i="35"/>
  <c r="AR23" i="35"/>
  <c r="AR25" i="35"/>
  <c r="AR28" i="35"/>
  <c r="AR31" i="35"/>
  <c r="AR33" i="35"/>
  <c r="AR36" i="35"/>
  <c r="AR39" i="35"/>
  <c r="AR41" i="35"/>
  <c r="AR44" i="35"/>
  <c r="AR47" i="35"/>
  <c r="AR49" i="35"/>
  <c r="AR52" i="35"/>
  <c r="AR55" i="35"/>
  <c r="AR57" i="35"/>
  <c r="AR60" i="35"/>
  <c r="AR63" i="35"/>
  <c r="AR65" i="35"/>
  <c r="AR68" i="35"/>
  <c r="AR71" i="35"/>
  <c r="AR73" i="35"/>
  <c r="AR76" i="35"/>
  <c r="AR79" i="35"/>
  <c r="AR81" i="35"/>
  <c r="AR84" i="35"/>
  <c r="AR87" i="35"/>
  <c r="AR89" i="35"/>
  <c r="AR92" i="35"/>
  <c r="AR95" i="35"/>
  <c r="AR97" i="35"/>
  <c r="AR100" i="35"/>
  <c r="AR103" i="35"/>
  <c r="AR105" i="35"/>
  <c r="AR108" i="35"/>
  <c r="AR111" i="35"/>
  <c r="AR113" i="35"/>
  <c r="AR116" i="35"/>
  <c r="AR119" i="35"/>
  <c r="AR121" i="35"/>
  <c r="AR124" i="35"/>
  <c r="AR127" i="35"/>
  <c r="AR129" i="35"/>
  <c r="AR132" i="35"/>
  <c r="AR135" i="35"/>
  <c r="AR137" i="35"/>
  <c r="AR140" i="35"/>
  <c r="AR143" i="35"/>
  <c r="AR145" i="35"/>
  <c r="AR148" i="35"/>
  <c r="AR151" i="35"/>
  <c r="AR153" i="35"/>
  <c r="AR156" i="35"/>
  <c r="AR159" i="35"/>
  <c r="AR161" i="35"/>
  <c r="AR164" i="35"/>
  <c r="AR167" i="35"/>
  <c r="AR169" i="35"/>
  <c r="AR172" i="35"/>
  <c r="AR175" i="35"/>
  <c r="AR177" i="35"/>
  <c r="AR180" i="35"/>
  <c r="AR183" i="35"/>
  <c r="AR185" i="35"/>
  <c r="AR188" i="35"/>
  <c r="AR14" i="36"/>
  <c r="AR63" i="36"/>
  <c r="AR72" i="36"/>
  <c r="AR94" i="36"/>
  <c r="AR96" i="36"/>
  <c r="AR126" i="36"/>
  <c r="AR128" i="36"/>
  <c r="AR139" i="36"/>
  <c r="AR150" i="36"/>
  <c r="AR152" i="36"/>
  <c r="AR171" i="36"/>
  <c r="AR187" i="36"/>
  <c r="AR15" i="37"/>
  <c r="AR23" i="37"/>
  <c r="AR31" i="37"/>
  <c r="AR39" i="37"/>
  <c r="AR47" i="37"/>
  <c r="AR56" i="37"/>
  <c r="AR58" i="37"/>
  <c r="AR72" i="37"/>
  <c r="AR74" i="37"/>
  <c r="AR95" i="37"/>
  <c r="AR97" i="37"/>
  <c r="AR125" i="37"/>
  <c r="AR149" i="37"/>
  <c r="AR151" i="37"/>
  <c r="AR153" i="37"/>
  <c r="AR49" i="37"/>
  <c r="AR52" i="37"/>
  <c r="AR54" i="37"/>
  <c r="AR57" i="37"/>
  <c r="AR60" i="37"/>
  <c r="AR62" i="37"/>
  <c r="AR65" i="37"/>
  <c r="AR68" i="37"/>
  <c r="AR70" i="37"/>
  <c r="AR73" i="37"/>
  <c r="AR76" i="37"/>
  <c r="AR78" i="37"/>
  <c r="AR81" i="37"/>
  <c r="AR83" i="37"/>
  <c r="AR86" i="37"/>
  <c r="AR88" i="37"/>
  <c r="AR91" i="37"/>
  <c r="AR94" i="37"/>
  <c r="AR96" i="37"/>
  <c r="AR107" i="37"/>
  <c r="AR110" i="37"/>
  <c r="AR112" i="37"/>
  <c r="AR121" i="37"/>
  <c r="AR129" i="37"/>
  <c r="AR141" i="37"/>
  <c r="AR143" i="37"/>
  <c r="AR145" i="37"/>
  <c r="AR150" i="37"/>
  <c r="AR152" i="37"/>
  <c r="AR157" i="37"/>
  <c r="AR159" i="37"/>
  <c r="AR161" i="37"/>
  <c r="AR166" i="37"/>
  <c r="AR168" i="37"/>
  <c r="AR173" i="37"/>
  <c r="AR175" i="37"/>
  <c r="AR177" i="37"/>
  <c r="AR179" i="37"/>
  <c r="AR181" i="37"/>
  <c r="AR183" i="37"/>
  <c r="BW4" i="34"/>
  <c r="AS4" i="34" s="1"/>
  <c r="AR8" i="34"/>
  <c r="AR16" i="34"/>
  <c r="AR24" i="34"/>
  <c r="AR32" i="34"/>
  <c r="AR40" i="34"/>
  <c r="AR48" i="34"/>
  <c r="AR56" i="34"/>
  <c r="AR64" i="34"/>
  <c r="AR72" i="34"/>
  <c r="AR80" i="34"/>
  <c r="AR83" i="34"/>
  <c r="AR85" i="34"/>
  <c r="AR88" i="34"/>
  <c r="AR91" i="34"/>
  <c r="AR93" i="34"/>
  <c r="AR96" i="34"/>
  <c r="AR99" i="34"/>
  <c r="AR101" i="34"/>
  <c r="AR104" i="34"/>
  <c r="AR107" i="34"/>
  <c r="AR109" i="34"/>
  <c r="AR112" i="34"/>
  <c r="AR115" i="34"/>
  <c r="AR117" i="34"/>
  <c r="AR120" i="34"/>
  <c r="AR123" i="34"/>
  <c r="AR125" i="34"/>
  <c r="AR128" i="34"/>
  <c r="AR131" i="34"/>
  <c r="AR133" i="34"/>
  <c r="AR136" i="34"/>
  <c r="AR139" i="34"/>
  <c r="AR141" i="34"/>
  <c r="AR144" i="34"/>
  <c r="AR147" i="34"/>
  <c r="AR149" i="34"/>
  <c r="AR152" i="34"/>
  <c r="AR155" i="34"/>
  <c r="AR157" i="34"/>
  <c r="AR160" i="34"/>
  <c r="AR163" i="34"/>
  <c r="AR165" i="34"/>
  <c r="AR168" i="34"/>
  <c r="AR171" i="34"/>
  <c r="AR173" i="34"/>
  <c r="AR176" i="34"/>
  <c r="AR179" i="34"/>
  <c r="AR181" i="34"/>
  <c r="AR184" i="34"/>
  <c r="AR187" i="34"/>
  <c r="AR189" i="34"/>
  <c r="AR11" i="39"/>
  <c r="AR13" i="39"/>
  <c r="AR15" i="39"/>
  <c r="AR18" i="39"/>
  <c r="AR20" i="39"/>
  <c r="AR23" i="39"/>
  <c r="AR26" i="39"/>
  <c r="AR28" i="39"/>
  <c r="AR31" i="39"/>
  <c r="AR34" i="39"/>
  <c r="AR36" i="39"/>
  <c r="AR39" i="39"/>
  <c r="AR42" i="39"/>
  <c r="AR44" i="39"/>
  <c r="AR47" i="39"/>
  <c r="AR50" i="39"/>
  <c r="AR52" i="39"/>
  <c r="AR55" i="39"/>
  <c r="AR58" i="39"/>
  <c r="AR60" i="39"/>
  <c r="AR63" i="39"/>
  <c r="AR65" i="39"/>
  <c r="AR80" i="39"/>
  <c r="AR82" i="39"/>
  <c r="AR84" i="39"/>
  <c r="AR86" i="39"/>
  <c r="AR91" i="39"/>
  <c r="AR93" i="39"/>
  <c r="AR104" i="39"/>
  <c r="AR106" i="39"/>
  <c r="AR109" i="39"/>
  <c r="AR120" i="39"/>
  <c r="AR122" i="39"/>
  <c r="AR125" i="39"/>
  <c r="AR136" i="39"/>
  <c r="AR138" i="39"/>
  <c r="AR141" i="39"/>
  <c r="AR152" i="39"/>
  <c r="AR154" i="39"/>
  <c r="AR157" i="39"/>
  <c r="AR168" i="39"/>
  <c r="AR170" i="39"/>
  <c r="AR173" i="39"/>
  <c r="AR184" i="39"/>
  <c r="AR186" i="39"/>
  <c r="AR189" i="39"/>
  <c r="AO150" i="6"/>
  <c r="AO152" i="6"/>
  <c r="AR10" i="38"/>
  <c r="AR12" i="38"/>
  <c r="AR17" i="38"/>
  <c r="AR22" i="38"/>
  <c r="AR24" i="38"/>
  <c r="AR29" i="38"/>
  <c r="AR45" i="38"/>
  <c r="AR54" i="38"/>
  <c r="AR56" i="38"/>
  <c r="AR59" i="38"/>
  <c r="AR61" i="38"/>
  <c r="AR63" i="38"/>
  <c r="AR65" i="38"/>
  <c r="AR70" i="38"/>
  <c r="AR72" i="38"/>
  <c r="AR77" i="38"/>
  <c r="AR87" i="38"/>
  <c r="AR89" i="38"/>
  <c r="AR91" i="38"/>
  <c r="AR93" i="38"/>
  <c r="AR101" i="38"/>
  <c r="AR103" i="38"/>
  <c r="AR105" i="38"/>
  <c r="AR107" i="38"/>
  <c r="AR109" i="38"/>
  <c r="AR117" i="38"/>
  <c r="AR119" i="38"/>
  <c r="AR121" i="38"/>
  <c r="AR123" i="38"/>
  <c r="AR125" i="38"/>
  <c r="AR133" i="38"/>
  <c r="AR135" i="38"/>
  <c r="AR137" i="38"/>
  <c r="AR139" i="38"/>
  <c r="AR141" i="38"/>
  <c r="AR149" i="38"/>
  <c r="AR151" i="38"/>
  <c r="AR153" i="38"/>
  <c r="AR155" i="38"/>
  <c r="AR157" i="38"/>
  <c r="AR165" i="38"/>
  <c r="AR167" i="38"/>
  <c r="AR169" i="38"/>
  <c r="AR171" i="38"/>
  <c r="AR173" i="38"/>
  <c r="AR178" i="38"/>
  <c r="AR180" i="38"/>
  <c r="AR182" i="38"/>
  <c r="AR184" i="38"/>
  <c r="AR186" i="38"/>
  <c r="AR188" i="38"/>
  <c r="AR20" i="11"/>
  <c r="AR22" i="11"/>
  <c r="AR24" i="11"/>
  <c r="AR26" i="11"/>
  <c r="AR28" i="11"/>
  <c r="AR30" i="11"/>
  <c r="AR32" i="11"/>
  <c r="AR34" i="11"/>
  <c r="AR36" i="11"/>
  <c r="AR38" i="11"/>
  <c r="AR40" i="11"/>
  <c r="AR42" i="11"/>
  <c r="AR44" i="11"/>
  <c r="AR46" i="11"/>
  <c r="AR48" i="11"/>
  <c r="AR50" i="11"/>
  <c r="AR52" i="11"/>
  <c r="AR54" i="11"/>
  <c r="AR187" i="11"/>
  <c r="BW6" i="42"/>
  <c r="AS6" i="42" s="1"/>
  <c r="AR11" i="42"/>
  <c r="AR13" i="42"/>
  <c r="AR16" i="42"/>
  <c r="AR24" i="42"/>
  <c r="AR32" i="42"/>
  <c r="AR40" i="42"/>
  <c r="AR48" i="42"/>
  <c r="AR56" i="42"/>
  <c r="AR64" i="42"/>
  <c r="AR72" i="42"/>
  <c r="AR81" i="42"/>
  <c r="AR83" i="42"/>
  <c r="AR85" i="42"/>
  <c r="AR86" i="42"/>
  <c r="AR90" i="42"/>
  <c r="AR100" i="42"/>
  <c r="AR122" i="42"/>
  <c r="AR132" i="42"/>
  <c r="AR154" i="42"/>
  <c r="AR165" i="42"/>
  <c r="AR167" i="42"/>
  <c r="AR171" i="42"/>
  <c r="AR182" i="42"/>
  <c r="AR186" i="42"/>
  <c r="AR190" i="42"/>
  <c r="AR51" i="37"/>
  <c r="AR59" i="37"/>
  <c r="AR67" i="37"/>
  <c r="AR75" i="37"/>
  <c r="AR80" i="37"/>
  <c r="AR85" i="37"/>
  <c r="AR93" i="37"/>
  <c r="AR98" i="37"/>
  <c r="AR100" i="37"/>
  <c r="AR102" i="37"/>
  <c r="AR104" i="37"/>
  <c r="AR109" i="37"/>
  <c r="AR114" i="37"/>
  <c r="AR116" i="37"/>
  <c r="AR118" i="37"/>
  <c r="AR120" i="37"/>
  <c r="AR123" i="37"/>
  <c r="AR126" i="37"/>
  <c r="AR128" i="37"/>
  <c r="AR131" i="37"/>
  <c r="AR133" i="37"/>
  <c r="AR135" i="37"/>
  <c r="AR138" i="37"/>
  <c r="AR140" i="37"/>
  <c r="AR147" i="37"/>
  <c r="AR154" i="37"/>
  <c r="AR156" i="37"/>
  <c r="AR163" i="37"/>
  <c r="AR170" i="37"/>
  <c r="AR172" i="37"/>
  <c r="AR185" i="37"/>
  <c r="AR187" i="37"/>
  <c r="AR189" i="37"/>
  <c r="AR7" i="34"/>
  <c r="AR10" i="34"/>
  <c r="AR13" i="34"/>
  <c r="AR15" i="34"/>
  <c r="AR18" i="34"/>
  <c r="AR21" i="34"/>
  <c r="AR23" i="34"/>
  <c r="AR26" i="34"/>
  <c r="AR29" i="34"/>
  <c r="AR31" i="34"/>
  <c r="AR34" i="34"/>
  <c r="AR37" i="34"/>
  <c r="AR39" i="34"/>
  <c r="AR42" i="34"/>
  <c r="AR45" i="34"/>
  <c r="AR47" i="34"/>
  <c r="AR50" i="34"/>
  <c r="AR53" i="34"/>
  <c r="AR55" i="34"/>
  <c r="AR58" i="34"/>
  <c r="AR61" i="34"/>
  <c r="AR63" i="34"/>
  <c r="AR66" i="34"/>
  <c r="AR69" i="34"/>
  <c r="AR71" i="34"/>
  <c r="AR74" i="34"/>
  <c r="AR77" i="34"/>
  <c r="AR79" i="34"/>
  <c r="AR82" i="34"/>
  <c r="AR90" i="34"/>
  <c r="AR98" i="34"/>
  <c r="AR106" i="34"/>
  <c r="AR114" i="34"/>
  <c r="AR122" i="34"/>
  <c r="AR130" i="34"/>
  <c r="AR138" i="34"/>
  <c r="AR146" i="34"/>
  <c r="AR154" i="34"/>
  <c r="AR162" i="34"/>
  <c r="AR170" i="34"/>
  <c r="AR178" i="34"/>
  <c r="AR186" i="34"/>
  <c r="AR17" i="39"/>
  <c r="AR25" i="39"/>
  <c r="AR33" i="39"/>
  <c r="AR41" i="39"/>
  <c r="AR49" i="39"/>
  <c r="AR57" i="39"/>
  <c r="AR67" i="39"/>
  <c r="AR69" i="39"/>
  <c r="AR71" i="39"/>
  <c r="AR73" i="39"/>
  <c r="AR75" i="39"/>
  <c r="AR77" i="39"/>
  <c r="AR79" i="39"/>
  <c r="AR88" i="39"/>
  <c r="AR90" i="39"/>
  <c r="AR95" i="39"/>
  <c r="AR97" i="39"/>
  <c r="AR99" i="39"/>
  <c r="AR101" i="39"/>
  <c r="AR103" i="39"/>
  <c r="AR111" i="39"/>
  <c r="AR113" i="39"/>
  <c r="AR115" i="39"/>
  <c r="AR117" i="39"/>
  <c r="AR119" i="39"/>
  <c r="AR127" i="39"/>
  <c r="AR129" i="39"/>
  <c r="AR131" i="39"/>
  <c r="AR133" i="39"/>
  <c r="AR135" i="39"/>
  <c r="AR143" i="39"/>
  <c r="AR145" i="39"/>
  <c r="AR147" i="39"/>
  <c r="AR149" i="39"/>
  <c r="AR151" i="39"/>
  <c r="AR159" i="39"/>
  <c r="AR161" i="39"/>
  <c r="AR163" i="39"/>
  <c r="AR165" i="39"/>
  <c r="AR167" i="39"/>
  <c r="AR175" i="39"/>
  <c r="AR177" i="39"/>
  <c r="AR179" i="39"/>
  <c r="AR181" i="39"/>
  <c r="AR183" i="39"/>
  <c r="AR14" i="38"/>
  <c r="AR16" i="38"/>
  <c r="AR19" i="38"/>
  <c r="AR26" i="38"/>
  <c r="AR28" i="38"/>
  <c r="AR31" i="38"/>
  <c r="AR33" i="38"/>
  <c r="AR35" i="38"/>
  <c r="AR38" i="38"/>
  <c r="AR40" i="38"/>
  <c r="AR42" i="38"/>
  <c r="AR44" i="38"/>
  <c r="AR47" i="38"/>
  <c r="AR49" i="38"/>
  <c r="AR51" i="38"/>
  <c r="AR53" i="38"/>
  <c r="AR67" i="38"/>
  <c r="AR74" i="38"/>
  <c r="AR76" i="38"/>
  <c r="AR79" i="38"/>
  <c r="AR82" i="38"/>
  <c r="AR84" i="38"/>
  <c r="AR95" i="38"/>
  <c r="AR98" i="38"/>
  <c r="AR100" i="38"/>
  <c r="AR111" i="38"/>
  <c r="AR114" i="38"/>
  <c r="AR116" i="38"/>
  <c r="AR127" i="38"/>
  <c r="AR130" i="38"/>
  <c r="AR132" i="38"/>
  <c r="AR143" i="38"/>
  <c r="AR146" i="38"/>
  <c r="AR148" i="38"/>
  <c r="AR159" i="38"/>
  <c r="AR162" i="38"/>
  <c r="AR164" i="38"/>
  <c r="AR175" i="38"/>
  <c r="AR56" i="11"/>
  <c r="AR58" i="11"/>
  <c r="AR60" i="11"/>
  <c r="AR62" i="11"/>
  <c r="AR64" i="11"/>
  <c r="AR66" i="11"/>
  <c r="AR68" i="11"/>
  <c r="AR70" i="11"/>
  <c r="AR72" i="11"/>
  <c r="AR74" i="11"/>
  <c r="AR76" i="11"/>
  <c r="AR78" i="11"/>
  <c r="AR80" i="11"/>
  <c r="AR82" i="11"/>
  <c r="AR84" i="11"/>
  <c r="AR86" i="11"/>
  <c r="AR88" i="11"/>
  <c r="AR90" i="11"/>
  <c r="AR92" i="11"/>
  <c r="AR94" i="11"/>
  <c r="AR96" i="11"/>
  <c r="AR98" i="11"/>
  <c r="AR100" i="11"/>
  <c r="AR102" i="11"/>
  <c r="AR104" i="11"/>
  <c r="AR106" i="11"/>
  <c r="AR108" i="11"/>
  <c r="AR110" i="11"/>
  <c r="AR112" i="11"/>
  <c r="AR114" i="11"/>
  <c r="AR116" i="11"/>
  <c r="AR118" i="11"/>
  <c r="AR120" i="11"/>
  <c r="AR122" i="11"/>
  <c r="AR124" i="11"/>
  <c r="AR126" i="11"/>
  <c r="AR128" i="11"/>
  <c r="AR130" i="11"/>
  <c r="AR132" i="11"/>
  <c r="AR134" i="11"/>
  <c r="AR136" i="11"/>
  <c r="AR138" i="11"/>
  <c r="AR140" i="11"/>
  <c r="AR142" i="11"/>
  <c r="AR144" i="11"/>
  <c r="AR146" i="11"/>
  <c r="AR148" i="11"/>
  <c r="AR150" i="11"/>
  <c r="AR152" i="11"/>
  <c r="AR154" i="11"/>
  <c r="AR156" i="11"/>
  <c r="AR158" i="11"/>
  <c r="AR160" i="11"/>
  <c r="AR162" i="11"/>
  <c r="AR164" i="11"/>
  <c r="AR166" i="11"/>
  <c r="AR168" i="11"/>
  <c r="AR170" i="11"/>
  <c r="AR172" i="11"/>
  <c r="AR174" i="11"/>
  <c r="AR176" i="11"/>
  <c r="AR178" i="11"/>
  <c r="AR180" i="11"/>
  <c r="AR182" i="11"/>
  <c r="AR184" i="11"/>
  <c r="AR8" i="42"/>
  <c r="AR22" i="42"/>
  <c r="AR30" i="42"/>
  <c r="AR38" i="42"/>
  <c r="AR46" i="42"/>
  <c r="AR54" i="42"/>
  <c r="AR62" i="42"/>
  <c r="AR70" i="42"/>
  <c r="AR78" i="42"/>
  <c r="AR80" i="42"/>
  <c r="AR105" i="42"/>
  <c r="AR107" i="42"/>
  <c r="AR109" i="42"/>
  <c r="AR115" i="42"/>
  <c r="AR137" i="42"/>
  <c r="AR139" i="42"/>
  <c r="AR141" i="42"/>
  <c r="AR147" i="42"/>
  <c r="AR162" i="42"/>
  <c r="AR173" i="42"/>
  <c r="AR175" i="42"/>
  <c r="AR179" i="42"/>
  <c r="AR28" i="34"/>
  <c r="AR36" i="34"/>
  <c r="AR44" i="34"/>
  <c r="AR52" i="34"/>
  <c r="AR60" i="34"/>
  <c r="AR68" i="34"/>
  <c r="AR76" i="34"/>
  <c r="AR81" i="34"/>
  <c r="AR84" i="34"/>
  <c r="AR87" i="34"/>
  <c r="AR89" i="34"/>
  <c r="AR92" i="34"/>
  <c r="AR95" i="34"/>
  <c r="AR97" i="34"/>
  <c r="AR100" i="34"/>
  <c r="AR103" i="34"/>
  <c r="AR105" i="34"/>
  <c r="AR108" i="34"/>
  <c r="AR111" i="34"/>
  <c r="AR113" i="34"/>
  <c r="AR116" i="34"/>
  <c r="AR119" i="34"/>
  <c r="AR121" i="34"/>
  <c r="AR124" i="34"/>
  <c r="AR127" i="34"/>
  <c r="AR129" i="34"/>
  <c r="AR132" i="34"/>
  <c r="AR135" i="34"/>
  <c r="AR137" i="34"/>
  <c r="AR140" i="34"/>
  <c r="AR143" i="34"/>
  <c r="AR145" i="34"/>
  <c r="AR148" i="34"/>
  <c r="AR151" i="34"/>
  <c r="AR153" i="34"/>
  <c r="AR156" i="34"/>
  <c r="AR159" i="34"/>
  <c r="AR161" i="34"/>
  <c r="AR164" i="34"/>
  <c r="AR167" i="34"/>
  <c r="AR169" i="34"/>
  <c r="AR172" i="34"/>
  <c r="AR175" i="34"/>
  <c r="AR177" i="34"/>
  <c r="AR180" i="34"/>
  <c r="AR183" i="34"/>
  <c r="AR185" i="34"/>
  <c r="AR188" i="34"/>
  <c r="BW4" i="39"/>
  <c r="AS4" i="39" s="1"/>
  <c r="BW6" i="39"/>
  <c r="AS6" i="39" s="1"/>
  <c r="AR10" i="39"/>
  <c r="AR12" i="39"/>
  <c r="AR14" i="39"/>
  <c r="AR16" i="39"/>
  <c r="AR19" i="39"/>
  <c r="AR22" i="39"/>
  <c r="AR24" i="39"/>
  <c r="AR27" i="39"/>
  <c r="AR30" i="39"/>
  <c r="AR32" i="39"/>
  <c r="AR35" i="39"/>
  <c r="AR38" i="39"/>
  <c r="AR40" i="39"/>
  <c r="AR43" i="39"/>
  <c r="AR46" i="39"/>
  <c r="AR48" i="39"/>
  <c r="AR51" i="39"/>
  <c r="AR54" i="39"/>
  <c r="AR56" i="39"/>
  <c r="AR59" i="39"/>
  <c r="AR62" i="39"/>
  <c r="AR64" i="39"/>
  <c r="AR81" i="39"/>
  <c r="AR83" i="39"/>
  <c r="AR85" i="39"/>
  <c r="AR87" i="39"/>
  <c r="AR92" i="39"/>
  <c r="AR94" i="39"/>
  <c r="AR105" i="39"/>
  <c r="AR108" i="39"/>
  <c r="AR110" i="39"/>
  <c r="AR121" i="39"/>
  <c r="AR124" i="39"/>
  <c r="AR126" i="39"/>
  <c r="AR137" i="39"/>
  <c r="AR140" i="39"/>
  <c r="AR142" i="39"/>
  <c r="AR153" i="39"/>
  <c r="AR156" i="39"/>
  <c r="AR158" i="39"/>
  <c r="AR169" i="39"/>
  <c r="AR172" i="39"/>
  <c r="AR174" i="39"/>
  <c r="AR185" i="39"/>
  <c r="AR188" i="39"/>
  <c r="AO23" i="6"/>
  <c r="AO25" i="6"/>
  <c r="AO39" i="6"/>
  <c r="AO41" i="6"/>
  <c r="AO55" i="6"/>
  <c r="AO57" i="6"/>
  <c r="AO71" i="6"/>
  <c r="AO73" i="6"/>
  <c r="AR11" i="38"/>
  <c r="AR13" i="38"/>
  <c r="AR21" i="38"/>
  <c r="AR23" i="38"/>
  <c r="AR25" i="38"/>
  <c r="AR37" i="38"/>
  <c r="AR55" i="38"/>
  <c r="AR58" i="38"/>
  <c r="AR60" i="38"/>
  <c r="AR62" i="38"/>
  <c r="AR64" i="38"/>
  <c r="AR69" i="38"/>
  <c r="AR71" i="38"/>
  <c r="AR73" i="38"/>
  <c r="AR81" i="38"/>
  <c r="AR86" i="38"/>
  <c r="AR88" i="38"/>
  <c r="AR90" i="38"/>
  <c r="AR92" i="38"/>
  <c r="AR97" i="38"/>
  <c r="AR102" i="38"/>
  <c r="AR104" i="38"/>
  <c r="AR106" i="38"/>
  <c r="AR108" i="38"/>
  <c r="AR113" i="38"/>
  <c r="AR118" i="38"/>
  <c r="AR120" i="38"/>
  <c r="AR122" i="38"/>
  <c r="AR124" i="38"/>
  <c r="AR129" i="38"/>
  <c r="AR134" i="38"/>
  <c r="AR136" i="38"/>
  <c r="AR138" i="38"/>
  <c r="AR140" i="38"/>
  <c r="AR145" i="38"/>
  <c r="AR150" i="38"/>
  <c r="AR152" i="38"/>
  <c r="AR154" i="38"/>
  <c r="AR156" i="38"/>
  <c r="AR161" i="38"/>
  <c r="AR166" i="38"/>
  <c r="AR168" i="38"/>
  <c r="AR170" i="38"/>
  <c r="AR172" i="38"/>
  <c r="AR177" i="38"/>
  <c r="AR179" i="38"/>
  <c r="AR181" i="38"/>
  <c r="AR183" i="38"/>
  <c r="AR185" i="38"/>
  <c r="AR187" i="38"/>
  <c r="AR189" i="38"/>
  <c r="AR17" i="11"/>
  <c r="AR19" i="11"/>
  <c r="AR21" i="11"/>
  <c r="AR23" i="11"/>
  <c r="AR25" i="11"/>
  <c r="AR27" i="11"/>
  <c r="AR29" i="11"/>
  <c r="AR31" i="11"/>
  <c r="AR33" i="11"/>
  <c r="AR35" i="11"/>
  <c r="AR37" i="11"/>
  <c r="AR39" i="11"/>
  <c r="AR41" i="11"/>
  <c r="AR43" i="11"/>
  <c r="AR45" i="11"/>
  <c r="AR47" i="11"/>
  <c r="AR49" i="11"/>
  <c r="AR51" i="11"/>
  <c r="AR53" i="11"/>
  <c r="AR55" i="11"/>
  <c r="AR186" i="11"/>
  <c r="AR188" i="11"/>
  <c r="BW4" i="42"/>
  <c r="AS4" i="42" s="1"/>
  <c r="BW5" i="42"/>
  <c r="AS5" i="42" s="1"/>
  <c r="BW7" i="42"/>
  <c r="AS7" i="42" s="1"/>
  <c r="AR14" i="42"/>
  <c r="AR15" i="42"/>
  <c r="AR82" i="42"/>
  <c r="AR91" i="42"/>
  <c r="AR97" i="42"/>
  <c r="AR99" i="42"/>
  <c r="AR101" i="42"/>
  <c r="AR103" i="42"/>
  <c r="AR117" i="42"/>
  <c r="AR123" i="42"/>
  <c r="AR129" i="42"/>
  <c r="AR131" i="42"/>
  <c r="AR133" i="42"/>
  <c r="AR135" i="42"/>
  <c r="AR149" i="42"/>
  <c r="AR155" i="42"/>
  <c r="AR170" i="42"/>
  <c r="AR183" i="42"/>
  <c r="AR187" i="42"/>
  <c r="AR191" i="42"/>
  <c r="AO20" i="6"/>
  <c r="AO36" i="6"/>
  <c r="AO52" i="6"/>
  <c r="AO68" i="6"/>
  <c r="AO134" i="6"/>
  <c r="AO159" i="6"/>
  <c r="AO161" i="6"/>
  <c r="AO182" i="6"/>
  <c r="AO184" i="6"/>
  <c r="AR16" i="11"/>
  <c r="AR18" i="11"/>
  <c r="AO86" i="6"/>
  <c r="AO102" i="6"/>
  <c r="AO118" i="6"/>
  <c r="AO28" i="6"/>
  <c r="AO31" i="6"/>
  <c r="AO33" i="6"/>
  <c r="AO44" i="6"/>
  <c r="AO47" i="6"/>
  <c r="AO49" i="6"/>
  <c r="AO60" i="6"/>
  <c r="AO63" i="6"/>
  <c r="AO65" i="6"/>
  <c r="AO76" i="6"/>
  <c r="AO79" i="6"/>
  <c r="AO81" i="6"/>
  <c r="AO142" i="6"/>
  <c r="AO166" i="6"/>
  <c r="AO168" i="6"/>
  <c r="AO175" i="6"/>
  <c r="AO177" i="6"/>
  <c r="AO94" i="6"/>
  <c r="AO110" i="6"/>
  <c r="AO126" i="6"/>
  <c r="AO22" i="6"/>
  <c r="AO30" i="6"/>
  <c r="AO38" i="6"/>
  <c r="AO46" i="6"/>
  <c r="AO54" i="6"/>
  <c r="AO62" i="6"/>
  <c r="AO70" i="6"/>
  <c r="AO78" i="6"/>
  <c r="AO83" i="6"/>
  <c r="AO85" i="6"/>
  <c r="AO88" i="6"/>
  <c r="AO91" i="6"/>
  <c r="AO93" i="6"/>
  <c r="AO96" i="6"/>
  <c r="AO99" i="6"/>
  <c r="AO101" i="6"/>
  <c r="AO104" i="6"/>
  <c r="AO107" i="6"/>
  <c r="AO109" i="6"/>
  <c r="AO112" i="6"/>
  <c r="AO115" i="6"/>
  <c r="AO117" i="6"/>
  <c r="AO120" i="6"/>
  <c r="AO123" i="6"/>
  <c r="AO125" i="6"/>
  <c r="AO128" i="6"/>
  <c r="AO131" i="6"/>
  <c r="AO133" i="6"/>
  <c r="AO136" i="6"/>
  <c r="AO139" i="6"/>
  <c r="AO141" i="6"/>
  <c r="AO144" i="6"/>
  <c r="AO147" i="6"/>
  <c r="AO149" i="6"/>
  <c r="AO154" i="6"/>
  <c r="AO156" i="6"/>
  <c r="AO163" i="6"/>
  <c r="AO165" i="6"/>
  <c r="AO170" i="6"/>
  <c r="AO172" i="6"/>
  <c r="AO179" i="6"/>
  <c r="AO181" i="6"/>
  <c r="AO186" i="6"/>
  <c r="AO188" i="6"/>
  <c r="AO21" i="6"/>
  <c r="AO24" i="6"/>
  <c r="AO27" i="6"/>
  <c r="AO29" i="6"/>
  <c r="AO32" i="6"/>
  <c r="AO35" i="6"/>
  <c r="AO37" i="6"/>
  <c r="AO40" i="6"/>
  <c r="AO43" i="6"/>
  <c r="AO45" i="6"/>
  <c r="AO48" i="6"/>
  <c r="AO51" i="6"/>
  <c r="AO53" i="6"/>
  <c r="AO56" i="6"/>
  <c r="AO59" i="6"/>
  <c r="AO61" i="6"/>
  <c r="AO64" i="6"/>
  <c r="AO67" i="6"/>
  <c r="AO69" i="6"/>
  <c r="AO72" i="6"/>
  <c r="AO75" i="6"/>
  <c r="AO77" i="6"/>
  <c r="AO80" i="6"/>
  <c r="AO90" i="6"/>
  <c r="AO98" i="6"/>
  <c r="AO106" i="6"/>
  <c r="AO114" i="6"/>
  <c r="AO122" i="6"/>
  <c r="AO130" i="6"/>
  <c r="AO138" i="6"/>
  <c r="AO146" i="6"/>
  <c r="AO151" i="6"/>
  <c r="AO153" i="6"/>
  <c r="AO158" i="6"/>
  <c r="AO160" i="6"/>
  <c r="AO167" i="6"/>
  <c r="AO169" i="6"/>
  <c r="AO174" i="6"/>
  <c r="AO176" i="6"/>
  <c r="AO183" i="6"/>
  <c r="AO185" i="6"/>
  <c r="AO26" i="6"/>
  <c r="AO34" i="6"/>
  <c r="AO42" i="6"/>
  <c r="AO50" i="6"/>
  <c r="AO58" i="6"/>
  <c r="AO66" i="6"/>
  <c r="AO74" i="6"/>
  <c r="AO82" i="6"/>
  <c r="AO84" i="6"/>
  <c r="AO87" i="6"/>
  <c r="AO89" i="6"/>
  <c r="AO92" i="6"/>
  <c r="AO95" i="6"/>
  <c r="AO97" i="6"/>
  <c r="AO100" i="6"/>
  <c r="AO103" i="6"/>
  <c r="AO105" i="6"/>
  <c r="AO108" i="6"/>
  <c r="AO111" i="6"/>
  <c r="AO113" i="6"/>
  <c r="AO116" i="6"/>
  <c r="AO119" i="6"/>
  <c r="AO121" i="6"/>
  <c r="AO124" i="6"/>
  <c r="AO127" i="6"/>
  <c r="AO129" i="6"/>
  <c r="AO132" i="6"/>
  <c r="AO135" i="6"/>
  <c r="AO137" i="6"/>
  <c r="AO140" i="6"/>
  <c r="AO143" i="6"/>
  <c r="AO145" i="6"/>
  <c r="AO148" i="6"/>
  <c r="AO155" i="6"/>
  <c r="AO157" i="6"/>
  <c r="AO162" i="6"/>
  <c r="AO164" i="6"/>
  <c r="AO171" i="6"/>
  <c r="AO173" i="6"/>
  <c r="AO178" i="6"/>
  <c r="AO180" i="6"/>
  <c r="AO187" i="6"/>
  <c r="AO189" i="6"/>
  <c r="AR22" i="36"/>
  <c r="AR10" i="36"/>
  <c r="AR13" i="36"/>
  <c r="AR15" i="36"/>
  <c r="AR18" i="36"/>
  <c r="AR21" i="36"/>
  <c r="AR23" i="36"/>
  <c r="AR26" i="36"/>
  <c r="AR28" i="36"/>
  <c r="AR43" i="36"/>
  <c r="AR45" i="36"/>
  <c r="AR48" i="36"/>
  <c r="AR59" i="36"/>
  <c r="AR61" i="36"/>
  <c r="AR64" i="36"/>
  <c r="AR71" i="36"/>
  <c r="AR73" i="36"/>
  <c r="AR76" i="36"/>
  <c r="AR79" i="36"/>
  <c r="AR81" i="36"/>
  <c r="AR86" i="36"/>
  <c r="AR89" i="36"/>
  <c r="AR92" i="36"/>
  <c r="AR95" i="36"/>
  <c r="AR97" i="36"/>
  <c r="AR102" i="36"/>
  <c r="AR105" i="36"/>
  <c r="AR108" i="36"/>
  <c r="AR111" i="36"/>
  <c r="AR113" i="36"/>
  <c r="AR118" i="36"/>
  <c r="AR121" i="36"/>
  <c r="AR124" i="36"/>
  <c r="AR127" i="36"/>
  <c r="AR130" i="36"/>
  <c r="AR132" i="36"/>
  <c r="AR135" i="36"/>
  <c r="AR138" i="36"/>
  <c r="AR140" i="36"/>
  <c r="AR143" i="36"/>
  <c r="AR146" i="36"/>
  <c r="AR148" i="36"/>
  <c r="AR151" i="36"/>
  <c r="AR154" i="36"/>
  <c r="AR156" i="36"/>
  <c r="AR159" i="36"/>
  <c r="AR162" i="36"/>
  <c r="AR164" i="36"/>
  <c r="AR167" i="36"/>
  <c r="AR170" i="36"/>
  <c r="AR172" i="36"/>
  <c r="AR175" i="36"/>
  <c r="AR178" i="36"/>
  <c r="AR180" i="36"/>
  <c r="AR183" i="36"/>
  <c r="AR186" i="36"/>
  <c r="AR188" i="36"/>
  <c r="AR12" i="36"/>
  <c r="AR20" i="36"/>
  <c r="AR30" i="36"/>
  <c r="AR32" i="36"/>
  <c r="AR35" i="36"/>
  <c r="AR38" i="36"/>
  <c r="AR40" i="36"/>
  <c r="AR51" i="36"/>
  <c r="AR54" i="36"/>
  <c r="AR56" i="36"/>
  <c r="AR67" i="36"/>
  <c r="AR70" i="36"/>
  <c r="AR78" i="36"/>
  <c r="AR83" i="36"/>
  <c r="AR85" i="36"/>
  <c r="AR88" i="36"/>
  <c r="AR99" i="36"/>
  <c r="AR101" i="36"/>
  <c r="AR104" i="36"/>
  <c r="AR115" i="36"/>
  <c r="AR117" i="36"/>
  <c r="AR120" i="36"/>
  <c r="AR129" i="36"/>
  <c r="AR137" i="36"/>
  <c r="AR145" i="36"/>
  <c r="AR153" i="36"/>
  <c r="AR161" i="36"/>
  <c r="AR169" i="36"/>
  <c r="AR177" i="36"/>
  <c r="AR185" i="36"/>
  <c r="AR16" i="36"/>
  <c r="AR24" i="36"/>
  <c r="AR31" i="36"/>
  <c r="AR33" i="36"/>
  <c r="AR36" i="36"/>
  <c r="AR39" i="36"/>
  <c r="AR41" i="36"/>
  <c r="AR46" i="36"/>
  <c r="AR49" i="36"/>
  <c r="AR52" i="36"/>
  <c r="AR55" i="36"/>
  <c r="AR57" i="36"/>
  <c r="AR62" i="36"/>
  <c r="AR65" i="36"/>
  <c r="AR68" i="36"/>
  <c r="AR74" i="36"/>
  <c r="AR82" i="36"/>
  <c r="AR84" i="36"/>
  <c r="AR87" i="36"/>
  <c r="AR90" i="36"/>
  <c r="AR93" i="36"/>
  <c r="AR98" i="36"/>
  <c r="AR100" i="36"/>
  <c r="AR103" i="36"/>
  <c r="AR106" i="36"/>
  <c r="AR109" i="36"/>
  <c r="AR114" i="36"/>
  <c r="AR116" i="36"/>
  <c r="AR119" i="36"/>
  <c r="AR122" i="36"/>
  <c r="AR125" i="36"/>
  <c r="AR133" i="36"/>
  <c r="AR141" i="36"/>
  <c r="AR149" i="36"/>
  <c r="AR157" i="36"/>
  <c r="AR165" i="36"/>
  <c r="AR173" i="36"/>
  <c r="AR181" i="36"/>
  <c r="AR7" i="35"/>
  <c r="AR5" i="35"/>
  <c r="AR9" i="35"/>
  <c r="BW4" i="11"/>
  <c r="AS4" i="11" s="1"/>
  <c r="BW5" i="11"/>
  <c r="AS5" i="11" s="1"/>
  <c r="AR8" i="11"/>
  <c r="AR10" i="11"/>
  <c r="AR12" i="11"/>
  <c r="AR14" i="11"/>
  <c r="AR9" i="11"/>
  <c r="AR11" i="11"/>
  <c r="AR13" i="11"/>
  <c r="AR15" i="11"/>
  <c r="AR6" i="34"/>
  <c r="AR9" i="37"/>
  <c r="BW5" i="39"/>
  <c r="AS5" i="39" s="1"/>
  <c r="BW5" i="34"/>
  <c r="AS5" i="34" s="1"/>
  <c r="BW6" i="37"/>
  <c r="AS6" i="37" s="1"/>
  <c r="BW8" i="37"/>
  <c r="AS8" i="37" s="1"/>
  <c r="BW5" i="36"/>
  <c r="AS5" i="36" s="1"/>
  <c r="BW7" i="36"/>
  <c r="AS7" i="36" s="1"/>
  <c r="BW6" i="36"/>
  <c r="AS6" i="36" s="1"/>
  <c r="BW8" i="36"/>
  <c r="AS8" i="36" s="1"/>
  <c r="BW4" i="36"/>
  <c r="AS4" i="36" s="1"/>
  <c r="AR6" i="35"/>
  <c r="AR8" i="35"/>
  <c r="AR4" i="35"/>
  <c r="BW7" i="35"/>
  <c r="BW4" i="35"/>
  <c r="BW4" i="33"/>
  <c r="AS4" i="33" s="1"/>
  <c r="BW6" i="5"/>
  <c r="AS6" i="5" s="1"/>
  <c r="BW5" i="5"/>
  <c r="AS5" i="5" s="1"/>
  <c r="BW4" i="5"/>
  <c r="AS4" i="5" s="1"/>
  <c r="BW5" i="1"/>
  <c r="AS5" i="1" s="1"/>
  <c r="BW4" i="1"/>
  <c r="AS4" i="1" s="1"/>
  <c r="AR10" i="42"/>
  <c r="AR18" i="42"/>
  <c r="AR26" i="42"/>
  <c r="AR34" i="42"/>
  <c r="AR42" i="42"/>
  <c r="AR50" i="42"/>
  <c r="AR58" i="42"/>
  <c r="AR66" i="42"/>
  <c r="AR74" i="42"/>
  <c r="AR116" i="42"/>
  <c r="AR148" i="42"/>
  <c r="AR9" i="42"/>
  <c r="AR17" i="42"/>
  <c r="AR25" i="42"/>
  <c r="AR33" i="42"/>
  <c r="AR41" i="42"/>
  <c r="AR49" i="42"/>
  <c r="AR57" i="42"/>
  <c r="AR65" i="42"/>
  <c r="AR73" i="42"/>
  <c r="AR92" i="42"/>
  <c r="AR98" i="42"/>
  <c r="AR111" i="42"/>
  <c r="AR124" i="42"/>
  <c r="AR130" i="42"/>
  <c r="AR143" i="42"/>
  <c r="AR156" i="42"/>
  <c r="AR84" i="42"/>
  <c r="AR87" i="42"/>
  <c r="AR106" i="42"/>
  <c r="AR119" i="42"/>
  <c r="AR138" i="42"/>
  <c r="AR151" i="42"/>
  <c r="AR164" i="42"/>
  <c r="AR172" i="42"/>
  <c r="AR180" i="42"/>
  <c r="AR184" i="42"/>
  <c r="AR188" i="42"/>
  <c r="AR192" i="42"/>
  <c r="AR88" i="42"/>
  <c r="AR96" i="42"/>
  <c r="AR104" i="42"/>
  <c r="AR112" i="42"/>
  <c r="AR120" i="42"/>
  <c r="AR128" i="42"/>
  <c r="AR136" i="42"/>
  <c r="AR144" i="42"/>
  <c r="AR152" i="42"/>
  <c r="AR160" i="42"/>
  <c r="AR168" i="42"/>
  <c r="AR176" i="42"/>
  <c r="U7" i="42"/>
  <c r="R6" i="6"/>
  <c r="G61" i="44" s="1"/>
  <c r="U6" i="42" l="1"/>
  <c r="U5" i="42"/>
  <c r="U4" i="42"/>
  <c r="U5" i="11"/>
  <c r="U4" i="11"/>
  <c r="U7" i="36" l="1"/>
  <c r="G24" i="44" s="1"/>
  <c r="BV189" i="5" l="1"/>
  <c r="BU189" i="5"/>
  <c r="BT189" i="5"/>
  <c r="BS189" i="5"/>
  <c r="BR189" i="5"/>
  <c r="BQ189" i="5"/>
  <c r="BP189" i="5"/>
  <c r="BO189" i="5"/>
  <c r="BN189" i="5"/>
  <c r="BM189" i="5"/>
  <c r="BL189" i="5"/>
  <c r="BK189" i="5"/>
  <c r="BJ189" i="5"/>
  <c r="BI189" i="5"/>
  <c r="BW189" i="5" s="1"/>
  <c r="AS189" i="5" s="1"/>
  <c r="BV188" i="5"/>
  <c r="BU188" i="5"/>
  <c r="BT188" i="5"/>
  <c r="BS188" i="5"/>
  <c r="BR188" i="5"/>
  <c r="BQ188" i="5"/>
  <c r="BP188" i="5"/>
  <c r="BO188" i="5"/>
  <c r="BN188" i="5"/>
  <c r="BM188" i="5"/>
  <c r="BL188" i="5"/>
  <c r="BK188" i="5"/>
  <c r="BJ188" i="5"/>
  <c r="BI188" i="5"/>
  <c r="BW188" i="5" s="1"/>
  <c r="AS188" i="5" s="1"/>
  <c r="BV187" i="5"/>
  <c r="BU187" i="5"/>
  <c r="BT187" i="5"/>
  <c r="BS187" i="5"/>
  <c r="BR187" i="5"/>
  <c r="BQ187" i="5"/>
  <c r="BP187" i="5"/>
  <c r="BO187" i="5"/>
  <c r="BN187" i="5"/>
  <c r="BM187" i="5"/>
  <c r="BL187" i="5"/>
  <c r="BK187" i="5"/>
  <c r="BJ187" i="5"/>
  <c r="BI187" i="5"/>
  <c r="BW187" i="5" s="1"/>
  <c r="AS187" i="5" s="1"/>
  <c r="BV186" i="5"/>
  <c r="BU186" i="5"/>
  <c r="BT186" i="5"/>
  <c r="BS186" i="5"/>
  <c r="BR186" i="5"/>
  <c r="BQ186" i="5"/>
  <c r="BP186" i="5"/>
  <c r="BO186" i="5"/>
  <c r="BN186" i="5"/>
  <c r="BM186" i="5"/>
  <c r="BL186" i="5"/>
  <c r="BK186" i="5"/>
  <c r="BJ186" i="5"/>
  <c r="BI186" i="5"/>
  <c r="BW186" i="5" s="1"/>
  <c r="AS186" i="5" s="1"/>
  <c r="BV185" i="5"/>
  <c r="BU185" i="5"/>
  <c r="BT185" i="5"/>
  <c r="BS185" i="5"/>
  <c r="BR185" i="5"/>
  <c r="BQ185" i="5"/>
  <c r="BP185" i="5"/>
  <c r="BO185" i="5"/>
  <c r="BN185" i="5"/>
  <c r="BM185" i="5"/>
  <c r="BL185" i="5"/>
  <c r="BK185" i="5"/>
  <c r="BJ185" i="5"/>
  <c r="BI185" i="5"/>
  <c r="BW185" i="5" s="1"/>
  <c r="AS185" i="5" s="1"/>
  <c r="BV184" i="5"/>
  <c r="BU184" i="5"/>
  <c r="BT184" i="5"/>
  <c r="BS184" i="5"/>
  <c r="BR184" i="5"/>
  <c r="BQ184" i="5"/>
  <c r="BP184" i="5"/>
  <c r="BO184" i="5"/>
  <c r="BN184" i="5"/>
  <c r="BM184" i="5"/>
  <c r="BL184" i="5"/>
  <c r="BK184" i="5"/>
  <c r="BJ184" i="5"/>
  <c r="BI184" i="5"/>
  <c r="BW184" i="5" s="1"/>
  <c r="AS184" i="5" s="1"/>
  <c r="BV183" i="5"/>
  <c r="BU183" i="5"/>
  <c r="BT183" i="5"/>
  <c r="BS183" i="5"/>
  <c r="BR183" i="5"/>
  <c r="BQ183" i="5"/>
  <c r="BP183" i="5"/>
  <c r="BO183" i="5"/>
  <c r="BN183" i="5"/>
  <c r="BM183" i="5"/>
  <c r="BL183" i="5"/>
  <c r="BK183" i="5"/>
  <c r="BJ183" i="5"/>
  <c r="BI183" i="5"/>
  <c r="BW183" i="5" s="1"/>
  <c r="AS183" i="5" s="1"/>
  <c r="BV182" i="5"/>
  <c r="BU182" i="5"/>
  <c r="BT182" i="5"/>
  <c r="BS182" i="5"/>
  <c r="BR182" i="5"/>
  <c r="BQ182" i="5"/>
  <c r="BP182" i="5"/>
  <c r="BO182" i="5"/>
  <c r="BN182" i="5"/>
  <c r="BM182" i="5"/>
  <c r="BL182" i="5"/>
  <c r="BK182" i="5"/>
  <c r="BJ182" i="5"/>
  <c r="BI182" i="5"/>
  <c r="BW182" i="5" s="1"/>
  <c r="AS182" i="5" s="1"/>
  <c r="BV181" i="5"/>
  <c r="BU181" i="5"/>
  <c r="BT181" i="5"/>
  <c r="BS181" i="5"/>
  <c r="BR181" i="5"/>
  <c r="BQ181" i="5"/>
  <c r="BP181" i="5"/>
  <c r="BO181" i="5"/>
  <c r="BN181" i="5"/>
  <c r="BM181" i="5"/>
  <c r="BL181" i="5"/>
  <c r="BK181" i="5"/>
  <c r="BJ181" i="5"/>
  <c r="BI181" i="5"/>
  <c r="BW181" i="5" s="1"/>
  <c r="AS181" i="5" s="1"/>
  <c r="BV180" i="5"/>
  <c r="BU180" i="5"/>
  <c r="BT180" i="5"/>
  <c r="BS180" i="5"/>
  <c r="BR180" i="5"/>
  <c r="BQ180" i="5"/>
  <c r="BP180" i="5"/>
  <c r="BO180" i="5"/>
  <c r="BN180" i="5"/>
  <c r="BM180" i="5"/>
  <c r="BL180" i="5"/>
  <c r="BK180" i="5"/>
  <c r="BJ180" i="5"/>
  <c r="BI180" i="5"/>
  <c r="BW180" i="5" s="1"/>
  <c r="AS180" i="5" s="1"/>
  <c r="BV179" i="5"/>
  <c r="BU179" i="5"/>
  <c r="BT179" i="5"/>
  <c r="BS179" i="5"/>
  <c r="BR179" i="5"/>
  <c r="BQ179" i="5"/>
  <c r="BP179" i="5"/>
  <c r="BO179" i="5"/>
  <c r="BN179" i="5"/>
  <c r="BM179" i="5"/>
  <c r="BL179" i="5"/>
  <c r="BK179" i="5"/>
  <c r="BJ179" i="5"/>
  <c r="BI179" i="5"/>
  <c r="BW179" i="5" s="1"/>
  <c r="AS179" i="5" s="1"/>
  <c r="BV178" i="5"/>
  <c r="BU178" i="5"/>
  <c r="BT178" i="5"/>
  <c r="BS178" i="5"/>
  <c r="BR178" i="5"/>
  <c r="BQ178" i="5"/>
  <c r="BP178" i="5"/>
  <c r="BO178" i="5"/>
  <c r="BN178" i="5"/>
  <c r="BM178" i="5"/>
  <c r="BL178" i="5"/>
  <c r="BK178" i="5"/>
  <c r="BJ178" i="5"/>
  <c r="BI178" i="5"/>
  <c r="BW178" i="5" s="1"/>
  <c r="AS178" i="5" s="1"/>
  <c r="BV177" i="5"/>
  <c r="BU177" i="5"/>
  <c r="BT177" i="5"/>
  <c r="BS177" i="5"/>
  <c r="BR177" i="5"/>
  <c r="BQ177" i="5"/>
  <c r="BP177" i="5"/>
  <c r="BO177" i="5"/>
  <c r="BN177" i="5"/>
  <c r="BM177" i="5"/>
  <c r="BL177" i="5"/>
  <c r="BK177" i="5"/>
  <c r="BJ177" i="5"/>
  <c r="BI177" i="5"/>
  <c r="BW177" i="5" s="1"/>
  <c r="AS177" i="5" s="1"/>
  <c r="BV176" i="5"/>
  <c r="BU176" i="5"/>
  <c r="BT176" i="5"/>
  <c r="BS176" i="5"/>
  <c r="BR176" i="5"/>
  <c r="BQ176" i="5"/>
  <c r="BP176" i="5"/>
  <c r="BO176" i="5"/>
  <c r="BN176" i="5"/>
  <c r="BM176" i="5"/>
  <c r="BL176" i="5"/>
  <c r="BK176" i="5"/>
  <c r="BJ176" i="5"/>
  <c r="BI176" i="5"/>
  <c r="BW176" i="5" s="1"/>
  <c r="AS176" i="5" s="1"/>
  <c r="BV175" i="5"/>
  <c r="BU175" i="5"/>
  <c r="BT175" i="5"/>
  <c r="BS175" i="5"/>
  <c r="BR175" i="5"/>
  <c r="BQ175" i="5"/>
  <c r="BP175" i="5"/>
  <c r="BO175" i="5"/>
  <c r="BN175" i="5"/>
  <c r="BM175" i="5"/>
  <c r="BL175" i="5"/>
  <c r="BK175" i="5"/>
  <c r="BJ175" i="5"/>
  <c r="BI175" i="5"/>
  <c r="BW175" i="5" s="1"/>
  <c r="AS175" i="5" s="1"/>
  <c r="BV174" i="5"/>
  <c r="BU174" i="5"/>
  <c r="BT174" i="5"/>
  <c r="BS174" i="5"/>
  <c r="BR174" i="5"/>
  <c r="BQ174" i="5"/>
  <c r="BP174" i="5"/>
  <c r="BO174" i="5"/>
  <c r="BN174" i="5"/>
  <c r="BM174" i="5"/>
  <c r="BL174" i="5"/>
  <c r="BK174" i="5"/>
  <c r="BJ174" i="5"/>
  <c r="BI174" i="5"/>
  <c r="BW174" i="5" s="1"/>
  <c r="AS174" i="5" s="1"/>
  <c r="BV173" i="5"/>
  <c r="BU173" i="5"/>
  <c r="BT173" i="5"/>
  <c r="BS173" i="5"/>
  <c r="BR173" i="5"/>
  <c r="BQ173" i="5"/>
  <c r="BP173" i="5"/>
  <c r="BO173" i="5"/>
  <c r="BN173" i="5"/>
  <c r="BM173" i="5"/>
  <c r="BL173" i="5"/>
  <c r="BK173" i="5"/>
  <c r="BJ173" i="5"/>
  <c r="BI173" i="5"/>
  <c r="BW173" i="5" s="1"/>
  <c r="AS173" i="5" s="1"/>
  <c r="BV172" i="5"/>
  <c r="BU172" i="5"/>
  <c r="BT172" i="5"/>
  <c r="BS172" i="5"/>
  <c r="BR172" i="5"/>
  <c r="BQ172" i="5"/>
  <c r="BP172" i="5"/>
  <c r="BO172" i="5"/>
  <c r="BN172" i="5"/>
  <c r="BM172" i="5"/>
  <c r="BL172" i="5"/>
  <c r="BK172" i="5"/>
  <c r="BJ172" i="5"/>
  <c r="BI172" i="5"/>
  <c r="BW172" i="5" s="1"/>
  <c r="AS172" i="5" s="1"/>
  <c r="BV171" i="5"/>
  <c r="BU171" i="5"/>
  <c r="BT171" i="5"/>
  <c r="BS171" i="5"/>
  <c r="BR171" i="5"/>
  <c r="BQ171" i="5"/>
  <c r="BP171" i="5"/>
  <c r="BO171" i="5"/>
  <c r="BN171" i="5"/>
  <c r="BM171" i="5"/>
  <c r="BL171" i="5"/>
  <c r="BK171" i="5"/>
  <c r="BJ171" i="5"/>
  <c r="BI171" i="5"/>
  <c r="BW171" i="5" s="1"/>
  <c r="AS171" i="5" s="1"/>
  <c r="BV170" i="5"/>
  <c r="BU170" i="5"/>
  <c r="BT170" i="5"/>
  <c r="BS170" i="5"/>
  <c r="BR170" i="5"/>
  <c r="BQ170" i="5"/>
  <c r="BP170" i="5"/>
  <c r="BO170" i="5"/>
  <c r="BN170" i="5"/>
  <c r="BM170" i="5"/>
  <c r="BL170" i="5"/>
  <c r="BK170" i="5"/>
  <c r="BJ170" i="5"/>
  <c r="BI170" i="5"/>
  <c r="BW170" i="5" s="1"/>
  <c r="AS170" i="5" s="1"/>
  <c r="BV169" i="5"/>
  <c r="BU169" i="5"/>
  <c r="BT169" i="5"/>
  <c r="BS169" i="5"/>
  <c r="BR169" i="5"/>
  <c r="BQ169" i="5"/>
  <c r="BP169" i="5"/>
  <c r="BO169" i="5"/>
  <c r="BN169" i="5"/>
  <c r="BM169" i="5"/>
  <c r="BL169" i="5"/>
  <c r="BK169" i="5"/>
  <c r="BJ169" i="5"/>
  <c r="BI169" i="5"/>
  <c r="BW169" i="5" s="1"/>
  <c r="AS169" i="5" s="1"/>
  <c r="BV168" i="5"/>
  <c r="BU168" i="5"/>
  <c r="BT168" i="5"/>
  <c r="BS168" i="5"/>
  <c r="BR168" i="5"/>
  <c r="BQ168" i="5"/>
  <c r="BP168" i="5"/>
  <c r="BO168" i="5"/>
  <c r="BN168" i="5"/>
  <c r="BM168" i="5"/>
  <c r="BL168" i="5"/>
  <c r="BK168" i="5"/>
  <c r="BJ168" i="5"/>
  <c r="BI168" i="5"/>
  <c r="BW168" i="5" s="1"/>
  <c r="AS168" i="5" s="1"/>
  <c r="BV167" i="5"/>
  <c r="BU167" i="5"/>
  <c r="BT167" i="5"/>
  <c r="BS167" i="5"/>
  <c r="BR167" i="5"/>
  <c r="BQ167" i="5"/>
  <c r="BP167" i="5"/>
  <c r="BO167" i="5"/>
  <c r="BN167" i="5"/>
  <c r="BM167" i="5"/>
  <c r="BL167" i="5"/>
  <c r="BK167" i="5"/>
  <c r="BJ167" i="5"/>
  <c r="BI167" i="5"/>
  <c r="BW167" i="5" s="1"/>
  <c r="AS167" i="5" s="1"/>
  <c r="BV166" i="5"/>
  <c r="BU166" i="5"/>
  <c r="BT166" i="5"/>
  <c r="BS166" i="5"/>
  <c r="BR166" i="5"/>
  <c r="BQ166" i="5"/>
  <c r="BP166" i="5"/>
  <c r="BO166" i="5"/>
  <c r="BN166" i="5"/>
  <c r="BM166" i="5"/>
  <c r="BL166" i="5"/>
  <c r="BK166" i="5"/>
  <c r="BJ166" i="5"/>
  <c r="BI166" i="5"/>
  <c r="BW166" i="5" s="1"/>
  <c r="AS166" i="5" s="1"/>
  <c r="BV165" i="5"/>
  <c r="BU165" i="5"/>
  <c r="BT165" i="5"/>
  <c r="BS165" i="5"/>
  <c r="BR165" i="5"/>
  <c r="BQ165" i="5"/>
  <c r="BP165" i="5"/>
  <c r="BO165" i="5"/>
  <c r="BN165" i="5"/>
  <c r="BM165" i="5"/>
  <c r="BL165" i="5"/>
  <c r="BK165" i="5"/>
  <c r="BJ165" i="5"/>
  <c r="BI165" i="5"/>
  <c r="BW165" i="5" s="1"/>
  <c r="AS165" i="5" s="1"/>
  <c r="BV164" i="5"/>
  <c r="BU164" i="5"/>
  <c r="BT164" i="5"/>
  <c r="BS164" i="5"/>
  <c r="BR164" i="5"/>
  <c r="BQ164" i="5"/>
  <c r="BP164" i="5"/>
  <c r="BO164" i="5"/>
  <c r="BN164" i="5"/>
  <c r="BM164" i="5"/>
  <c r="BL164" i="5"/>
  <c r="BK164" i="5"/>
  <c r="BJ164" i="5"/>
  <c r="BI164" i="5"/>
  <c r="BW164" i="5" s="1"/>
  <c r="AS164" i="5" s="1"/>
  <c r="BV163" i="5"/>
  <c r="BU163" i="5"/>
  <c r="BT163" i="5"/>
  <c r="BS163" i="5"/>
  <c r="BR163" i="5"/>
  <c r="BQ163" i="5"/>
  <c r="BP163" i="5"/>
  <c r="BO163" i="5"/>
  <c r="BN163" i="5"/>
  <c r="BM163" i="5"/>
  <c r="BL163" i="5"/>
  <c r="BK163" i="5"/>
  <c r="BJ163" i="5"/>
  <c r="BI163" i="5"/>
  <c r="BW163" i="5" s="1"/>
  <c r="AS163" i="5" s="1"/>
  <c r="BV162" i="5"/>
  <c r="BU162" i="5"/>
  <c r="BT162" i="5"/>
  <c r="BS162" i="5"/>
  <c r="BR162" i="5"/>
  <c r="BQ162" i="5"/>
  <c r="BP162" i="5"/>
  <c r="BO162" i="5"/>
  <c r="BN162" i="5"/>
  <c r="BM162" i="5"/>
  <c r="BL162" i="5"/>
  <c r="BK162" i="5"/>
  <c r="BJ162" i="5"/>
  <c r="BI162" i="5"/>
  <c r="BW162" i="5" s="1"/>
  <c r="AS162" i="5" s="1"/>
  <c r="BV161" i="5"/>
  <c r="BU161" i="5"/>
  <c r="BT161" i="5"/>
  <c r="BS161" i="5"/>
  <c r="BR161" i="5"/>
  <c r="BQ161" i="5"/>
  <c r="BP161" i="5"/>
  <c r="BO161" i="5"/>
  <c r="BN161" i="5"/>
  <c r="BM161" i="5"/>
  <c r="BL161" i="5"/>
  <c r="BK161" i="5"/>
  <c r="BJ161" i="5"/>
  <c r="BI161" i="5"/>
  <c r="BW161" i="5" s="1"/>
  <c r="AS161" i="5" s="1"/>
  <c r="BV160" i="5"/>
  <c r="BU160" i="5"/>
  <c r="BT160" i="5"/>
  <c r="BS160" i="5"/>
  <c r="BR160" i="5"/>
  <c r="BQ160" i="5"/>
  <c r="BP160" i="5"/>
  <c r="BO160" i="5"/>
  <c r="BN160" i="5"/>
  <c r="BM160" i="5"/>
  <c r="BL160" i="5"/>
  <c r="BK160" i="5"/>
  <c r="BJ160" i="5"/>
  <c r="BI160" i="5"/>
  <c r="BW160" i="5" s="1"/>
  <c r="AS160" i="5" s="1"/>
  <c r="BV159" i="5"/>
  <c r="BU159" i="5"/>
  <c r="BT159" i="5"/>
  <c r="BS159" i="5"/>
  <c r="BR159" i="5"/>
  <c r="BQ159" i="5"/>
  <c r="BP159" i="5"/>
  <c r="BO159" i="5"/>
  <c r="BN159" i="5"/>
  <c r="BM159" i="5"/>
  <c r="BL159" i="5"/>
  <c r="BK159" i="5"/>
  <c r="BJ159" i="5"/>
  <c r="BI159" i="5"/>
  <c r="BW159" i="5" s="1"/>
  <c r="AS159" i="5" s="1"/>
  <c r="BV158" i="5"/>
  <c r="BU158" i="5"/>
  <c r="BT158" i="5"/>
  <c r="BS158" i="5"/>
  <c r="BR158" i="5"/>
  <c r="BQ158" i="5"/>
  <c r="BP158" i="5"/>
  <c r="BO158" i="5"/>
  <c r="BN158" i="5"/>
  <c r="BM158" i="5"/>
  <c r="BL158" i="5"/>
  <c r="BK158" i="5"/>
  <c r="BJ158" i="5"/>
  <c r="BI158" i="5"/>
  <c r="BW158" i="5" s="1"/>
  <c r="AS158" i="5" s="1"/>
  <c r="BV157" i="5"/>
  <c r="BU157" i="5"/>
  <c r="BT157" i="5"/>
  <c r="BS157" i="5"/>
  <c r="BR157" i="5"/>
  <c r="BQ157" i="5"/>
  <c r="BP157" i="5"/>
  <c r="BO157" i="5"/>
  <c r="BN157" i="5"/>
  <c r="BM157" i="5"/>
  <c r="BL157" i="5"/>
  <c r="BK157" i="5"/>
  <c r="BJ157" i="5"/>
  <c r="BI157" i="5"/>
  <c r="BW157" i="5" s="1"/>
  <c r="AS157" i="5" s="1"/>
  <c r="BV156" i="5"/>
  <c r="BU156" i="5"/>
  <c r="BT156" i="5"/>
  <c r="BS156" i="5"/>
  <c r="BR156" i="5"/>
  <c r="BQ156" i="5"/>
  <c r="BP156" i="5"/>
  <c r="BO156" i="5"/>
  <c r="BN156" i="5"/>
  <c r="BM156" i="5"/>
  <c r="BL156" i="5"/>
  <c r="BK156" i="5"/>
  <c r="BJ156" i="5"/>
  <c r="BI156" i="5"/>
  <c r="BW156" i="5" s="1"/>
  <c r="AS156" i="5" s="1"/>
  <c r="BV155" i="5"/>
  <c r="BU155" i="5"/>
  <c r="BT155" i="5"/>
  <c r="BS155" i="5"/>
  <c r="BR155" i="5"/>
  <c r="BQ155" i="5"/>
  <c r="BP155" i="5"/>
  <c r="BO155" i="5"/>
  <c r="BN155" i="5"/>
  <c r="BM155" i="5"/>
  <c r="BL155" i="5"/>
  <c r="BK155" i="5"/>
  <c r="BJ155" i="5"/>
  <c r="BI155" i="5"/>
  <c r="BW155" i="5" s="1"/>
  <c r="AS155" i="5" s="1"/>
  <c r="BV154" i="5"/>
  <c r="BU154" i="5"/>
  <c r="BT154" i="5"/>
  <c r="BS154" i="5"/>
  <c r="BR154" i="5"/>
  <c r="BQ154" i="5"/>
  <c r="BP154" i="5"/>
  <c r="BO154" i="5"/>
  <c r="BN154" i="5"/>
  <c r="BM154" i="5"/>
  <c r="BL154" i="5"/>
  <c r="BK154" i="5"/>
  <c r="BJ154" i="5"/>
  <c r="BI154" i="5"/>
  <c r="BW154" i="5" s="1"/>
  <c r="AS154" i="5" s="1"/>
  <c r="BV153" i="5"/>
  <c r="BU153" i="5"/>
  <c r="BT153" i="5"/>
  <c r="BS153" i="5"/>
  <c r="BR153" i="5"/>
  <c r="BQ153" i="5"/>
  <c r="BP153" i="5"/>
  <c r="BO153" i="5"/>
  <c r="BN153" i="5"/>
  <c r="BM153" i="5"/>
  <c r="BL153" i="5"/>
  <c r="BK153" i="5"/>
  <c r="BJ153" i="5"/>
  <c r="BI153" i="5"/>
  <c r="BW153" i="5" s="1"/>
  <c r="AS153" i="5" s="1"/>
  <c r="BV152" i="5"/>
  <c r="BU152" i="5"/>
  <c r="BT152" i="5"/>
  <c r="BS152" i="5"/>
  <c r="BR152" i="5"/>
  <c r="BQ152" i="5"/>
  <c r="BP152" i="5"/>
  <c r="BO152" i="5"/>
  <c r="BN152" i="5"/>
  <c r="BM152" i="5"/>
  <c r="BL152" i="5"/>
  <c r="BK152" i="5"/>
  <c r="BJ152" i="5"/>
  <c r="BI152" i="5"/>
  <c r="BW152" i="5" s="1"/>
  <c r="AS152" i="5" s="1"/>
  <c r="BV151" i="5"/>
  <c r="BU151" i="5"/>
  <c r="BT151" i="5"/>
  <c r="BS151" i="5"/>
  <c r="BR151" i="5"/>
  <c r="BQ151" i="5"/>
  <c r="BP151" i="5"/>
  <c r="BO151" i="5"/>
  <c r="BN151" i="5"/>
  <c r="BM151" i="5"/>
  <c r="BL151" i="5"/>
  <c r="BK151" i="5"/>
  <c r="BJ151" i="5"/>
  <c r="BI151" i="5"/>
  <c r="BW151" i="5" s="1"/>
  <c r="AS151" i="5" s="1"/>
  <c r="BV150" i="5"/>
  <c r="BU150" i="5"/>
  <c r="BT150" i="5"/>
  <c r="BS150" i="5"/>
  <c r="BR150" i="5"/>
  <c r="BQ150" i="5"/>
  <c r="BP150" i="5"/>
  <c r="BO150" i="5"/>
  <c r="BN150" i="5"/>
  <c r="BM150" i="5"/>
  <c r="BL150" i="5"/>
  <c r="BK150" i="5"/>
  <c r="BJ150" i="5"/>
  <c r="BI150" i="5"/>
  <c r="BW150" i="5" s="1"/>
  <c r="AS150" i="5" s="1"/>
  <c r="BV149" i="5"/>
  <c r="BU149" i="5"/>
  <c r="BT149" i="5"/>
  <c r="BS149" i="5"/>
  <c r="BR149" i="5"/>
  <c r="BQ149" i="5"/>
  <c r="BP149" i="5"/>
  <c r="BO149" i="5"/>
  <c r="BN149" i="5"/>
  <c r="BM149" i="5"/>
  <c r="BL149" i="5"/>
  <c r="BK149" i="5"/>
  <c r="BJ149" i="5"/>
  <c r="BI149" i="5"/>
  <c r="BW149" i="5" s="1"/>
  <c r="AS149" i="5" s="1"/>
  <c r="BV148" i="5"/>
  <c r="BU148" i="5"/>
  <c r="BT148" i="5"/>
  <c r="BS148" i="5"/>
  <c r="BR148" i="5"/>
  <c r="BQ148" i="5"/>
  <c r="BP148" i="5"/>
  <c r="BO148" i="5"/>
  <c r="BN148" i="5"/>
  <c r="BM148" i="5"/>
  <c r="BL148" i="5"/>
  <c r="BK148" i="5"/>
  <c r="BJ148" i="5"/>
  <c r="BI148" i="5"/>
  <c r="BW148" i="5" s="1"/>
  <c r="AS148" i="5" s="1"/>
  <c r="BV147" i="5"/>
  <c r="BU147" i="5"/>
  <c r="BT147" i="5"/>
  <c r="BS147" i="5"/>
  <c r="BR147" i="5"/>
  <c r="BQ147" i="5"/>
  <c r="BP147" i="5"/>
  <c r="BO147" i="5"/>
  <c r="BN147" i="5"/>
  <c r="BM147" i="5"/>
  <c r="BL147" i="5"/>
  <c r="BK147" i="5"/>
  <c r="BJ147" i="5"/>
  <c r="BI147" i="5"/>
  <c r="BW147" i="5" s="1"/>
  <c r="AS147" i="5" s="1"/>
  <c r="BV146" i="5"/>
  <c r="BU146" i="5"/>
  <c r="BT146" i="5"/>
  <c r="BS146" i="5"/>
  <c r="BR146" i="5"/>
  <c r="BQ146" i="5"/>
  <c r="BP146" i="5"/>
  <c r="BO146" i="5"/>
  <c r="BN146" i="5"/>
  <c r="BM146" i="5"/>
  <c r="BL146" i="5"/>
  <c r="BK146" i="5"/>
  <c r="BJ146" i="5"/>
  <c r="BI146" i="5"/>
  <c r="BW146" i="5" s="1"/>
  <c r="AS146" i="5" s="1"/>
  <c r="BV145" i="5"/>
  <c r="BU145" i="5"/>
  <c r="BT145" i="5"/>
  <c r="BS145" i="5"/>
  <c r="BR145" i="5"/>
  <c r="BQ145" i="5"/>
  <c r="BP145" i="5"/>
  <c r="BO145" i="5"/>
  <c r="BN145" i="5"/>
  <c r="BM145" i="5"/>
  <c r="BL145" i="5"/>
  <c r="BK145" i="5"/>
  <c r="BJ145" i="5"/>
  <c r="BI145" i="5"/>
  <c r="BW145" i="5" s="1"/>
  <c r="AS145" i="5" s="1"/>
  <c r="BV144" i="5"/>
  <c r="BU144" i="5"/>
  <c r="BT144" i="5"/>
  <c r="BS144" i="5"/>
  <c r="BR144" i="5"/>
  <c r="BQ144" i="5"/>
  <c r="BP144" i="5"/>
  <c r="BO144" i="5"/>
  <c r="BN144" i="5"/>
  <c r="BM144" i="5"/>
  <c r="BL144" i="5"/>
  <c r="BK144" i="5"/>
  <c r="BJ144" i="5"/>
  <c r="BI144" i="5"/>
  <c r="BW144" i="5" s="1"/>
  <c r="AS144" i="5" s="1"/>
  <c r="BV143" i="5"/>
  <c r="BU143" i="5"/>
  <c r="BT143" i="5"/>
  <c r="BS143" i="5"/>
  <c r="BR143" i="5"/>
  <c r="BQ143" i="5"/>
  <c r="BP143" i="5"/>
  <c r="BO143" i="5"/>
  <c r="BN143" i="5"/>
  <c r="BM143" i="5"/>
  <c r="BL143" i="5"/>
  <c r="BK143" i="5"/>
  <c r="BJ143" i="5"/>
  <c r="BI143" i="5"/>
  <c r="BW143" i="5" s="1"/>
  <c r="AS143" i="5" s="1"/>
  <c r="BV142" i="5"/>
  <c r="BU142" i="5"/>
  <c r="BT142" i="5"/>
  <c r="BS142" i="5"/>
  <c r="BR142" i="5"/>
  <c r="BQ142" i="5"/>
  <c r="BP142" i="5"/>
  <c r="BO142" i="5"/>
  <c r="BN142" i="5"/>
  <c r="BM142" i="5"/>
  <c r="BL142" i="5"/>
  <c r="BK142" i="5"/>
  <c r="BJ142" i="5"/>
  <c r="BI142" i="5"/>
  <c r="BW142" i="5" s="1"/>
  <c r="AS142" i="5" s="1"/>
  <c r="BV141" i="5"/>
  <c r="BU141" i="5"/>
  <c r="BT141" i="5"/>
  <c r="BS141" i="5"/>
  <c r="BR141" i="5"/>
  <c r="BQ141" i="5"/>
  <c r="BP141" i="5"/>
  <c r="BO141" i="5"/>
  <c r="BN141" i="5"/>
  <c r="BM141" i="5"/>
  <c r="BL141" i="5"/>
  <c r="BK141" i="5"/>
  <c r="BJ141" i="5"/>
  <c r="BI141" i="5"/>
  <c r="BW141" i="5" s="1"/>
  <c r="AS141" i="5" s="1"/>
  <c r="BV140" i="5"/>
  <c r="BU140" i="5"/>
  <c r="BT140" i="5"/>
  <c r="BS140" i="5"/>
  <c r="BR140" i="5"/>
  <c r="BQ140" i="5"/>
  <c r="BP140" i="5"/>
  <c r="BO140" i="5"/>
  <c r="BN140" i="5"/>
  <c r="BM140" i="5"/>
  <c r="BL140" i="5"/>
  <c r="BK140" i="5"/>
  <c r="BJ140" i="5"/>
  <c r="BI140" i="5"/>
  <c r="BW140" i="5" s="1"/>
  <c r="AS140" i="5" s="1"/>
  <c r="BV139" i="5"/>
  <c r="BU139" i="5"/>
  <c r="BT139" i="5"/>
  <c r="BS139" i="5"/>
  <c r="BR139" i="5"/>
  <c r="BQ139" i="5"/>
  <c r="BP139" i="5"/>
  <c r="BO139" i="5"/>
  <c r="BN139" i="5"/>
  <c r="BM139" i="5"/>
  <c r="BL139" i="5"/>
  <c r="BK139" i="5"/>
  <c r="BJ139" i="5"/>
  <c r="BI139" i="5"/>
  <c r="BW139" i="5" s="1"/>
  <c r="AS139" i="5" s="1"/>
  <c r="BV138" i="5"/>
  <c r="BU138" i="5"/>
  <c r="BT138" i="5"/>
  <c r="BS138" i="5"/>
  <c r="BR138" i="5"/>
  <c r="BQ138" i="5"/>
  <c r="BP138" i="5"/>
  <c r="BO138" i="5"/>
  <c r="BN138" i="5"/>
  <c r="BM138" i="5"/>
  <c r="BL138" i="5"/>
  <c r="BK138" i="5"/>
  <c r="BJ138" i="5"/>
  <c r="BI138" i="5"/>
  <c r="BW138" i="5" s="1"/>
  <c r="AS138" i="5" s="1"/>
  <c r="BV137" i="5"/>
  <c r="BU137" i="5"/>
  <c r="BT137" i="5"/>
  <c r="BS137" i="5"/>
  <c r="BR137" i="5"/>
  <c r="BQ137" i="5"/>
  <c r="BP137" i="5"/>
  <c r="BO137" i="5"/>
  <c r="BN137" i="5"/>
  <c r="BM137" i="5"/>
  <c r="BL137" i="5"/>
  <c r="BK137" i="5"/>
  <c r="BJ137" i="5"/>
  <c r="BI137" i="5"/>
  <c r="BW137" i="5" s="1"/>
  <c r="AS137" i="5" s="1"/>
  <c r="BV136" i="5"/>
  <c r="BU136" i="5"/>
  <c r="BT136" i="5"/>
  <c r="BS136" i="5"/>
  <c r="BR136" i="5"/>
  <c r="BQ136" i="5"/>
  <c r="BP136" i="5"/>
  <c r="BO136" i="5"/>
  <c r="BN136" i="5"/>
  <c r="BM136" i="5"/>
  <c r="BL136" i="5"/>
  <c r="BK136" i="5"/>
  <c r="BJ136" i="5"/>
  <c r="BI136" i="5"/>
  <c r="BW136" i="5" s="1"/>
  <c r="AS136" i="5" s="1"/>
  <c r="BV135" i="5"/>
  <c r="BU135" i="5"/>
  <c r="BT135" i="5"/>
  <c r="BS135" i="5"/>
  <c r="BR135" i="5"/>
  <c r="BQ135" i="5"/>
  <c r="BP135" i="5"/>
  <c r="BO135" i="5"/>
  <c r="BN135" i="5"/>
  <c r="BM135" i="5"/>
  <c r="BL135" i="5"/>
  <c r="BK135" i="5"/>
  <c r="BJ135" i="5"/>
  <c r="BI135" i="5"/>
  <c r="BW135" i="5" s="1"/>
  <c r="AS135" i="5" s="1"/>
  <c r="BV134" i="5"/>
  <c r="BU134" i="5"/>
  <c r="BT134" i="5"/>
  <c r="BS134" i="5"/>
  <c r="BR134" i="5"/>
  <c r="BQ134" i="5"/>
  <c r="BP134" i="5"/>
  <c r="BO134" i="5"/>
  <c r="BN134" i="5"/>
  <c r="BM134" i="5"/>
  <c r="BL134" i="5"/>
  <c r="BK134" i="5"/>
  <c r="BJ134" i="5"/>
  <c r="BI134" i="5"/>
  <c r="BW134" i="5" s="1"/>
  <c r="AS134" i="5" s="1"/>
  <c r="BV133" i="5"/>
  <c r="BU133" i="5"/>
  <c r="BT133" i="5"/>
  <c r="BS133" i="5"/>
  <c r="BR133" i="5"/>
  <c r="BQ133" i="5"/>
  <c r="BP133" i="5"/>
  <c r="BO133" i="5"/>
  <c r="BN133" i="5"/>
  <c r="BM133" i="5"/>
  <c r="BL133" i="5"/>
  <c r="BK133" i="5"/>
  <c r="BJ133" i="5"/>
  <c r="BI133" i="5"/>
  <c r="BW133" i="5" s="1"/>
  <c r="AS133" i="5" s="1"/>
  <c r="BV132" i="5"/>
  <c r="BU132" i="5"/>
  <c r="BT132" i="5"/>
  <c r="BS132" i="5"/>
  <c r="BR132" i="5"/>
  <c r="BQ132" i="5"/>
  <c r="BP132" i="5"/>
  <c r="BO132" i="5"/>
  <c r="BN132" i="5"/>
  <c r="BM132" i="5"/>
  <c r="BL132" i="5"/>
  <c r="BK132" i="5"/>
  <c r="BJ132" i="5"/>
  <c r="BI132" i="5"/>
  <c r="BW132" i="5" s="1"/>
  <c r="AS132" i="5" s="1"/>
  <c r="BV131" i="5"/>
  <c r="BU131" i="5"/>
  <c r="BT131" i="5"/>
  <c r="BS131" i="5"/>
  <c r="BR131" i="5"/>
  <c r="BQ131" i="5"/>
  <c r="BP131" i="5"/>
  <c r="BO131" i="5"/>
  <c r="BN131" i="5"/>
  <c r="BM131" i="5"/>
  <c r="BL131" i="5"/>
  <c r="BK131" i="5"/>
  <c r="BJ131" i="5"/>
  <c r="BI131" i="5"/>
  <c r="BW131" i="5" s="1"/>
  <c r="AS131" i="5" s="1"/>
  <c r="BV130" i="5"/>
  <c r="BU130" i="5"/>
  <c r="BT130" i="5"/>
  <c r="BS130" i="5"/>
  <c r="BR130" i="5"/>
  <c r="BQ130" i="5"/>
  <c r="BP130" i="5"/>
  <c r="BO130" i="5"/>
  <c r="BN130" i="5"/>
  <c r="BM130" i="5"/>
  <c r="BL130" i="5"/>
  <c r="BK130" i="5"/>
  <c r="BJ130" i="5"/>
  <c r="BI130" i="5"/>
  <c r="BW130" i="5" s="1"/>
  <c r="AS130" i="5" s="1"/>
  <c r="BV129" i="5"/>
  <c r="BU129" i="5"/>
  <c r="BT129" i="5"/>
  <c r="BS129" i="5"/>
  <c r="BR129" i="5"/>
  <c r="BQ129" i="5"/>
  <c r="BP129" i="5"/>
  <c r="BO129" i="5"/>
  <c r="BN129" i="5"/>
  <c r="BM129" i="5"/>
  <c r="BL129" i="5"/>
  <c r="BK129" i="5"/>
  <c r="BJ129" i="5"/>
  <c r="BI129" i="5"/>
  <c r="BW129" i="5" s="1"/>
  <c r="AS129" i="5" s="1"/>
  <c r="BV128" i="5"/>
  <c r="BU128" i="5"/>
  <c r="BT128" i="5"/>
  <c r="BS128" i="5"/>
  <c r="BR128" i="5"/>
  <c r="BQ128" i="5"/>
  <c r="BP128" i="5"/>
  <c r="BO128" i="5"/>
  <c r="BN128" i="5"/>
  <c r="BM128" i="5"/>
  <c r="BL128" i="5"/>
  <c r="BK128" i="5"/>
  <c r="BJ128" i="5"/>
  <c r="BI128" i="5"/>
  <c r="BW128" i="5" s="1"/>
  <c r="AS128" i="5" s="1"/>
  <c r="BV127" i="5"/>
  <c r="BU127" i="5"/>
  <c r="BT127" i="5"/>
  <c r="BS127" i="5"/>
  <c r="BR127" i="5"/>
  <c r="BQ127" i="5"/>
  <c r="BP127" i="5"/>
  <c r="BO127" i="5"/>
  <c r="BN127" i="5"/>
  <c r="BM127" i="5"/>
  <c r="BL127" i="5"/>
  <c r="BK127" i="5"/>
  <c r="BJ127" i="5"/>
  <c r="BI127" i="5"/>
  <c r="BW127" i="5" s="1"/>
  <c r="AS127" i="5" s="1"/>
  <c r="BV126" i="5"/>
  <c r="BU126" i="5"/>
  <c r="BT126" i="5"/>
  <c r="BS126" i="5"/>
  <c r="BR126" i="5"/>
  <c r="BQ126" i="5"/>
  <c r="BP126" i="5"/>
  <c r="BO126" i="5"/>
  <c r="BN126" i="5"/>
  <c r="BM126" i="5"/>
  <c r="BL126" i="5"/>
  <c r="BK126" i="5"/>
  <c r="BJ126" i="5"/>
  <c r="BI126" i="5"/>
  <c r="BW126" i="5" s="1"/>
  <c r="AS126" i="5" s="1"/>
  <c r="BV125" i="5"/>
  <c r="BU125" i="5"/>
  <c r="BT125" i="5"/>
  <c r="BS125" i="5"/>
  <c r="BR125" i="5"/>
  <c r="BQ125" i="5"/>
  <c r="BP125" i="5"/>
  <c r="BO125" i="5"/>
  <c r="BN125" i="5"/>
  <c r="BM125" i="5"/>
  <c r="BL125" i="5"/>
  <c r="BK125" i="5"/>
  <c r="BJ125" i="5"/>
  <c r="BI125" i="5"/>
  <c r="BW125" i="5" s="1"/>
  <c r="AS125" i="5" s="1"/>
  <c r="BV124" i="5"/>
  <c r="BU124" i="5"/>
  <c r="BT124" i="5"/>
  <c r="BS124" i="5"/>
  <c r="BR124" i="5"/>
  <c r="BQ124" i="5"/>
  <c r="BP124" i="5"/>
  <c r="BO124" i="5"/>
  <c r="BN124" i="5"/>
  <c r="BM124" i="5"/>
  <c r="BL124" i="5"/>
  <c r="BK124" i="5"/>
  <c r="BJ124" i="5"/>
  <c r="BI124" i="5"/>
  <c r="BW124" i="5" s="1"/>
  <c r="AS124" i="5" s="1"/>
  <c r="BV123" i="5"/>
  <c r="BU123" i="5"/>
  <c r="BT123" i="5"/>
  <c r="BS123" i="5"/>
  <c r="BR123" i="5"/>
  <c r="BQ123" i="5"/>
  <c r="BP123" i="5"/>
  <c r="BO123" i="5"/>
  <c r="BN123" i="5"/>
  <c r="BM123" i="5"/>
  <c r="BL123" i="5"/>
  <c r="BK123" i="5"/>
  <c r="BJ123" i="5"/>
  <c r="BI123" i="5"/>
  <c r="BW123" i="5" s="1"/>
  <c r="AS123" i="5" s="1"/>
  <c r="BV122" i="5"/>
  <c r="BU122" i="5"/>
  <c r="BT122" i="5"/>
  <c r="BS122" i="5"/>
  <c r="BR122" i="5"/>
  <c r="BQ122" i="5"/>
  <c r="BP122" i="5"/>
  <c r="BO122" i="5"/>
  <c r="BN122" i="5"/>
  <c r="BM122" i="5"/>
  <c r="BL122" i="5"/>
  <c r="BK122" i="5"/>
  <c r="BJ122" i="5"/>
  <c r="BI122" i="5"/>
  <c r="BW122" i="5" s="1"/>
  <c r="AS122" i="5" s="1"/>
  <c r="BV121" i="5"/>
  <c r="BU121" i="5"/>
  <c r="BT121" i="5"/>
  <c r="BS121" i="5"/>
  <c r="BR121" i="5"/>
  <c r="BQ121" i="5"/>
  <c r="BP121" i="5"/>
  <c r="BO121" i="5"/>
  <c r="BN121" i="5"/>
  <c r="BM121" i="5"/>
  <c r="BL121" i="5"/>
  <c r="BK121" i="5"/>
  <c r="BJ121" i="5"/>
  <c r="BI121" i="5"/>
  <c r="BW121" i="5" s="1"/>
  <c r="AS121" i="5" s="1"/>
  <c r="BV120" i="5"/>
  <c r="BU120" i="5"/>
  <c r="BT120" i="5"/>
  <c r="BS120" i="5"/>
  <c r="BR120" i="5"/>
  <c r="BQ120" i="5"/>
  <c r="BP120" i="5"/>
  <c r="BO120" i="5"/>
  <c r="BN120" i="5"/>
  <c r="BM120" i="5"/>
  <c r="BL120" i="5"/>
  <c r="BK120" i="5"/>
  <c r="BJ120" i="5"/>
  <c r="BI120" i="5"/>
  <c r="BW120" i="5" s="1"/>
  <c r="AS120" i="5" s="1"/>
  <c r="BV119" i="5"/>
  <c r="BU119" i="5"/>
  <c r="BT119" i="5"/>
  <c r="BS119" i="5"/>
  <c r="BR119" i="5"/>
  <c r="BQ119" i="5"/>
  <c r="BP119" i="5"/>
  <c r="BO119" i="5"/>
  <c r="BN119" i="5"/>
  <c r="BM119" i="5"/>
  <c r="BL119" i="5"/>
  <c r="BK119" i="5"/>
  <c r="BJ119" i="5"/>
  <c r="BI119" i="5"/>
  <c r="BW119" i="5" s="1"/>
  <c r="AS119" i="5" s="1"/>
  <c r="BV118" i="5"/>
  <c r="BU118" i="5"/>
  <c r="BT118" i="5"/>
  <c r="BS118" i="5"/>
  <c r="BR118" i="5"/>
  <c r="BQ118" i="5"/>
  <c r="BP118" i="5"/>
  <c r="BO118" i="5"/>
  <c r="BN118" i="5"/>
  <c r="BM118" i="5"/>
  <c r="BL118" i="5"/>
  <c r="BK118" i="5"/>
  <c r="BJ118" i="5"/>
  <c r="BI118" i="5"/>
  <c r="BW118" i="5" s="1"/>
  <c r="AS118" i="5" s="1"/>
  <c r="BV117" i="5"/>
  <c r="BU117" i="5"/>
  <c r="BT117" i="5"/>
  <c r="BS117" i="5"/>
  <c r="BR117" i="5"/>
  <c r="BQ117" i="5"/>
  <c r="BP117" i="5"/>
  <c r="BO117" i="5"/>
  <c r="BN117" i="5"/>
  <c r="BM117" i="5"/>
  <c r="BL117" i="5"/>
  <c r="BK117" i="5"/>
  <c r="BJ117" i="5"/>
  <c r="BI117" i="5"/>
  <c r="BW117" i="5" s="1"/>
  <c r="AS117" i="5" s="1"/>
  <c r="BV116" i="5"/>
  <c r="BU116" i="5"/>
  <c r="BT116" i="5"/>
  <c r="BS116" i="5"/>
  <c r="BR116" i="5"/>
  <c r="BQ116" i="5"/>
  <c r="BP116" i="5"/>
  <c r="BO116" i="5"/>
  <c r="BN116" i="5"/>
  <c r="BM116" i="5"/>
  <c r="BL116" i="5"/>
  <c r="BK116" i="5"/>
  <c r="BJ116" i="5"/>
  <c r="BI116" i="5"/>
  <c r="BW116" i="5" s="1"/>
  <c r="AS116" i="5" s="1"/>
  <c r="BV115" i="5"/>
  <c r="BU115" i="5"/>
  <c r="BT115" i="5"/>
  <c r="BS115" i="5"/>
  <c r="BR115" i="5"/>
  <c r="BQ115" i="5"/>
  <c r="BP115" i="5"/>
  <c r="BO115" i="5"/>
  <c r="BN115" i="5"/>
  <c r="BM115" i="5"/>
  <c r="BL115" i="5"/>
  <c r="BK115" i="5"/>
  <c r="BJ115" i="5"/>
  <c r="BI115" i="5"/>
  <c r="BW115" i="5" s="1"/>
  <c r="AS115" i="5" s="1"/>
  <c r="BV114" i="5"/>
  <c r="BU114" i="5"/>
  <c r="BT114" i="5"/>
  <c r="BS114" i="5"/>
  <c r="BR114" i="5"/>
  <c r="BQ114" i="5"/>
  <c r="BP114" i="5"/>
  <c r="BO114" i="5"/>
  <c r="BN114" i="5"/>
  <c r="BM114" i="5"/>
  <c r="BL114" i="5"/>
  <c r="BK114" i="5"/>
  <c r="BJ114" i="5"/>
  <c r="BI114" i="5"/>
  <c r="BW114" i="5" s="1"/>
  <c r="AS114" i="5" s="1"/>
  <c r="BV113" i="5"/>
  <c r="BU113" i="5"/>
  <c r="BT113" i="5"/>
  <c r="BS113" i="5"/>
  <c r="BR113" i="5"/>
  <c r="BQ113" i="5"/>
  <c r="BP113" i="5"/>
  <c r="BO113" i="5"/>
  <c r="BN113" i="5"/>
  <c r="BM113" i="5"/>
  <c r="BL113" i="5"/>
  <c r="BK113" i="5"/>
  <c r="BJ113" i="5"/>
  <c r="BI113" i="5"/>
  <c r="BW113" i="5" s="1"/>
  <c r="AS113" i="5" s="1"/>
  <c r="BV112" i="5"/>
  <c r="BU112" i="5"/>
  <c r="BT112" i="5"/>
  <c r="BS112" i="5"/>
  <c r="BR112" i="5"/>
  <c r="BQ112" i="5"/>
  <c r="BP112" i="5"/>
  <c r="BO112" i="5"/>
  <c r="BN112" i="5"/>
  <c r="BM112" i="5"/>
  <c r="BL112" i="5"/>
  <c r="BK112" i="5"/>
  <c r="BJ112" i="5"/>
  <c r="BI112" i="5"/>
  <c r="BW112" i="5" s="1"/>
  <c r="AS112" i="5" s="1"/>
  <c r="BV111" i="5"/>
  <c r="BU111" i="5"/>
  <c r="BT111" i="5"/>
  <c r="BS111" i="5"/>
  <c r="BR111" i="5"/>
  <c r="BQ111" i="5"/>
  <c r="BP111" i="5"/>
  <c r="BO111" i="5"/>
  <c r="BN111" i="5"/>
  <c r="BM111" i="5"/>
  <c r="BL111" i="5"/>
  <c r="BK111" i="5"/>
  <c r="BJ111" i="5"/>
  <c r="BI111" i="5"/>
  <c r="BW111" i="5" s="1"/>
  <c r="AS111" i="5" s="1"/>
  <c r="BV110" i="5"/>
  <c r="BU110" i="5"/>
  <c r="BT110" i="5"/>
  <c r="BS110" i="5"/>
  <c r="BR110" i="5"/>
  <c r="BQ110" i="5"/>
  <c r="BP110" i="5"/>
  <c r="BO110" i="5"/>
  <c r="BN110" i="5"/>
  <c r="BM110" i="5"/>
  <c r="BL110" i="5"/>
  <c r="BK110" i="5"/>
  <c r="BJ110" i="5"/>
  <c r="BI110" i="5"/>
  <c r="BW110" i="5" s="1"/>
  <c r="AS110" i="5" s="1"/>
  <c r="BV109" i="5"/>
  <c r="BU109" i="5"/>
  <c r="BT109" i="5"/>
  <c r="BS109" i="5"/>
  <c r="BR109" i="5"/>
  <c r="BQ109" i="5"/>
  <c r="BP109" i="5"/>
  <c r="BO109" i="5"/>
  <c r="BN109" i="5"/>
  <c r="BM109" i="5"/>
  <c r="BL109" i="5"/>
  <c r="BK109" i="5"/>
  <c r="BJ109" i="5"/>
  <c r="BI109" i="5"/>
  <c r="BW109" i="5" s="1"/>
  <c r="AS109" i="5" s="1"/>
  <c r="BV108" i="5"/>
  <c r="BU108" i="5"/>
  <c r="BT108" i="5"/>
  <c r="BS108" i="5"/>
  <c r="BR108" i="5"/>
  <c r="BQ108" i="5"/>
  <c r="BP108" i="5"/>
  <c r="BO108" i="5"/>
  <c r="BN108" i="5"/>
  <c r="BM108" i="5"/>
  <c r="BL108" i="5"/>
  <c r="BK108" i="5"/>
  <c r="BJ108" i="5"/>
  <c r="BI108" i="5"/>
  <c r="BW108" i="5" s="1"/>
  <c r="AS108" i="5" s="1"/>
  <c r="BV107" i="5"/>
  <c r="BU107" i="5"/>
  <c r="BT107" i="5"/>
  <c r="BS107" i="5"/>
  <c r="BR107" i="5"/>
  <c r="BQ107" i="5"/>
  <c r="BP107" i="5"/>
  <c r="BO107" i="5"/>
  <c r="BN107" i="5"/>
  <c r="BM107" i="5"/>
  <c r="BL107" i="5"/>
  <c r="BK107" i="5"/>
  <c r="BJ107" i="5"/>
  <c r="BI107" i="5"/>
  <c r="BW107" i="5" s="1"/>
  <c r="AS107" i="5" s="1"/>
  <c r="BV106" i="5"/>
  <c r="BU106" i="5"/>
  <c r="BT106" i="5"/>
  <c r="BS106" i="5"/>
  <c r="BR106" i="5"/>
  <c r="BQ106" i="5"/>
  <c r="BP106" i="5"/>
  <c r="BO106" i="5"/>
  <c r="BN106" i="5"/>
  <c r="BM106" i="5"/>
  <c r="BL106" i="5"/>
  <c r="BK106" i="5"/>
  <c r="BJ106" i="5"/>
  <c r="BI106" i="5"/>
  <c r="BW106" i="5" s="1"/>
  <c r="AS106" i="5" s="1"/>
  <c r="BV105" i="5"/>
  <c r="BU105" i="5"/>
  <c r="BT105" i="5"/>
  <c r="BS105" i="5"/>
  <c r="BR105" i="5"/>
  <c r="BQ105" i="5"/>
  <c r="BP105" i="5"/>
  <c r="BO105" i="5"/>
  <c r="BN105" i="5"/>
  <c r="BM105" i="5"/>
  <c r="BL105" i="5"/>
  <c r="BK105" i="5"/>
  <c r="BJ105" i="5"/>
  <c r="BI105" i="5"/>
  <c r="BW105" i="5" s="1"/>
  <c r="AS105" i="5" s="1"/>
  <c r="BV104" i="5"/>
  <c r="BU104" i="5"/>
  <c r="BT104" i="5"/>
  <c r="BS104" i="5"/>
  <c r="BR104" i="5"/>
  <c r="BQ104" i="5"/>
  <c r="BP104" i="5"/>
  <c r="BO104" i="5"/>
  <c r="BN104" i="5"/>
  <c r="BM104" i="5"/>
  <c r="BL104" i="5"/>
  <c r="BK104" i="5"/>
  <c r="BJ104" i="5"/>
  <c r="BI104" i="5"/>
  <c r="BW104" i="5" s="1"/>
  <c r="AS104" i="5" s="1"/>
  <c r="BV103" i="5"/>
  <c r="BU103" i="5"/>
  <c r="BT103" i="5"/>
  <c r="BS103" i="5"/>
  <c r="BR103" i="5"/>
  <c r="BQ103" i="5"/>
  <c r="BP103" i="5"/>
  <c r="BO103" i="5"/>
  <c r="BN103" i="5"/>
  <c r="BM103" i="5"/>
  <c r="BL103" i="5"/>
  <c r="BK103" i="5"/>
  <c r="BJ103" i="5"/>
  <c r="BI103" i="5"/>
  <c r="BW103" i="5" s="1"/>
  <c r="AS103" i="5" s="1"/>
  <c r="BV102" i="5"/>
  <c r="BU102" i="5"/>
  <c r="BT102" i="5"/>
  <c r="BS102" i="5"/>
  <c r="BR102" i="5"/>
  <c r="BQ102" i="5"/>
  <c r="BP102" i="5"/>
  <c r="BO102" i="5"/>
  <c r="BN102" i="5"/>
  <c r="BM102" i="5"/>
  <c r="BL102" i="5"/>
  <c r="BK102" i="5"/>
  <c r="BJ102" i="5"/>
  <c r="BI102" i="5"/>
  <c r="BW102" i="5" s="1"/>
  <c r="AS102" i="5" s="1"/>
  <c r="BV101" i="5"/>
  <c r="BU101" i="5"/>
  <c r="BT101" i="5"/>
  <c r="BS101" i="5"/>
  <c r="BR101" i="5"/>
  <c r="BQ101" i="5"/>
  <c r="BP101" i="5"/>
  <c r="BO101" i="5"/>
  <c r="BN101" i="5"/>
  <c r="BM101" i="5"/>
  <c r="BL101" i="5"/>
  <c r="BK101" i="5"/>
  <c r="BJ101" i="5"/>
  <c r="BI101" i="5"/>
  <c r="BW101" i="5" s="1"/>
  <c r="AS101" i="5" s="1"/>
  <c r="BV100" i="5"/>
  <c r="BU100" i="5"/>
  <c r="BT100" i="5"/>
  <c r="BS100" i="5"/>
  <c r="BR100" i="5"/>
  <c r="BQ100" i="5"/>
  <c r="BP100" i="5"/>
  <c r="BO100" i="5"/>
  <c r="BN100" i="5"/>
  <c r="BM100" i="5"/>
  <c r="BL100" i="5"/>
  <c r="BK100" i="5"/>
  <c r="BJ100" i="5"/>
  <c r="BI100" i="5"/>
  <c r="BW100" i="5" s="1"/>
  <c r="AS100" i="5" s="1"/>
  <c r="BV99" i="5"/>
  <c r="BU99" i="5"/>
  <c r="BT99" i="5"/>
  <c r="BS99" i="5"/>
  <c r="BR99" i="5"/>
  <c r="BQ99" i="5"/>
  <c r="BP99" i="5"/>
  <c r="BO99" i="5"/>
  <c r="BN99" i="5"/>
  <c r="BM99" i="5"/>
  <c r="BL99" i="5"/>
  <c r="BK99" i="5"/>
  <c r="BJ99" i="5"/>
  <c r="BI99" i="5"/>
  <c r="BW99" i="5" s="1"/>
  <c r="AS99" i="5" s="1"/>
  <c r="BV98" i="5"/>
  <c r="BU98" i="5"/>
  <c r="BT98" i="5"/>
  <c r="BS98" i="5"/>
  <c r="BR98" i="5"/>
  <c r="BQ98" i="5"/>
  <c r="BP98" i="5"/>
  <c r="BO98" i="5"/>
  <c r="BN98" i="5"/>
  <c r="BM98" i="5"/>
  <c r="BL98" i="5"/>
  <c r="BK98" i="5"/>
  <c r="BJ98" i="5"/>
  <c r="BI98" i="5"/>
  <c r="BW98" i="5" s="1"/>
  <c r="AS98" i="5" s="1"/>
  <c r="BV97" i="5"/>
  <c r="BU97" i="5"/>
  <c r="BT97" i="5"/>
  <c r="BS97" i="5"/>
  <c r="BR97" i="5"/>
  <c r="BQ97" i="5"/>
  <c r="BP97" i="5"/>
  <c r="BO97" i="5"/>
  <c r="BN97" i="5"/>
  <c r="BM97" i="5"/>
  <c r="BL97" i="5"/>
  <c r="BK97" i="5"/>
  <c r="BJ97" i="5"/>
  <c r="BI97" i="5"/>
  <c r="BW97" i="5" s="1"/>
  <c r="AS97" i="5" s="1"/>
  <c r="BV96" i="5"/>
  <c r="BU96" i="5"/>
  <c r="BT96" i="5"/>
  <c r="BS96" i="5"/>
  <c r="BR96" i="5"/>
  <c r="BQ96" i="5"/>
  <c r="BP96" i="5"/>
  <c r="BO96" i="5"/>
  <c r="BN96" i="5"/>
  <c r="BM96" i="5"/>
  <c r="BL96" i="5"/>
  <c r="BK96" i="5"/>
  <c r="BJ96" i="5"/>
  <c r="BI96" i="5"/>
  <c r="BW96" i="5" s="1"/>
  <c r="AS96" i="5" s="1"/>
  <c r="BV95" i="5"/>
  <c r="BU95" i="5"/>
  <c r="BT95" i="5"/>
  <c r="BS95" i="5"/>
  <c r="BR95" i="5"/>
  <c r="BQ95" i="5"/>
  <c r="BP95" i="5"/>
  <c r="BO95" i="5"/>
  <c r="BN95" i="5"/>
  <c r="BM95" i="5"/>
  <c r="BL95" i="5"/>
  <c r="BK95" i="5"/>
  <c r="BJ95" i="5"/>
  <c r="BI95" i="5"/>
  <c r="BW95" i="5" s="1"/>
  <c r="AS95" i="5" s="1"/>
  <c r="BV94" i="5"/>
  <c r="BU94" i="5"/>
  <c r="BT94" i="5"/>
  <c r="BS94" i="5"/>
  <c r="BR94" i="5"/>
  <c r="BQ94" i="5"/>
  <c r="BP94" i="5"/>
  <c r="BO94" i="5"/>
  <c r="BN94" i="5"/>
  <c r="BM94" i="5"/>
  <c r="BL94" i="5"/>
  <c r="BK94" i="5"/>
  <c r="BJ94" i="5"/>
  <c r="BI94" i="5"/>
  <c r="BW94" i="5" s="1"/>
  <c r="AS94" i="5" s="1"/>
  <c r="BV93" i="5"/>
  <c r="BU93" i="5"/>
  <c r="BT93" i="5"/>
  <c r="BS93" i="5"/>
  <c r="BR93" i="5"/>
  <c r="BQ93" i="5"/>
  <c r="BP93" i="5"/>
  <c r="BO93" i="5"/>
  <c r="BN93" i="5"/>
  <c r="BM93" i="5"/>
  <c r="BL93" i="5"/>
  <c r="BK93" i="5"/>
  <c r="BJ93" i="5"/>
  <c r="BI93" i="5"/>
  <c r="BW93" i="5" s="1"/>
  <c r="AS93" i="5" s="1"/>
  <c r="BV92" i="5"/>
  <c r="BU92" i="5"/>
  <c r="BT92" i="5"/>
  <c r="BS92" i="5"/>
  <c r="BR92" i="5"/>
  <c r="BQ92" i="5"/>
  <c r="BP92" i="5"/>
  <c r="BO92" i="5"/>
  <c r="BN92" i="5"/>
  <c r="BM92" i="5"/>
  <c r="BL92" i="5"/>
  <c r="BK92" i="5"/>
  <c r="BJ92" i="5"/>
  <c r="BI92" i="5"/>
  <c r="BW92" i="5" s="1"/>
  <c r="AS92" i="5" s="1"/>
  <c r="BV91" i="5"/>
  <c r="BU91" i="5"/>
  <c r="BT91" i="5"/>
  <c r="BS91" i="5"/>
  <c r="BR91" i="5"/>
  <c r="BQ91" i="5"/>
  <c r="BP91" i="5"/>
  <c r="BO91" i="5"/>
  <c r="BN91" i="5"/>
  <c r="BM91" i="5"/>
  <c r="BL91" i="5"/>
  <c r="BK91" i="5"/>
  <c r="BJ91" i="5"/>
  <c r="BI91" i="5"/>
  <c r="BW91" i="5" s="1"/>
  <c r="AS91" i="5" s="1"/>
  <c r="BV90" i="5"/>
  <c r="BU90" i="5"/>
  <c r="BT90" i="5"/>
  <c r="BS90" i="5"/>
  <c r="BR90" i="5"/>
  <c r="BQ90" i="5"/>
  <c r="BP90" i="5"/>
  <c r="BO90" i="5"/>
  <c r="BN90" i="5"/>
  <c r="BM90" i="5"/>
  <c r="BL90" i="5"/>
  <c r="BK90" i="5"/>
  <c r="BJ90" i="5"/>
  <c r="BI90" i="5"/>
  <c r="BW90" i="5" s="1"/>
  <c r="AS90" i="5" s="1"/>
  <c r="BV89" i="5"/>
  <c r="BU89" i="5"/>
  <c r="BT89" i="5"/>
  <c r="BS89" i="5"/>
  <c r="BR89" i="5"/>
  <c r="BQ89" i="5"/>
  <c r="BP89" i="5"/>
  <c r="BO89" i="5"/>
  <c r="BN89" i="5"/>
  <c r="BM89" i="5"/>
  <c r="BL89" i="5"/>
  <c r="BK89" i="5"/>
  <c r="BJ89" i="5"/>
  <c r="BI89" i="5"/>
  <c r="BW89" i="5" s="1"/>
  <c r="AS89" i="5" s="1"/>
  <c r="BV88" i="5"/>
  <c r="BU88" i="5"/>
  <c r="BT88" i="5"/>
  <c r="BS88" i="5"/>
  <c r="BR88" i="5"/>
  <c r="BQ88" i="5"/>
  <c r="BP88" i="5"/>
  <c r="BO88" i="5"/>
  <c r="BN88" i="5"/>
  <c r="BM88" i="5"/>
  <c r="BL88" i="5"/>
  <c r="BK88" i="5"/>
  <c r="BJ88" i="5"/>
  <c r="BI88" i="5"/>
  <c r="BW88" i="5" s="1"/>
  <c r="AS88" i="5" s="1"/>
  <c r="BV87" i="5"/>
  <c r="BU87" i="5"/>
  <c r="BT87" i="5"/>
  <c r="BS87" i="5"/>
  <c r="BR87" i="5"/>
  <c r="BQ87" i="5"/>
  <c r="BP87" i="5"/>
  <c r="BO87" i="5"/>
  <c r="BN87" i="5"/>
  <c r="BM87" i="5"/>
  <c r="BL87" i="5"/>
  <c r="BK87" i="5"/>
  <c r="BJ87" i="5"/>
  <c r="BI87" i="5"/>
  <c r="BW87" i="5" s="1"/>
  <c r="AS87" i="5" s="1"/>
  <c r="BV86" i="5"/>
  <c r="BU86" i="5"/>
  <c r="BT86" i="5"/>
  <c r="BS86" i="5"/>
  <c r="BR86" i="5"/>
  <c r="BQ86" i="5"/>
  <c r="BP86" i="5"/>
  <c r="BO86" i="5"/>
  <c r="BN86" i="5"/>
  <c r="BM86" i="5"/>
  <c r="BL86" i="5"/>
  <c r="BK86" i="5"/>
  <c r="BJ86" i="5"/>
  <c r="BI86" i="5"/>
  <c r="BW86" i="5" s="1"/>
  <c r="AS86" i="5" s="1"/>
  <c r="BV85" i="5"/>
  <c r="BU85" i="5"/>
  <c r="BT85" i="5"/>
  <c r="BS85" i="5"/>
  <c r="BR85" i="5"/>
  <c r="BQ85" i="5"/>
  <c r="BP85" i="5"/>
  <c r="BO85" i="5"/>
  <c r="BN85" i="5"/>
  <c r="BM85" i="5"/>
  <c r="BL85" i="5"/>
  <c r="BK85" i="5"/>
  <c r="BJ85" i="5"/>
  <c r="BI85" i="5"/>
  <c r="BW85" i="5" s="1"/>
  <c r="AS85" i="5" s="1"/>
  <c r="BV84" i="5"/>
  <c r="BU84" i="5"/>
  <c r="BT84" i="5"/>
  <c r="BS84" i="5"/>
  <c r="BR84" i="5"/>
  <c r="BQ84" i="5"/>
  <c r="BP84" i="5"/>
  <c r="BO84" i="5"/>
  <c r="BN84" i="5"/>
  <c r="BM84" i="5"/>
  <c r="BL84" i="5"/>
  <c r="BK84" i="5"/>
  <c r="BJ84" i="5"/>
  <c r="BI84" i="5"/>
  <c r="BW84" i="5" s="1"/>
  <c r="AS84" i="5" s="1"/>
  <c r="BV83" i="5"/>
  <c r="BU83" i="5"/>
  <c r="BT83" i="5"/>
  <c r="BS83" i="5"/>
  <c r="BR83" i="5"/>
  <c r="BQ83" i="5"/>
  <c r="BP83" i="5"/>
  <c r="BO83" i="5"/>
  <c r="BN83" i="5"/>
  <c r="BM83" i="5"/>
  <c r="BL83" i="5"/>
  <c r="BK83" i="5"/>
  <c r="BJ83" i="5"/>
  <c r="BI83" i="5"/>
  <c r="BW83" i="5" s="1"/>
  <c r="AS83" i="5" s="1"/>
  <c r="BV82" i="5"/>
  <c r="BU82" i="5"/>
  <c r="BT82" i="5"/>
  <c r="BS82" i="5"/>
  <c r="BR82" i="5"/>
  <c r="BQ82" i="5"/>
  <c r="BP82" i="5"/>
  <c r="BO82" i="5"/>
  <c r="BN82" i="5"/>
  <c r="BM82" i="5"/>
  <c r="BL82" i="5"/>
  <c r="BK82" i="5"/>
  <c r="BJ82" i="5"/>
  <c r="BI82" i="5"/>
  <c r="BW82" i="5" s="1"/>
  <c r="AS82" i="5" s="1"/>
  <c r="BV81" i="5"/>
  <c r="BU81" i="5"/>
  <c r="BT81" i="5"/>
  <c r="BS81" i="5"/>
  <c r="BR81" i="5"/>
  <c r="BQ81" i="5"/>
  <c r="BP81" i="5"/>
  <c r="BO81" i="5"/>
  <c r="BN81" i="5"/>
  <c r="BM81" i="5"/>
  <c r="BL81" i="5"/>
  <c r="BK81" i="5"/>
  <c r="BJ81" i="5"/>
  <c r="BI81" i="5"/>
  <c r="BW81" i="5" s="1"/>
  <c r="AS81" i="5" s="1"/>
  <c r="BV80" i="5"/>
  <c r="BU80" i="5"/>
  <c r="BT80" i="5"/>
  <c r="BS80" i="5"/>
  <c r="BR80" i="5"/>
  <c r="BQ80" i="5"/>
  <c r="BP80" i="5"/>
  <c r="BO80" i="5"/>
  <c r="BN80" i="5"/>
  <c r="BM80" i="5"/>
  <c r="BL80" i="5"/>
  <c r="BK80" i="5"/>
  <c r="BJ80" i="5"/>
  <c r="BI80" i="5"/>
  <c r="BW80" i="5" s="1"/>
  <c r="AS80" i="5" s="1"/>
  <c r="BV79" i="5"/>
  <c r="BU79" i="5"/>
  <c r="BT79" i="5"/>
  <c r="BS79" i="5"/>
  <c r="BR79" i="5"/>
  <c r="BQ79" i="5"/>
  <c r="BP79" i="5"/>
  <c r="BO79" i="5"/>
  <c r="BN79" i="5"/>
  <c r="BM79" i="5"/>
  <c r="BL79" i="5"/>
  <c r="BK79" i="5"/>
  <c r="BJ79" i="5"/>
  <c r="BI79" i="5"/>
  <c r="BW79" i="5" s="1"/>
  <c r="AS79" i="5" s="1"/>
  <c r="BV78" i="5"/>
  <c r="BU78" i="5"/>
  <c r="BT78" i="5"/>
  <c r="BS78" i="5"/>
  <c r="BR78" i="5"/>
  <c r="BQ78" i="5"/>
  <c r="BP78" i="5"/>
  <c r="BO78" i="5"/>
  <c r="BN78" i="5"/>
  <c r="BM78" i="5"/>
  <c r="BL78" i="5"/>
  <c r="BK78" i="5"/>
  <c r="BJ78" i="5"/>
  <c r="BI78" i="5"/>
  <c r="BW78" i="5" s="1"/>
  <c r="AS78" i="5" s="1"/>
  <c r="BV77" i="5"/>
  <c r="BU77" i="5"/>
  <c r="BT77" i="5"/>
  <c r="BS77" i="5"/>
  <c r="BR77" i="5"/>
  <c r="BQ77" i="5"/>
  <c r="BP77" i="5"/>
  <c r="BO77" i="5"/>
  <c r="BN77" i="5"/>
  <c r="BM77" i="5"/>
  <c r="BL77" i="5"/>
  <c r="BK77" i="5"/>
  <c r="BJ77" i="5"/>
  <c r="BI77" i="5"/>
  <c r="BW77" i="5" s="1"/>
  <c r="AS77" i="5" s="1"/>
  <c r="BV76" i="5"/>
  <c r="BU76" i="5"/>
  <c r="BT76" i="5"/>
  <c r="BS76" i="5"/>
  <c r="BR76" i="5"/>
  <c r="BQ76" i="5"/>
  <c r="BP76" i="5"/>
  <c r="BO76" i="5"/>
  <c r="BN76" i="5"/>
  <c r="BM76" i="5"/>
  <c r="BL76" i="5"/>
  <c r="BK76" i="5"/>
  <c r="BJ76" i="5"/>
  <c r="BI76" i="5"/>
  <c r="BW76" i="5" s="1"/>
  <c r="AS76" i="5" s="1"/>
  <c r="BV75" i="5"/>
  <c r="BU75" i="5"/>
  <c r="BT75" i="5"/>
  <c r="BS75" i="5"/>
  <c r="BR75" i="5"/>
  <c r="BQ75" i="5"/>
  <c r="BP75" i="5"/>
  <c r="BO75" i="5"/>
  <c r="BN75" i="5"/>
  <c r="BM75" i="5"/>
  <c r="BL75" i="5"/>
  <c r="BK75" i="5"/>
  <c r="BJ75" i="5"/>
  <c r="BI75" i="5"/>
  <c r="BW75" i="5" s="1"/>
  <c r="AS75" i="5" s="1"/>
  <c r="BV74" i="5"/>
  <c r="BU74" i="5"/>
  <c r="BT74" i="5"/>
  <c r="BS74" i="5"/>
  <c r="BR74" i="5"/>
  <c r="BQ74" i="5"/>
  <c r="BP74" i="5"/>
  <c r="BO74" i="5"/>
  <c r="BN74" i="5"/>
  <c r="BM74" i="5"/>
  <c r="BL74" i="5"/>
  <c r="BK74" i="5"/>
  <c r="BJ74" i="5"/>
  <c r="BI74" i="5"/>
  <c r="BW74" i="5" s="1"/>
  <c r="AS74" i="5" s="1"/>
  <c r="BV73" i="5"/>
  <c r="BU73" i="5"/>
  <c r="BT73" i="5"/>
  <c r="BS73" i="5"/>
  <c r="BR73" i="5"/>
  <c r="BQ73" i="5"/>
  <c r="BP73" i="5"/>
  <c r="BO73" i="5"/>
  <c r="BN73" i="5"/>
  <c r="BM73" i="5"/>
  <c r="BL73" i="5"/>
  <c r="BK73" i="5"/>
  <c r="BJ73" i="5"/>
  <c r="BI73" i="5"/>
  <c r="BW73" i="5" s="1"/>
  <c r="AS73" i="5" s="1"/>
  <c r="BV72" i="5"/>
  <c r="BU72" i="5"/>
  <c r="BT72" i="5"/>
  <c r="BS72" i="5"/>
  <c r="BR72" i="5"/>
  <c r="BQ72" i="5"/>
  <c r="BP72" i="5"/>
  <c r="BO72" i="5"/>
  <c r="BN72" i="5"/>
  <c r="BM72" i="5"/>
  <c r="BL72" i="5"/>
  <c r="BK72" i="5"/>
  <c r="BJ72" i="5"/>
  <c r="BI72" i="5"/>
  <c r="BW72" i="5" s="1"/>
  <c r="AS72" i="5" s="1"/>
  <c r="BV71" i="5"/>
  <c r="BU71" i="5"/>
  <c r="BT71" i="5"/>
  <c r="BS71" i="5"/>
  <c r="BR71" i="5"/>
  <c r="BQ71" i="5"/>
  <c r="BP71" i="5"/>
  <c r="BO71" i="5"/>
  <c r="BN71" i="5"/>
  <c r="BM71" i="5"/>
  <c r="BL71" i="5"/>
  <c r="BK71" i="5"/>
  <c r="BJ71" i="5"/>
  <c r="BI71" i="5"/>
  <c r="BW71" i="5" s="1"/>
  <c r="AS71" i="5" s="1"/>
  <c r="BV70" i="5"/>
  <c r="BU70" i="5"/>
  <c r="BT70" i="5"/>
  <c r="BS70" i="5"/>
  <c r="BR70" i="5"/>
  <c r="BQ70" i="5"/>
  <c r="BP70" i="5"/>
  <c r="BO70" i="5"/>
  <c r="BN70" i="5"/>
  <c r="BM70" i="5"/>
  <c r="BL70" i="5"/>
  <c r="BK70" i="5"/>
  <c r="BJ70" i="5"/>
  <c r="BI70" i="5"/>
  <c r="BW70" i="5" s="1"/>
  <c r="AS70" i="5" s="1"/>
  <c r="BV69" i="5"/>
  <c r="BU69" i="5"/>
  <c r="BT69" i="5"/>
  <c r="BS69" i="5"/>
  <c r="BR69" i="5"/>
  <c r="BQ69" i="5"/>
  <c r="BP69" i="5"/>
  <c r="BO69" i="5"/>
  <c r="BN69" i="5"/>
  <c r="BM69" i="5"/>
  <c r="BL69" i="5"/>
  <c r="BK69" i="5"/>
  <c r="BJ69" i="5"/>
  <c r="BI69" i="5"/>
  <c r="BW69" i="5" s="1"/>
  <c r="AS69" i="5" s="1"/>
  <c r="BV68" i="5"/>
  <c r="BU68" i="5"/>
  <c r="BT68" i="5"/>
  <c r="BS68" i="5"/>
  <c r="BR68" i="5"/>
  <c r="BQ68" i="5"/>
  <c r="BP68" i="5"/>
  <c r="BO68" i="5"/>
  <c r="BN68" i="5"/>
  <c r="BM68" i="5"/>
  <c r="BL68" i="5"/>
  <c r="BK68" i="5"/>
  <c r="BJ68" i="5"/>
  <c r="BI68" i="5"/>
  <c r="BW68" i="5" s="1"/>
  <c r="AS68" i="5" s="1"/>
  <c r="BV67" i="5"/>
  <c r="BU67" i="5"/>
  <c r="BT67" i="5"/>
  <c r="BS67" i="5"/>
  <c r="BR67" i="5"/>
  <c r="BQ67" i="5"/>
  <c r="BP67" i="5"/>
  <c r="BO67" i="5"/>
  <c r="BN67" i="5"/>
  <c r="BM67" i="5"/>
  <c r="BL67" i="5"/>
  <c r="BK67" i="5"/>
  <c r="BJ67" i="5"/>
  <c r="BI67" i="5"/>
  <c r="BW67" i="5" s="1"/>
  <c r="AS67" i="5" s="1"/>
  <c r="BV66" i="5"/>
  <c r="BU66" i="5"/>
  <c r="BT66" i="5"/>
  <c r="BS66" i="5"/>
  <c r="BR66" i="5"/>
  <c r="BQ66" i="5"/>
  <c r="BP66" i="5"/>
  <c r="BO66" i="5"/>
  <c r="BN66" i="5"/>
  <c r="BM66" i="5"/>
  <c r="BL66" i="5"/>
  <c r="BK66" i="5"/>
  <c r="BJ66" i="5"/>
  <c r="BI66" i="5"/>
  <c r="BW66" i="5" s="1"/>
  <c r="AS66" i="5" s="1"/>
  <c r="BV65" i="5"/>
  <c r="BU65" i="5"/>
  <c r="BT65" i="5"/>
  <c r="BS65" i="5"/>
  <c r="BR65" i="5"/>
  <c r="BQ65" i="5"/>
  <c r="BP65" i="5"/>
  <c r="BO65" i="5"/>
  <c r="BN65" i="5"/>
  <c r="BM65" i="5"/>
  <c r="BL65" i="5"/>
  <c r="BK65" i="5"/>
  <c r="BJ65" i="5"/>
  <c r="BI65" i="5"/>
  <c r="BW65" i="5" s="1"/>
  <c r="AS65" i="5" s="1"/>
  <c r="BV64" i="5"/>
  <c r="BU64" i="5"/>
  <c r="BT64" i="5"/>
  <c r="BS64" i="5"/>
  <c r="BR64" i="5"/>
  <c r="BQ64" i="5"/>
  <c r="BP64" i="5"/>
  <c r="BO64" i="5"/>
  <c r="BN64" i="5"/>
  <c r="BM64" i="5"/>
  <c r="BL64" i="5"/>
  <c r="BK64" i="5"/>
  <c r="BJ64" i="5"/>
  <c r="BI64" i="5"/>
  <c r="BW64" i="5" s="1"/>
  <c r="AS64" i="5" s="1"/>
  <c r="BV63" i="5"/>
  <c r="BU63" i="5"/>
  <c r="BT63" i="5"/>
  <c r="BS63" i="5"/>
  <c r="BR63" i="5"/>
  <c r="BQ63" i="5"/>
  <c r="BP63" i="5"/>
  <c r="BO63" i="5"/>
  <c r="BN63" i="5"/>
  <c r="BM63" i="5"/>
  <c r="BL63" i="5"/>
  <c r="BK63" i="5"/>
  <c r="BJ63" i="5"/>
  <c r="BI63" i="5"/>
  <c r="BW63" i="5" s="1"/>
  <c r="AS63" i="5" s="1"/>
  <c r="BV62" i="5"/>
  <c r="BU62" i="5"/>
  <c r="BT62" i="5"/>
  <c r="BS62" i="5"/>
  <c r="BR62" i="5"/>
  <c r="BQ62" i="5"/>
  <c r="BP62" i="5"/>
  <c r="BO62" i="5"/>
  <c r="BN62" i="5"/>
  <c r="BM62" i="5"/>
  <c r="BL62" i="5"/>
  <c r="BK62" i="5"/>
  <c r="BJ62" i="5"/>
  <c r="BI62" i="5"/>
  <c r="BW62" i="5" s="1"/>
  <c r="AS62" i="5" s="1"/>
  <c r="BV61" i="5"/>
  <c r="BU61" i="5"/>
  <c r="BT61" i="5"/>
  <c r="BS61" i="5"/>
  <c r="BR61" i="5"/>
  <c r="BQ61" i="5"/>
  <c r="BP61" i="5"/>
  <c r="BO61" i="5"/>
  <c r="BN61" i="5"/>
  <c r="BM61" i="5"/>
  <c r="BL61" i="5"/>
  <c r="BK61" i="5"/>
  <c r="BJ61" i="5"/>
  <c r="BI61" i="5"/>
  <c r="BW61" i="5" s="1"/>
  <c r="AS61" i="5" s="1"/>
  <c r="BV60" i="5"/>
  <c r="BU60" i="5"/>
  <c r="BT60" i="5"/>
  <c r="BS60" i="5"/>
  <c r="BR60" i="5"/>
  <c r="BQ60" i="5"/>
  <c r="BP60" i="5"/>
  <c r="BO60" i="5"/>
  <c r="BN60" i="5"/>
  <c r="BM60" i="5"/>
  <c r="BL60" i="5"/>
  <c r="BK60" i="5"/>
  <c r="BJ60" i="5"/>
  <c r="BI60" i="5"/>
  <c r="BW60" i="5" s="1"/>
  <c r="AS60" i="5" s="1"/>
  <c r="BV59" i="5"/>
  <c r="BU59" i="5"/>
  <c r="BT59" i="5"/>
  <c r="BS59" i="5"/>
  <c r="BR59" i="5"/>
  <c r="BQ59" i="5"/>
  <c r="BP59" i="5"/>
  <c r="BO59" i="5"/>
  <c r="BN59" i="5"/>
  <c r="BM59" i="5"/>
  <c r="BL59" i="5"/>
  <c r="BK59" i="5"/>
  <c r="BJ59" i="5"/>
  <c r="BI59" i="5"/>
  <c r="BW59" i="5" s="1"/>
  <c r="AS59" i="5" s="1"/>
  <c r="BV58" i="5"/>
  <c r="BU58" i="5"/>
  <c r="BT58" i="5"/>
  <c r="BS58" i="5"/>
  <c r="BR58" i="5"/>
  <c r="BQ58" i="5"/>
  <c r="BP58" i="5"/>
  <c r="BO58" i="5"/>
  <c r="BN58" i="5"/>
  <c r="BM58" i="5"/>
  <c r="BL58" i="5"/>
  <c r="BK58" i="5"/>
  <c r="BJ58" i="5"/>
  <c r="BI58" i="5"/>
  <c r="BW58" i="5" s="1"/>
  <c r="AS58" i="5" s="1"/>
  <c r="BV57" i="5"/>
  <c r="BU57" i="5"/>
  <c r="BT57" i="5"/>
  <c r="BS57" i="5"/>
  <c r="BR57" i="5"/>
  <c r="BQ57" i="5"/>
  <c r="BP57" i="5"/>
  <c r="BO57" i="5"/>
  <c r="BN57" i="5"/>
  <c r="BM57" i="5"/>
  <c r="BL57" i="5"/>
  <c r="BK57" i="5"/>
  <c r="BJ57" i="5"/>
  <c r="BI57" i="5"/>
  <c r="BW57" i="5" s="1"/>
  <c r="AS57" i="5" s="1"/>
  <c r="BV56" i="5"/>
  <c r="BU56" i="5"/>
  <c r="BT56" i="5"/>
  <c r="BS56" i="5"/>
  <c r="BR56" i="5"/>
  <c r="BQ56" i="5"/>
  <c r="BP56" i="5"/>
  <c r="BO56" i="5"/>
  <c r="BN56" i="5"/>
  <c r="BM56" i="5"/>
  <c r="BL56" i="5"/>
  <c r="BK56" i="5"/>
  <c r="BJ56" i="5"/>
  <c r="BI56" i="5"/>
  <c r="BW56" i="5" s="1"/>
  <c r="AS56" i="5" s="1"/>
  <c r="BV55" i="5"/>
  <c r="BU55" i="5"/>
  <c r="BT55" i="5"/>
  <c r="BS55" i="5"/>
  <c r="BR55" i="5"/>
  <c r="BQ55" i="5"/>
  <c r="BP55" i="5"/>
  <c r="BO55" i="5"/>
  <c r="BN55" i="5"/>
  <c r="BM55" i="5"/>
  <c r="BL55" i="5"/>
  <c r="BK55" i="5"/>
  <c r="BJ55" i="5"/>
  <c r="BI55" i="5"/>
  <c r="BW55" i="5" s="1"/>
  <c r="AS55" i="5" s="1"/>
  <c r="BV54" i="5"/>
  <c r="BU54" i="5"/>
  <c r="BT54" i="5"/>
  <c r="BS54" i="5"/>
  <c r="BR54" i="5"/>
  <c r="BQ54" i="5"/>
  <c r="BP54" i="5"/>
  <c r="BO54" i="5"/>
  <c r="BN54" i="5"/>
  <c r="BM54" i="5"/>
  <c r="BL54" i="5"/>
  <c r="BK54" i="5"/>
  <c r="BJ54" i="5"/>
  <c r="BI54" i="5"/>
  <c r="BW54" i="5" s="1"/>
  <c r="AS54" i="5" s="1"/>
  <c r="BV53" i="5"/>
  <c r="BU53" i="5"/>
  <c r="BT53" i="5"/>
  <c r="BS53" i="5"/>
  <c r="BR53" i="5"/>
  <c r="BQ53" i="5"/>
  <c r="BP53" i="5"/>
  <c r="BO53" i="5"/>
  <c r="BN53" i="5"/>
  <c r="BM53" i="5"/>
  <c r="BL53" i="5"/>
  <c r="BK53" i="5"/>
  <c r="BJ53" i="5"/>
  <c r="BI53" i="5"/>
  <c r="BW53" i="5" s="1"/>
  <c r="AS53" i="5" s="1"/>
  <c r="BV52" i="5"/>
  <c r="BU52" i="5"/>
  <c r="BT52" i="5"/>
  <c r="BS52" i="5"/>
  <c r="BR52" i="5"/>
  <c r="BQ52" i="5"/>
  <c r="BP52" i="5"/>
  <c r="BO52" i="5"/>
  <c r="BN52" i="5"/>
  <c r="BM52" i="5"/>
  <c r="BL52" i="5"/>
  <c r="BK52" i="5"/>
  <c r="BJ52" i="5"/>
  <c r="BI52" i="5"/>
  <c r="BW52" i="5" s="1"/>
  <c r="AS52" i="5" s="1"/>
  <c r="BV51" i="5"/>
  <c r="BU51" i="5"/>
  <c r="BT51" i="5"/>
  <c r="BS51" i="5"/>
  <c r="BR51" i="5"/>
  <c r="BQ51" i="5"/>
  <c r="BP51" i="5"/>
  <c r="BO51" i="5"/>
  <c r="BN51" i="5"/>
  <c r="BM51" i="5"/>
  <c r="BL51" i="5"/>
  <c r="BK51" i="5"/>
  <c r="BJ51" i="5"/>
  <c r="BI51" i="5"/>
  <c r="BW51" i="5" s="1"/>
  <c r="AS51" i="5" s="1"/>
  <c r="BV50" i="5"/>
  <c r="BU50" i="5"/>
  <c r="BT50" i="5"/>
  <c r="BS50" i="5"/>
  <c r="BR50" i="5"/>
  <c r="BQ50" i="5"/>
  <c r="BP50" i="5"/>
  <c r="BO50" i="5"/>
  <c r="BN50" i="5"/>
  <c r="BM50" i="5"/>
  <c r="BL50" i="5"/>
  <c r="BK50" i="5"/>
  <c r="BJ50" i="5"/>
  <c r="BI50" i="5"/>
  <c r="BW50" i="5" s="1"/>
  <c r="AS50" i="5" s="1"/>
  <c r="BV49" i="5"/>
  <c r="BU49" i="5"/>
  <c r="BT49" i="5"/>
  <c r="BS49" i="5"/>
  <c r="BR49" i="5"/>
  <c r="BQ49" i="5"/>
  <c r="BP49" i="5"/>
  <c r="BO49" i="5"/>
  <c r="BN49" i="5"/>
  <c r="BM49" i="5"/>
  <c r="BL49" i="5"/>
  <c r="BK49" i="5"/>
  <c r="BJ49" i="5"/>
  <c r="BI49" i="5"/>
  <c r="BW49" i="5" s="1"/>
  <c r="AS49" i="5" s="1"/>
  <c r="BV48" i="5"/>
  <c r="BU48" i="5"/>
  <c r="BT48" i="5"/>
  <c r="BS48" i="5"/>
  <c r="BR48" i="5"/>
  <c r="BQ48" i="5"/>
  <c r="BP48" i="5"/>
  <c r="BO48" i="5"/>
  <c r="BN48" i="5"/>
  <c r="BM48" i="5"/>
  <c r="BL48" i="5"/>
  <c r="BK48" i="5"/>
  <c r="BJ48" i="5"/>
  <c r="BI48" i="5"/>
  <c r="BW48" i="5" s="1"/>
  <c r="AS48" i="5" s="1"/>
  <c r="BV47" i="5"/>
  <c r="BU47" i="5"/>
  <c r="BT47" i="5"/>
  <c r="BS47" i="5"/>
  <c r="BR47" i="5"/>
  <c r="BQ47" i="5"/>
  <c r="BP47" i="5"/>
  <c r="BO47" i="5"/>
  <c r="BN47" i="5"/>
  <c r="BM47" i="5"/>
  <c r="BL47" i="5"/>
  <c r="BK47" i="5"/>
  <c r="BJ47" i="5"/>
  <c r="BI47" i="5"/>
  <c r="BW47" i="5" s="1"/>
  <c r="AS47" i="5" s="1"/>
  <c r="BV46" i="5"/>
  <c r="BU46" i="5"/>
  <c r="BT46" i="5"/>
  <c r="BS46" i="5"/>
  <c r="BR46" i="5"/>
  <c r="BQ46" i="5"/>
  <c r="BP46" i="5"/>
  <c r="BO46" i="5"/>
  <c r="BN46" i="5"/>
  <c r="BM46" i="5"/>
  <c r="BL46" i="5"/>
  <c r="BK46" i="5"/>
  <c r="BJ46" i="5"/>
  <c r="BI46" i="5"/>
  <c r="BW46" i="5" s="1"/>
  <c r="AS46" i="5" s="1"/>
  <c r="BV45" i="5"/>
  <c r="BU45" i="5"/>
  <c r="BT45" i="5"/>
  <c r="BS45" i="5"/>
  <c r="BR45" i="5"/>
  <c r="BQ45" i="5"/>
  <c r="BP45" i="5"/>
  <c r="BO45" i="5"/>
  <c r="BN45" i="5"/>
  <c r="BM45" i="5"/>
  <c r="BL45" i="5"/>
  <c r="BK45" i="5"/>
  <c r="BJ45" i="5"/>
  <c r="BI45" i="5"/>
  <c r="BW45" i="5" s="1"/>
  <c r="AS45" i="5" s="1"/>
  <c r="BV44" i="5"/>
  <c r="BU44" i="5"/>
  <c r="BT44" i="5"/>
  <c r="BS44" i="5"/>
  <c r="BR44" i="5"/>
  <c r="BQ44" i="5"/>
  <c r="BP44" i="5"/>
  <c r="BO44" i="5"/>
  <c r="BN44" i="5"/>
  <c r="BM44" i="5"/>
  <c r="BL44" i="5"/>
  <c r="BK44" i="5"/>
  <c r="BJ44" i="5"/>
  <c r="BI44" i="5"/>
  <c r="BW44" i="5" s="1"/>
  <c r="AS44" i="5" s="1"/>
  <c r="BV43" i="5"/>
  <c r="BU43" i="5"/>
  <c r="BT43" i="5"/>
  <c r="BS43" i="5"/>
  <c r="BR43" i="5"/>
  <c r="BQ43" i="5"/>
  <c r="BP43" i="5"/>
  <c r="BO43" i="5"/>
  <c r="BN43" i="5"/>
  <c r="BM43" i="5"/>
  <c r="BL43" i="5"/>
  <c r="BK43" i="5"/>
  <c r="BJ43" i="5"/>
  <c r="BI43" i="5"/>
  <c r="BW43" i="5" s="1"/>
  <c r="AS43" i="5" s="1"/>
  <c r="BV42" i="5"/>
  <c r="BU42" i="5"/>
  <c r="BT42" i="5"/>
  <c r="BS42" i="5"/>
  <c r="BR42" i="5"/>
  <c r="BQ42" i="5"/>
  <c r="BP42" i="5"/>
  <c r="BO42" i="5"/>
  <c r="BN42" i="5"/>
  <c r="BM42" i="5"/>
  <c r="BL42" i="5"/>
  <c r="BK42" i="5"/>
  <c r="BJ42" i="5"/>
  <c r="BI42" i="5"/>
  <c r="BW42" i="5" s="1"/>
  <c r="AS42" i="5" s="1"/>
  <c r="BV41" i="5"/>
  <c r="BU41" i="5"/>
  <c r="BT41" i="5"/>
  <c r="BS41" i="5"/>
  <c r="BR41" i="5"/>
  <c r="BQ41" i="5"/>
  <c r="BP41" i="5"/>
  <c r="BO41" i="5"/>
  <c r="BN41" i="5"/>
  <c r="BM41" i="5"/>
  <c r="BL41" i="5"/>
  <c r="BK41" i="5"/>
  <c r="BJ41" i="5"/>
  <c r="BI41" i="5"/>
  <c r="BW41" i="5" s="1"/>
  <c r="AS41" i="5" s="1"/>
  <c r="BV40" i="5"/>
  <c r="BU40" i="5"/>
  <c r="BT40" i="5"/>
  <c r="BS40" i="5"/>
  <c r="BR40" i="5"/>
  <c r="BQ40" i="5"/>
  <c r="BP40" i="5"/>
  <c r="BO40" i="5"/>
  <c r="BN40" i="5"/>
  <c r="BM40" i="5"/>
  <c r="BL40" i="5"/>
  <c r="BK40" i="5"/>
  <c r="BJ40" i="5"/>
  <c r="BI40" i="5"/>
  <c r="BW40" i="5" s="1"/>
  <c r="AS40" i="5" s="1"/>
  <c r="BV39" i="5"/>
  <c r="BU39" i="5"/>
  <c r="BT39" i="5"/>
  <c r="BS39" i="5"/>
  <c r="BR39" i="5"/>
  <c r="BQ39" i="5"/>
  <c r="BP39" i="5"/>
  <c r="BO39" i="5"/>
  <c r="BN39" i="5"/>
  <c r="BM39" i="5"/>
  <c r="BL39" i="5"/>
  <c r="BK39" i="5"/>
  <c r="BJ39" i="5"/>
  <c r="BI39" i="5"/>
  <c r="BW39" i="5" s="1"/>
  <c r="AS39" i="5" s="1"/>
  <c r="BV38" i="5"/>
  <c r="BU38" i="5"/>
  <c r="BT38" i="5"/>
  <c r="BS38" i="5"/>
  <c r="BR38" i="5"/>
  <c r="BQ38" i="5"/>
  <c r="BP38" i="5"/>
  <c r="BO38" i="5"/>
  <c r="BN38" i="5"/>
  <c r="BM38" i="5"/>
  <c r="BL38" i="5"/>
  <c r="BK38" i="5"/>
  <c r="BJ38" i="5"/>
  <c r="BI38" i="5"/>
  <c r="BW38" i="5" s="1"/>
  <c r="AS38" i="5" s="1"/>
  <c r="BV37" i="5"/>
  <c r="BU37" i="5"/>
  <c r="BT37" i="5"/>
  <c r="BS37" i="5"/>
  <c r="BR37" i="5"/>
  <c r="BQ37" i="5"/>
  <c r="BP37" i="5"/>
  <c r="BO37" i="5"/>
  <c r="BN37" i="5"/>
  <c r="BM37" i="5"/>
  <c r="BL37" i="5"/>
  <c r="BK37" i="5"/>
  <c r="BJ37" i="5"/>
  <c r="BI37" i="5"/>
  <c r="BW37" i="5" s="1"/>
  <c r="AS37" i="5" s="1"/>
  <c r="BV36" i="5"/>
  <c r="BU36" i="5"/>
  <c r="BT36" i="5"/>
  <c r="BS36" i="5"/>
  <c r="BR36" i="5"/>
  <c r="BQ36" i="5"/>
  <c r="BP36" i="5"/>
  <c r="BO36" i="5"/>
  <c r="BN36" i="5"/>
  <c r="BM36" i="5"/>
  <c r="BL36" i="5"/>
  <c r="BK36" i="5"/>
  <c r="BJ36" i="5"/>
  <c r="BI36" i="5"/>
  <c r="BW36" i="5" s="1"/>
  <c r="AS36" i="5" s="1"/>
  <c r="BV35" i="5"/>
  <c r="BU35" i="5"/>
  <c r="BT35" i="5"/>
  <c r="BS35" i="5"/>
  <c r="BR35" i="5"/>
  <c r="BQ35" i="5"/>
  <c r="BP35" i="5"/>
  <c r="BO35" i="5"/>
  <c r="BN35" i="5"/>
  <c r="BM35" i="5"/>
  <c r="BL35" i="5"/>
  <c r="BK35" i="5"/>
  <c r="BJ35" i="5"/>
  <c r="BI35" i="5"/>
  <c r="BW35" i="5" s="1"/>
  <c r="AS35" i="5" s="1"/>
  <c r="BV34" i="5"/>
  <c r="BU34" i="5"/>
  <c r="BT34" i="5"/>
  <c r="BS34" i="5"/>
  <c r="BR34" i="5"/>
  <c r="BQ34" i="5"/>
  <c r="BP34" i="5"/>
  <c r="BO34" i="5"/>
  <c r="BN34" i="5"/>
  <c r="BM34" i="5"/>
  <c r="BL34" i="5"/>
  <c r="BK34" i="5"/>
  <c r="BJ34" i="5"/>
  <c r="BI34" i="5"/>
  <c r="BW34" i="5" s="1"/>
  <c r="AS34" i="5" s="1"/>
  <c r="BV33" i="5"/>
  <c r="BU33" i="5"/>
  <c r="BT33" i="5"/>
  <c r="BS33" i="5"/>
  <c r="BR33" i="5"/>
  <c r="BQ33" i="5"/>
  <c r="BP33" i="5"/>
  <c r="BO33" i="5"/>
  <c r="BN33" i="5"/>
  <c r="BM33" i="5"/>
  <c r="BL33" i="5"/>
  <c r="BK33" i="5"/>
  <c r="BJ33" i="5"/>
  <c r="BI33" i="5"/>
  <c r="BW33" i="5" s="1"/>
  <c r="AS33" i="5" s="1"/>
  <c r="BV32" i="5"/>
  <c r="BU32" i="5"/>
  <c r="BT32" i="5"/>
  <c r="BS32" i="5"/>
  <c r="BR32" i="5"/>
  <c r="BQ32" i="5"/>
  <c r="BP32" i="5"/>
  <c r="BO32" i="5"/>
  <c r="BN32" i="5"/>
  <c r="BM32" i="5"/>
  <c r="BL32" i="5"/>
  <c r="BK32" i="5"/>
  <c r="BJ32" i="5"/>
  <c r="BI32" i="5"/>
  <c r="BW32" i="5" s="1"/>
  <c r="AS32" i="5" s="1"/>
  <c r="BV31" i="5"/>
  <c r="BU31" i="5"/>
  <c r="BT31" i="5"/>
  <c r="BS31" i="5"/>
  <c r="BR31" i="5"/>
  <c r="BQ31" i="5"/>
  <c r="BP31" i="5"/>
  <c r="BO31" i="5"/>
  <c r="BN31" i="5"/>
  <c r="BM31" i="5"/>
  <c r="BL31" i="5"/>
  <c r="BK31" i="5"/>
  <c r="BJ31" i="5"/>
  <c r="BI31" i="5"/>
  <c r="BW31" i="5" s="1"/>
  <c r="AS31" i="5" s="1"/>
  <c r="BV30" i="5"/>
  <c r="BU30" i="5"/>
  <c r="BT30" i="5"/>
  <c r="BS30" i="5"/>
  <c r="BR30" i="5"/>
  <c r="BQ30" i="5"/>
  <c r="BP30" i="5"/>
  <c r="BO30" i="5"/>
  <c r="BN30" i="5"/>
  <c r="BM30" i="5"/>
  <c r="BL30" i="5"/>
  <c r="BK30" i="5"/>
  <c r="BJ30" i="5"/>
  <c r="BI30" i="5"/>
  <c r="BW30" i="5" s="1"/>
  <c r="AS30" i="5" s="1"/>
  <c r="BV29" i="5"/>
  <c r="BU29" i="5"/>
  <c r="BT29" i="5"/>
  <c r="BS29" i="5"/>
  <c r="BR29" i="5"/>
  <c r="BQ29" i="5"/>
  <c r="BP29" i="5"/>
  <c r="BO29" i="5"/>
  <c r="BN29" i="5"/>
  <c r="BM29" i="5"/>
  <c r="BL29" i="5"/>
  <c r="BK29" i="5"/>
  <c r="BJ29" i="5"/>
  <c r="BI29" i="5"/>
  <c r="BW29" i="5" s="1"/>
  <c r="AS29" i="5" s="1"/>
  <c r="BV28" i="5"/>
  <c r="BU28" i="5"/>
  <c r="BT28" i="5"/>
  <c r="BS28" i="5"/>
  <c r="BR28" i="5"/>
  <c r="BQ28" i="5"/>
  <c r="BP28" i="5"/>
  <c r="BO28" i="5"/>
  <c r="BN28" i="5"/>
  <c r="BM28" i="5"/>
  <c r="BL28" i="5"/>
  <c r="BK28" i="5"/>
  <c r="BJ28" i="5"/>
  <c r="BI28" i="5"/>
  <c r="BW28" i="5" s="1"/>
  <c r="AS28" i="5" s="1"/>
  <c r="BV27" i="5"/>
  <c r="BU27" i="5"/>
  <c r="BT27" i="5"/>
  <c r="BS27" i="5"/>
  <c r="BR27" i="5"/>
  <c r="BQ27" i="5"/>
  <c r="BP27" i="5"/>
  <c r="BO27" i="5"/>
  <c r="BN27" i="5"/>
  <c r="BM27" i="5"/>
  <c r="BL27" i="5"/>
  <c r="BK27" i="5"/>
  <c r="BJ27" i="5"/>
  <c r="BI27" i="5"/>
  <c r="BW27" i="5" s="1"/>
  <c r="AS27" i="5" s="1"/>
  <c r="BV26" i="5"/>
  <c r="BU26" i="5"/>
  <c r="BT26" i="5"/>
  <c r="BS26" i="5"/>
  <c r="BR26" i="5"/>
  <c r="BQ26" i="5"/>
  <c r="BP26" i="5"/>
  <c r="BO26" i="5"/>
  <c r="BN26" i="5"/>
  <c r="BM26" i="5"/>
  <c r="BL26" i="5"/>
  <c r="BK26" i="5"/>
  <c r="BJ26" i="5"/>
  <c r="BI26" i="5"/>
  <c r="BW26" i="5" s="1"/>
  <c r="AS26" i="5" s="1"/>
  <c r="BV25" i="5"/>
  <c r="BU25" i="5"/>
  <c r="BT25" i="5"/>
  <c r="BS25" i="5"/>
  <c r="BR25" i="5"/>
  <c r="BQ25" i="5"/>
  <c r="BP25" i="5"/>
  <c r="BO25" i="5"/>
  <c r="BN25" i="5"/>
  <c r="BM25" i="5"/>
  <c r="BL25" i="5"/>
  <c r="BK25" i="5"/>
  <c r="BJ25" i="5"/>
  <c r="BI25" i="5"/>
  <c r="BW25" i="5" s="1"/>
  <c r="AS25" i="5" s="1"/>
  <c r="BV24" i="5"/>
  <c r="BU24" i="5"/>
  <c r="BT24" i="5"/>
  <c r="BS24" i="5"/>
  <c r="BR24" i="5"/>
  <c r="BQ24" i="5"/>
  <c r="BP24" i="5"/>
  <c r="BO24" i="5"/>
  <c r="BN24" i="5"/>
  <c r="BM24" i="5"/>
  <c r="BL24" i="5"/>
  <c r="BK24" i="5"/>
  <c r="BJ24" i="5"/>
  <c r="BI24" i="5"/>
  <c r="BW24" i="5" s="1"/>
  <c r="AS24" i="5" s="1"/>
  <c r="BV23" i="5"/>
  <c r="BU23" i="5"/>
  <c r="BT23" i="5"/>
  <c r="BS23" i="5"/>
  <c r="BR23" i="5"/>
  <c r="BQ23" i="5"/>
  <c r="BP23" i="5"/>
  <c r="BO23" i="5"/>
  <c r="BN23" i="5"/>
  <c r="BM23" i="5"/>
  <c r="BL23" i="5"/>
  <c r="BK23" i="5"/>
  <c r="BJ23" i="5"/>
  <c r="BI23" i="5"/>
  <c r="BW23" i="5" s="1"/>
  <c r="AS23" i="5" s="1"/>
  <c r="BV22" i="5"/>
  <c r="BU22" i="5"/>
  <c r="BT22" i="5"/>
  <c r="BS22" i="5"/>
  <c r="BR22" i="5"/>
  <c r="BQ22" i="5"/>
  <c r="BP22" i="5"/>
  <c r="BO22" i="5"/>
  <c r="BN22" i="5"/>
  <c r="BM22" i="5"/>
  <c r="BL22" i="5"/>
  <c r="BK22" i="5"/>
  <c r="BJ22" i="5"/>
  <c r="BI22" i="5"/>
  <c r="BW22" i="5" s="1"/>
  <c r="AS22" i="5" s="1"/>
  <c r="BV21" i="5"/>
  <c r="BU21" i="5"/>
  <c r="BT21" i="5"/>
  <c r="BS21" i="5"/>
  <c r="BR21" i="5"/>
  <c r="BQ21" i="5"/>
  <c r="BP21" i="5"/>
  <c r="BO21" i="5"/>
  <c r="BN21" i="5"/>
  <c r="BM21" i="5"/>
  <c r="BL21" i="5"/>
  <c r="BK21" i="5"/>
  <c r="BJ21" i="5"/>
  <c r="BI21" i="5"/>
  <c r="BW21" i="5" s="1"/>
  <c r="BV20" i="5"/>
  <c r="BU20" i="5"/>
  <c r="BT20" i="5"/>
  <c r="BS20" i="5"/>
  <c r="BR20" i="5"/>
  <c r="BQ20" i="5"/>
  <c r="BP20" i="5"/>
  <c r="BO20" i="5"/>
  <c r="BN20" i="5"/>
  <c r="BM20" i="5"/>
  <c r="BL20" i="5"/>
  <c r="BK20" i="5"/>
  <c r="BJ20" i="5"/>
  <c r="BI20" i="5"/>
  <c r="BW20" i="5" s="1"/>
  <c r="BV19" i="5"/>
  <c r="BU19" i="5"/>
  <c r="BT19" i="5"/>
  <c r="BS19" i="5"/>
  <c r="BR19" i="5"/>
  <c r="BQ19" i="5"/>
  <c r="BP19" i="5"/>
  <c r="BO19" i="5"/>
  <c r="BN19" i="5"/>
  <c r="BM19" i="5"/>
  <c r="BL19" i="5"/>
  <c r="BK19" i="5"/>
  <c r="BJ19" i="5"/>
  <c r="BI19" i="5"/>
  <c r="BW19" i="5" s="1"/>
  <c r="BV18" i="5"/>
  <c r="BU18" i="5"/>
  <c r="BT18" i="5"/>
  <c r="BS18" i="5"/>
  <c r="BR18" i="5"/>
  <c r="BQ18" i="5"/>
  <c r="BP18" i="5"/>
  <c r="BO18" i="5"/>
  <c r="BN18" i="5"/>
  <c r="BM18" i="5"/>
  <c r="BL18" i="5"/>
  <c r="BK18" i="5"/>
  <c r="BJ18" i="5"/>
  <c r="BI18" i="5"/>
  <c r="BW18" i="5" s="1"/>
  <c r="BV17" i="5"/>
  <c r="BU17" i="5"/>
  <c r="BT17" i="5"/>
  <c r="BS17" i="5"/>
  <c r="BR17" i="5"/>
  <c r="BQ17" i="5"/>
  <c r="BP17" i="5"/>
  <c r="BO17" i="5"/>
  <c r="BN17" i="5"/>
  <c r="BM17" i="5"/>
  <c r="BL17" i="5"/>
  <c r="BK17" i="5"/>
  <c r="BJ17" i="5"/>
  <c r="BI17" i="5"/>
  <c r="BW17" i="5" s="1"/>
  <c r="BV16" i="5"/>
  <c r="BU16" i="5"/>
  <c r="BT16" i="5"/>
  <c r="BS16" i="5"/>
  <c r="BR16" i="5"/>
  <c r="BQ16" i="5"/>
  <c r="BP16" i="5"/>
  <c r="BO16" i="5"/>
  <c r="BN16" i="5"/>
  <c r="BM16" i="5"/>
  <c r="BL16" i="5"/>
  <c r="BK16" i="5"/>
  <c r="BJ16" i="5"/>
  <c r="BI16" i="5"/>
  <c r="BW16" i="5" s="1"/>
  <c r="BV15" i="5"/>
  <c r="BU15" i="5"/>
  <c r="BT15" i="5"/>
  <c r="BS15" i="5"/>
  <c r="BR15" i="5"/>
  <c r="BQ15" i="5"/>
  <c r="BP15" i="5"/>
  <c r="BO15" i="5"/>
  <c r="BN15" i="5"/>
  <c r="BM15" i="5"/>
  <c r="BL15" i="5"/>
  <c r="BK15" i="5"/>
  <c r="BJ15" i="5"/>
  <c r="BI15" i="5"/>
  <c r="BW15" i="5" s="1"/>
  <c r="BV14" i="5"/>
  <c r="BU14" i="5"/>
  <c r="BT14" i="5"/>
  <c r="BS14" i="5"/>
  <c r="BR14" i="5"/>
  <c r="BQ14" i="5"/>
  <c r="BP14" i="5"/>
  <c r="BO14" i="5"/>
  <c r="BN14" i="5"/>
  <c r="BM14" i="5"/>
  <c r="BL14" i="5"/>
  <c r="BK14" i="5"/>
  <c r="BJ14" i="5"/>
  <c r="BI14" i="5"/>
  <c r="BW14" i="5" s="1"/>
  <c r="AS14" i="5" s="1"/>
  <c r="BV13" i="5"/>
  <c r="BU13" i="5"/>
  <c r="BT13" i="5"/>
  <c r="BS13" i="5"/>
  <c r="BR13" i="5"/>
  <c r="BQ13" i="5"/>
  <c r="BP13" i="5"/>
  <c r="BO13" i="5"/>
  <c r="BN13" i="5"/>
  <c r="BM13" i="5"/>
  <c r="BL13" i="5"/>
  <c r="BK13" i="5"/>
  <c r="BJ13" i="5"/>
  <c r="BI13" i="5"/>
  <c r="BV12" i="5"/>
  <c r="BU12" i="5"/>
  <c r="BT12" i="5"/>
  <c r="BS12" i="5"/>
  <c r="BR12" i="5"/>
  <c r="BQ12" i="5"/>
  <c r="BP12" i="5"/>
  <c r="BO12" i="5"/>
  <c r="BN12" i="5"/>
  <c r="BM12" i="5"/>
  <c r="BL12" i="5"/>
  <c r="BK12" i="5"/>
  <c r="BJ12" i="5"/>
  <c r="BI12" i="5"/>
  <c r="BW12" i="5" s="1"/>
  <c r="AS12" i="5" s="1"/>
  <c r="BV11" i="5"/>
  <c r="BU11" i="5"/>
  <c r="BT11" i="5"/>
  <c r="BS11" i="5"/>
  <c r="BR11" i="5"/>
  <c r="BQ11" i="5"/>
  <c r="BP11" i="5"/>
  <c r="BO11" i="5"/>
  <c r="BN11" i="5"/>
  <c r="BM11" i="5"/>
  <c r="BL11" i="5"/>
  <c r="BK11" i="5"/>
  <c r="BJ11" i="5"/>
  <c r="BI11" i="5"/>
  <c r="BV10" i="5"/>
  <c r="BU10" i="5"/>
  <c r="BT10" i="5"/>
  <c r="BS10" i="5"/>
  <c r="BR10" i="5"/>
  <c r="BQ10" i="5"/>
  <c r="BP10" i="5"/>
  <c r="BO10" i="5"/>
  <c r="BN10" i="5"/>
  <c r="BM10" i="5"/>
  <c r="BL10" i="5"/>
  <c r="BK10" i="5"/>
  <c r="BJ10" i="5"/>
  <c r="BI10" i="5"/>
  <c r="BV9" i="5"/>
  <c r="BU9" i="5"/>
  <c r="BT9" i="5"/>
  <c r="BS9" i="5"/>
  <c r="BR9" i="5"/>
  <c r="BQ9" i="5"/>
  <c r="BP9" i="5"/>
  <c r="BO9" i="5"/>
  <c r="BN9" i="5"/>
  <c r="BM9" i="5"/>
  <c r="BL9" i="5"/>
  <c r="BK9" i="5"/>
  <c r="BJ9" i="5"/>
  <c r="BI9" i="5"/>
  <c r="BV8" i="5"/>
  <c r="BU8" i="5"/>
  <c r="BT8" i="5"/>
  <c r="BS8" i="5"/>
  <c r="BR8" i="5"/>
  <c r="BQ8" i="5"/>
  <c r="BP8" i="5"/>
  <c r="BO8" i="5"/>
  <c r="BN8" i="5"/>
  <c r="BM8" i="5"/>
  <c r="BL8" i="5"/>
  <c r="BK8" i="5"/>
  <c r="BJ8" i="5"/>
  <c r="BI8" i="5"/>
  <c r="BW8" i="5" s="1"/>
  <c r="AS8" i="5" s="1"/>
  <c r="BV7" i="5"/>
  <c r="BU7" i="5"/>
  <c r="BT7" i="5"/>
  <c r="BS7" i="5"/>
  <c r="BR7" i="5"/>
  <c r="BQ7" i="5"/>
  <c r="BP7" i="5"/>
  <c r="BO7" i="5"/>
  <c r="BN7" i="5"/>
  <c r="BM7" i="5"/>
  <c r="BL7" i="5"/>
  <c r="BK7" i="5"/>
  <c r="BJ7" i="5"/>
  <c r="BI7" i="5"/>
  <c r="BG189" i="5"/>
  <c r="BF189" i="5"/>
  <c r="BE189" i="5"/>
  <c r="BD189" i="5"/>
  <c r="BC189" i="5"/>
  <c r="BB189" i="5"/>
  <c r="BA189" i="5"/>
  <c r="AZ189" i="5"/>
  <c r="BG188" i="5"/>
  <c r="BF188" i="5"/>
  <c r="BE188" i="5"/>
  <c r="BD188" i="5"/>
  <c r="BC188" i="5"/>
  <c r="BB188" i="5"/>
  <c r="BA188" i="5"/>
  <c r="AZ188" i="5"/>
  <c r="BG187" i="5"/>
  <c r="BF187" i="5"/>
  <c r="BE187" i="5"/>
  <c r="BD187" i="5"/>
  <c r="BC187" i="5"/>
  <c r="BB187" i="5"/>
  <c r="BA187" i="5"/>
  <c r="AZ187" i="5"/>
  <c r="BG186" i="5"/>
  <c r="BF186" i="5"/>
  <c r="BE186" i="5"/>
  <c r="BD186" i="5"/>
  <c r="BC186" i="5"/>
  <c r="BB186" i="5"/>
  <c r="BA186" i="5"/>
  <c r="AZ186" i="5"/>
  <c r="BG185" i="5"/>
  <c r="BF185" i="5"/>
  <c r="BE185" i="5"/>
  <c r="BD185" i="5"/>
  <c r="BC185" i="5"/>
  <c r="BB185" i="5"/>
  <c r="BA185" i="5"/>
  <c r="AZ185" i="5"/>
  <c r="BG184" i="5"/>
  <c r="BF184" i="5"/>
  <c r="BE184" i="5"/>
  <c r="BD184" i="5"/>
  <c r="BC184" i="5"/>
  <c r="BB184" i="5"/>
  <c r="BA184" i="5"/>
  <c r="AZ184" i="5"/>
  <c r="BG183" i="5"/>
  <c r="BF183" i="5"/>
  <c r="BE183" i="5"/>
  <c r="BD183" i="5"/>
  <c r="BC183" i="5"/>
  <c r="BB183" i="5"/>
  <c r="BA183" i="5"/>
  <c r="AZ183" i="5"/>
  <c r="BG182" i="5"/>
  <c r="BF182" i="5"/>
  <c r="BE182" i="5"/>
  <c r="BD182" i="5"/>
  <c r="BC182" i="5"/>
  <c r="BB182" i="5"/>
  <c r="BA182" i="5"/>
  <c r="AZ182" i="5"/>
  <c r="BG181" i="5"/>
  <c r="BF181" i="5"/>
  <c r="BE181" i="5"/>
  <c r="BD181" i="5"/>
  <c r="BC181" i="5"/>
  <c r="BB181" i="5"/>
  <c r="BA181" i="5"/>
  <c r="AZ181" i="5"/>
  <c r="BG180" i="5"/>
  <c r="BF180" i="5"/>
  <c r="BE180" i="5"/>
  <c r="BD180" i="5"/>
  <c r="BC180" i="5"/>
  <c r="BB180" i="5"/>
  <c r="BA180" i="5"/>
  <c r="AZ180" i="5"/>
  <c r="BG179" i="5"/>
  <c r="BF179" i="5"/>
  <c r="BE179" i="5"/>
  <c r="BD179" i="5"/>
  <c r="BC179" i="5"/>
  <c r="BB179" i="5"/>
  <c r="BA179" i="5"/>
  <c r="AZ179" i="5"/>
  <c r="BG178" i="5"/>
  <c r="BF178" i="5"/>
  <c r="BE178" i="5"/>
  <c r="BD178" i="5"/>
  <c r="BC178" i="5"/>
  <c r="BB178" i="5"/>
  <c r="BA178" i="5"/>
  <c r="AZ178" i="5"/>
  <c r="BG177" i="5"/>
  <c r="BF177" i="5"/>
  <c r="BE177" i="5"/>
  <c r="BD177" i="5"/>
  <c r="BC177" i="5"/>
  <c r="BB177" i="5"/>
  <c r="BA177" i="5"/>
  <c r="AZ177" i="5"/>
  <c r="BG176" i="5"/>
  <c r="BF176" i="5"/>
  <c r="BE176" i="5"/>
  <c r="BD176" i="5"/>
  <c r="BC176" i="5"/>
  <c r="BB176" i="5"/>
  <c r="BA176" i="5"/>
  <c r="AZ176" i="5"/>
  <c r="BG175" i="5"/>
  <c r="BF175" i="5"/>
  <c r="BE175" i="5"/>
  <c r="BD175" i="5"/>
  <c r="BC175" i="5"/>
  <c r="BB175" i="5"/>
  <c r="BA175" i="5"/>
  <c r="AZ175" i="5"/>
  <c r="BG174" i="5"/>
  <c r="BF174" i="5"/>
  <c r="BE174" i="5"/>
  <c r="BD174" i="5"/>
  <c r="BC174" i="5"/>
  <c r="BB174" i="5"/>
  <c r="BA174" i="5"/>
  <c r="AZ174" i="5"/>
  <c r="BG173" i="5"/>
  <c r="BF173" i="5"/>
  <c r="BE173" i="5"/>
  <c r="BD173" i="5"/>
  <c r="BC173" i="5"/>
  <c r="BB173" i="5"/>
  <c r="BA173" i="5"/>
  <c r="AZ173" i="5"/>
  <c r="BG172" i="5"/>
  <c r="BF172" i="5"/>
  <c r="BE172" i="5"/>
  <c r="BD172" i="5"/>
  <c r="BC172" i="5"/>
  <c r="BB172" i="5"/>
  <c r="BA172" i="5"/>
  <c r="AZ172" i="5"/>
  <c r="BG171" i="5"/>
  <c r="BF171" i="5"/>
  <c r="BE171" i="5"/>
  <c r="BD171" i="5"/>
  <c r="BC171" i="5"/>
  <c r="BB171" i="5"/>
  <c r="BA171" i="5"/>
  <c r="AZ171" i="5"/>
  <c r="BG170" i="5"/>
  <c r="BF170" i="5"/>
  <c r="BE170" i="5"/>
  <c r="BD170" i="5"/>
  <c r="BC170" i="5"/>
  <c r="BB170" i="5"/>
  <c r="BA170" i="5"/>
  <c r="AZ170" i="5"/>
  <c r="BG169" i="5"/>
  <c r="BF169" i="5"/>
  <c r="BE169" i="5"/>
  <c r="BD169" i="5"/>
  <c r="BC169" i="5"/>
  <c r="BB169" i="5"/>
  <c r="BA169" i="5"/>
  <c r="AZ169" i="5"/>
  <c r="BG168" i="5"/>
  <c r="BF168" i="5"/>
  <c r="BE168" i="5"/>
  <c r="BD168" i="5"/>
  <c r="BC168" i="5"/>
  <c r="BB168" i="5"/>
  <c r="BA168" i="5"/>
  <c r="AZ168" i="5"/>
  <c r="BG167" i="5"/>
  <c r="BF167" i="5"/>
  <c r="BE167" i="5"/>
  <c r="BD167" i="5"/>
  <c r="BC167" i="5"/>
  <c r="BB167" i="5"/>
  <c r="BA167" i="5"/>
  <c r="AZ167" i="5"/>
  <c r="BG166" i="5"/>
  <c r="BF166" i="5"/>
  <c r="BE166" i="5"/>
  <c r="BD166" i="5"/>
  <c r="BC166" i="5"/>
  <c r="BB166" i="5"/>
  <c r="BA166" i="5"/>
  <c r="AZ166" i="5"/>
  <c r="BG165" i="5"/>
  <c r="BF165" i="5"/>
  <c r="BE165" i="5"/>
  <c r="BD165" i="5"/>
  <c r="BC165" i="5"/>
  <c r="BB165" i="5"/>
  <c r="BA165" i="5"/>
  <c r="AZ165" i="5"/>
  <c r="BG164" i="5"/>
  <c r="BF164" i="5"/>
  <c r="BE164" i="5"/>
  <c r="BD164" i="5"/>
  <c r="BC164" i="5"/>
  <c r="BB164" i="5"/>
  <c r="BA164" i="5"/>
  <c r="AZ164" i="5"/>
  <c r="BG163" i="5"/>
  <c r="BF163" i="5"/>
  <c r="BE163" i="5"/>
  <c r="BD163" i="5"/>
  <c r="BC163" i="5"/>
  <c r="BB163" i="5"/>
  <c r="BA163" i="5"/>
  <c r="AZ163" i="5"/>
  <c r="BG162" i="5"/>
  <c r="BF162" i="5"/>
  <c r="BE162" i="5"/>
  <c r="BD162" i="5"/>
  <c r="BC162" i="5"/>
  <c r="BB162" i="5"/>
  <c r="BA162" i="5"/>
  <c r="AZ162" i="5"/>
  <c r="BG161" i="5"/>
  <c r="BF161" i="5"/>
  <c r="BE161" i="5"/>
  <c r="BD161" i="5"/>
  <c r="BC161" i="5"/>
  <c r="BB161" i="5"/>
  <c r="BA161" i="5"/>
  <c r="AZ161" i="5"/>
  <c r="BG160" i="5"/>
  <c r="BF160" i="5"/>
  <c r="BE160" i="5"/>
  <c r="BD160" i="5"/>
  <c r="BC160" i="5"/>
  <c r="BB160" i="5"/>
  <c r="BA160" i="5"/>
  <c r="AZ160" i="5"/>
  <c r="BG159" i="5"/>
  <c r="BF159" i="5"/>
  <c r="BE159" i="5"/>
  <c r="BD159" i="5"/>
  <c r="BC159" i="5"/>
  <c r="BB159" i="5"/>
  <c r="BA159" i="5"/>
  <c r="AZ159" i="5"/>
  <c r="BG158" i="5"/>
  <c r="BF158" i="5"/>
  <c r="BE158" i="5"/>
  <c r="BD158" i="5"/>
  <c r="BC158" i="5"/>
  <c r="BB158" i="5"/>
  <c r="BA158" i="5"/>
  <c r="AZ158" i="5"/>
  <c r="BG157" i="5"/>
  <c r="BF157" i="5"/>
  <c r="BE157" i="5"/>
  <c r="BD157" i="5"/>
  <c r="BC157" i="5"/>
  <c r="BB157" i="5"/>
  <c r="BA157" i="5"/>
  <c r="AZ157" i="5"/>
  <c r="BG156" i="5"/>
  <c r="BF156" i="5"/>
  <c r="BE156" i="5"/>
  <c r="BD156" i="5"/>
  <c r="BC156" i="5"/>
  <c r="BB156" i="5"/>
  <c r="BA156" i="5"/>
  <c r="AZ156" i="5"/>
  <c r="BG155" i="5"/>
  <c r="BF155" i="5"/>
  <c r="BE155" i="5"/>
  <c r="BD155" i="5"/>
  <c r="BC155" i="5"/>
  <c r="BB155" i="5"/>
  <c r="BA155" i="5"/>
  <c r="AZ155" i="5"/>
  <c r="BG154" i="5"/>
  <c r="BF154" i="5"/>
  <c r="BE154" i="5"/>
  <c r="BD154" i="5"/>
  <c r="BC154" i="5"/>
  <c r="BB154" i="5"/>
  <c r="BA154" i="5"/>
  <c r="AZ154" i="5"/>
  <c r="BG153" i="5"/>
  <c r="BF153" i="5"/>
  <c r="BE153" i="5"/>
  <c r="BD153" i="5"/>
  <c r="BC153" i="5"/>
  <c r="BB153" i="5"/>
  <c r="BA153" i="5"/>
  <c r="AZ153" i="5"/>
  <c r="BG152" i="5"/>
  <c r="BF152" i="5"/>
  <c r="BE152" i="5"/>
  <c r="BD152" i="5"/>
  <c r="BC152" i="5"/>
  <c r="BB152" i="5"/>
  <c r="BA152" i="5"/>
  <c r="AZ152" i="5"/>
  <c r="BG151" i="5"/>
  <c r="BF151" i="5"/>
  <c r="BE151" i="5"/>
  <c r="BD151" i="5"/>
  <c r="BC151" i="5"/>
  <c r="BB151" i="5"/>
  <c r="BA151" i="5"/>
  <c r="AZ151" i="5"/>
  <c r="BG150" i="5"/>
  <c r="BF150" i="5"/>
  <c r="BE150" i="5"/>
  <c r="BD150" i="5"/>
  <c r="BC150" i="5"/>
  <c r="BB150" i="5"/>
  <c r="BA150" i="5"/>
  <c r="AZ150" i="5"/>
  <c r="BG149" i="5"/>
  <c r="BF149" i="5"/>
  <c r="BE149" i="5"/>
  <c r="BD149" i="5"/>
  <c r="BC149" i="5"/>
  <c r="BB149" i="5"/>
  <c r="BA149" i="5"/>
  <c r="AZ149" i="5"/>
  <c r="BG148" i="5"/>
  <c r="BF148" i="5"/>
  <c r="BE148" i="5"/>
  <c r="BD148" i="5"/>
  <c r="BC148" i="5"/>
  <c r="BB148" i="5"/>
  <c r="BA148" i="5"/>
  <c r="AZ148" i="5"/>
  <c r="BG147" i="5"/>
  <c r="BF147" i="5"/>
  <c r="BE147" i="5"/>
  <c r="BD147" i="5"/>
  <c r="BC147" i="5"/>
  <c r="BB147" i="5"/>
  <c r="BA147" i="5"/>
  <c r="AZ147" i="5"/>
  <c r="BG146" i="5"/>
  <c r="BF146" i="5"/>
  <c r="BE146" i="5"/>
  <c r="BD146" i="5"/>
  <c r="BC146" i="5"/>
  <c r="BB146" i="5"/>
  <c r="BA146" i="5"/>
  <c r="AZ146" i="5"/>
  <c r="BG145" i="5"/>
  <c r="BF145" i="5"/>
  <c r="BE145" i="5"/>
  <c r="BD145" i="5"/>
  <c r="BC145" i="5"/>
  <c r="BB145" i="5"/>
  <c r="BA145" i="5"/>
  <c r="AZ145" i="5"/>
  <c r="BG144" i="5"/>
  <c r="BF144" i="5"/>
  <c r="BE144" i="5"/>
  <c r="BD144" i="5"/>
  <c r="BC144" i="5"/>
  <c r="BB144" i="5"/>
  <c r="BA144" i="5"/>
  <c r="AZ144" i="5"/>
  <c r="BG143" i="5"/>
  <c r="BF143" i="5"/>
  <c r="BE143" i="5"/>
  <c r="BD143" i="5"/>
  <c r="BC143" i="5"/>
  <c r="BB143" i="5"/>
  <c r="BA143" i="5"/>
  <c r="AZ143" i="5"/>
  <c r="BG142" i="5"/>
  <c r="BF142" i="5"/>
  <c r="BE142" i="5"/>
  <c r="BD142" i="5"/>
  <c r="BC142" i="5"/>
  <c r="BB142" i="5"/>
  <c r="BA142" i="5"/>
  <c r="AZ142" i="5"/>
  <c r="BG141" i="5"/>
  <c r="BF141" i="5"/>
  <c r="BE141" i="5"/>
  <c r="BD141" i="5"/>
  <c r="BC141" i="5"/>
  <c r="BB141" i="5"/>
  <c r="BA141" i="5"/>
  <c r="AZ141" i="5"/>
  <c r="BG140" i="5"/>
  <c r="BF140" i="5"/>
  <c r="BE140" i="5"/>
  <c r="BD140" i="5"/>
  <c r="BC140" i="5"/>
  <c r="BB140" i="5"/>
  <c r="BA140" i="5"/>
  <c r="AZ140" i="5"/>
  <c r="BG139" i="5"/>
  <c r="BF139" i="5"/>
  <c r="BE139" i="5"/>
  <c r="BD139" i="5"/>
  <c r="BC139" i="5"/>
  <c r="BB139" i="5"/>
  <c r="BA139" i="5"/>
  <c r="AZ139" i="5"/>
  <c r="BG138" i="5"/>
  <c r="BF138" i="5"/>
  <c r="BE138" i="5"/>
  <c r="BD138" i="5"/>
  <c r="BC138" i="5"/>
  <c r="BB138" i="5"/>
  <c r="BA138" i="5"/>
  <c r="AZ138" i="5"/>
  <c r="BG137" i="5"/>
  <c r="BF137" i="5"/>
  <c r="BE137" i="5"/>
  <c r="BD137" i="5"/>
  <c r="BC137" i="5"/>
  <c r="BB137" i="5"/>
  <c r="BA137" i="5"/>
  <c r="AZ137" i="5"/>
  <c r="BG136" i="5"/>
  <c r="BF136" i="5"/>
  <c r="BE136" i="5"/>
  <c r="BD136" i="5"/>
  <c r="BC136" i="5"/>
  <c r="BB136" i="5"/>
  <c r="BA136" i="5"/>
  <c r="AZ136" i="5"/>
  <c r="BG135" i="5"/>
  <c r="BF135" i="5"/>
  <c r="BE135" i="5"/>
  <c r="BD135" i="5"/>
  <c r="BC135" i="5"/>
  <c r="BB135" i="5"/>
  <c r="BA135" i="5"/>
  <c r="AZ135" i="5"/>
  <c r="BG134" i="5"/>
  <c r="BF134" i="5"/>
  <c r="BE134" i="5"/>
  <c r="BD134" i="5"/>
  <c r="BC134" i="5"/>
  <c r="BB134" i="5"/>
  <c r="BA134" i="5"/>
  <c r="AZ134" i="5"/>
  <c r="BG133" i="5"/>
  <c r="BF133" i="5"/>
  <c r="BE133" i="5"/>
  <c r="BD133" i="5"/>
  <c r="BC133" i="5"/>
  <c r="BB133" i="5"/>
  <c r="BA133" i="5"/>
  <c r="AZ133" i="5"/>
  <c r="BG132" i="5"/>
  <c r="BF132" i="5"/>
  <c r="BE132" i="5"/>
  <c r="BD132" i="5"/>
  <c r="BC132" i="5"/>
  <c r="BB132" i="5"/>
  <c r="BA132" i="5"/>
  <c r="AZ132" i="5"/>
  <c r="BG131" i="5"/>
  <c r="BF131" i="5"/>
  <c r="BE131" i="5"/>
  <c r="BD131" i="5"/>
  <c r="BC131" i="5"/>
  <c r="BB131" i="5"/>
  <c r="BA131" i="5"/>
  <c r="AZ131" i="5"/>
  <c r="BG130" i="5"/>
  <c r="BF130" i="5"/>
  <c r="BE130" i="5"/>
  <c r="BD130" i="5"/>
  <c r="BC130" i="5"/>
  <c r="BB130" i="5"/>
  <c r="BA130" i="5"/>
  <c r="AZ130" i="5"/>
  <c r="BG129" i="5"/>
  <c r="BF129" i="5"/>
  <c r="BE129" i="5"/>
  <c r="BD129" i="5"/>
  <c r="BC129" i="5"/>
  <c r="BB129" i="5"/>
  <c r="BA129" i="5"/>
  <c r="AZ129" i="5"/>
  <c r="BG128" i="5"/>
  <c r="BF128" i="5"/>
  <c r="BE128" i="5"/>
  <c r="BD128" i="5"/>
  <c r="BC128" i="5"/>
  <c r="BB128" i="5"/>
  <c r="BA128" i="5"/>
  <c r="AZ128" i="5"/>
  <c r="BG127" i="5"/>
  <c r="BF127" i="5"/>
  <c r="BE127" i="5"/>
  <c r="BD127" i="5"/>
  <c r="BC127" i="5"/>
  <c r="BB127" i="5"/>
  <c r="BA127" i="5"/>
  <c r="AZ127" i="5"/>
  <c r="BG126" i="5"/>
  <c r="BF126" i="5"/>
  <c r="BE126" i="5"/>
  <c r="BD126" i="5"/>
  <c r="BC126" i="5"/>
  <c r="BB126" i="5"/>
  <c r="BA126" i="5"/>
  <c r="AZ126" i="5"/>
  <c r="BG125" i="5"/>
  <c r="BF125" i="5"/>
  <c r="BE125" i="5"/>
  <c r="BD125" i="5"/>
  <c r="BC125" i="5"/>
  <c r="BB125" i="5"/>
  <c r="BA125" i="5"/>
  <c r="AZ125" i="5"/>
  <c r="BG124" i="5"/>
  <c r="BF124" i="5"/>
  <c r="BE124" i="5"/>
  <c r="BD124" i="5"/>
  <c r="BC124" i="5"/>
  <c r="BB124" i="5"/>
  <c r="BA124" i="5"/>
  <c r="AZ124" i="5"/>
  <c r="BG123" i="5"/>
  <c r="BF123" i="5"/>
  <c r="BE123" i="5"/>
  <c r="BD123" i="5"/>
  <c r="BC123" i="5"/>
  <c r="BB123" i="5"/>
  <c r="BA123" i="5"/>
  <c r="AZ123" i="5"/>
  <c r="BG122" i="5"/>
  <c r="BF122" i="5"/>
  <c r="BE122" i="5"/>
  <c r="BD122" i="5"/>
  <c r="BC122" i="5"/>
  <c r="BB122" i="5"/>
  <c r="BA122" i="5"/>
  <c r="AZ122" i="5"/>
  <c r="BG121" i="5"/>
  <c r="BF121" i="5"/>
  <c r="BE121" i="5"/>
  <c r="BD121" i="5"/>
  <c r="BC121" i="5"/>
  <c r="BB121" i="5"/>
  <c r="BA121" i="5"/>
  <c r="AZ121" i="5"/>
  <c r="BG120" i="5"/>
  <c r="BF120" i="5"/>
  <c r="BE120" i="5"/>
  <c r="BD120" i="5"/>
  <c r="BC120" i="5"/>
  <c r="BB120" i="5"/>
  <c r="BA120" i="5"/>
  <c r="AZ120" i="5"/>
  <c r="BG119" i="5"/>
  <c r="BF119" i="5"/>
  <c r="BE119" i="5"/>
  <c r="BD119" i="5"/>
  <c r="BC119" i="5"/>
  <c r="BB119" i="5"/>
  <c r="BA119" i="5"/>
  <c r="AZ119" i="5"/>
  <c r="BG118" i="5"/>
  <c r="BF118" i="5"/>
  <c r="BE118" i="5"/>
  <c r="BD118" i="5"/>
  <c r="BC118" i="5"/>
  <c r="BB118" i="5"/>
  <c r="BA118" i="5"/>
  <c r="AZ118" i="5"/>
  <c r="BG117" i="5"/>
  <c r="BF117" i="5"/>
  <c r="BE117" i="5"/>
  <c r="BD117" i="5"/>
  <c r="BC117" i="5"/>
  <c r="BB117" i="5"/>
  <c r="BA117" i="5"/>
  <c r="AZ117" i="5"/>
  <c r="BG116" i="5"/>
  <c r="BF116" i="5"/>
  <c r="BE116" i="5"/>
  <c r="BD116" i="5"/>
  <c r="BC116" i="5"/>
  <c r="BB116" i="5"/>
  <c r="BA116" i="5"/>
  <c r="AZ116" i="5"/>
  <c r="BG115" i="5"/>
  <c r="BF115" i="5"/>
  <c r="BE115" i="5"/>
  <c r="BD115" i="5"/>
  <c r="BC115" i="5"/>
  <c r="BB115" i="5"/>
  <c r="BA115" i="5"/>
  <c r="AZ115" i="5"/>
  <c r="BG114" i="5"/>
  <c r="BF114" i="5"/>
  <c r="BE114" i="5"/>
  <c r="BD114" i="5"/>
  <c r="BC114" i="5"/>
  <c r="BB114" i="5"/>
  <c r="BA114" i="5"/>
  <c r="AZ114" i="5"/>
  <c r="BG113" i="5"/>
  <c r="BF113" i="5"/>
  <c r="BE113" i="5"/>
  <c r="BD113" i="5"/>
  <c r="BC113" i="5"/>
  <c r="BB113" i="5"/>
  <c r="BA113" i="5"/>
  <c r="AZ113" i="5"/>
  <c r="BG112" i="5"/>
  <c r="BF112" i="5"/>
  <c r="BE112" i="5"/>
  <c r="BD112" i="5"/>
  <c r="BC112" i="5"/>
  <c r="BB112" i="5"/>
  <c r="BA112" i="5"/>
  <c r="AZ112" i="5"/>
  <c r="BG111" i="5"/>
  <c r="BF111" i="5"/>
  <c r="BE111" i="5"/>
  <c r="BD111" i="5"/>
  <c r="BC111" i="5"/>
  <c r="BB111" i="5"/>
  <c r="BA111" i="5"/>
  <c r="AZ111" i="5"/>
  <c r="BG110" i="5"/>
  <c r="BF110" i="5"/>
  <c r="BE110" i="5"/>
  <c r="BD110" i="5"/>
  <c r="BC110" i="5"/>
  <c r="BB110" i="5"/>
  <c r="BA110" i="5"/>
  <c r="AZ110" i="5"/>
  <c r="BG109" i="5"/>
  <c r="BF109" i="5"/>
  <c r="BE109" i="5"/>
  <c r="BD109" i="5"/>
  <c r="BC109" i="5"/>
  <c r="BB109" i="5"/>
  <c r="BA109" i="5"/>
  <c r="AZ109" i="5"/>
  <c r="BG108" i="5"/>
  <c r="BF108" i="5"/>
  <c r="BE108" i="5"/>
  <c r="BD108" i="5"/>
  <c r="BC108" i="5"/>
  <c r="BB108" i="5"/>
  <c r="BA108" i="5"/>
  <c r="AZ108" i="5"/>
  <c r="BG107" i="5"/>
  <c r="BF107" i="5"/>
  <c r="BE107" i="5"/>
  <c r="BD107" i="5"/>
  <c r="BC107" i="5"/>
  <c r="BB107" i="5"/>
  <c r="BA107" i="5"/>
  <c r="AZ107" i="5"/>
  <c r="BG106" i="5"/>
  <c r="BF106" i="5"/>
  <c r="BE106" i="5"/>
  <c r="BD106" i="5"/>
  <c r="BC106" i="5"/>
  <c r="BB106" i="5"/>
  <c r="BA106" i="5"/>
  <c r="AZ106" i="5"/>
  <c r="BG105" i="5"/>
  <c r="BF105" i="5"/>
  <c r="BE105" i="5"/>
  <c r="BD105" i="5"/>
  <c r="BC105" i="5"/>
  <c r="BB105" i="5"/>
  <c r="BA105" i="5"/>
  <c r="AZ105" i="5"/>
  <c r="BG104" i="5"/>
  <c r="BF104" i="5"/>
  <c r="BE104" i="5"/>
  <c r="BD104" i="5"/>
  <c r="BC104" i="5"/>
  <c r="BB104" i="5"/>
  <c r="BA104" i="5"/>
  <c r="AZ104" i="5"/>
  <c r="BG103" i="5"/>
  <c r="BF103" i="5"/>
  <c r="BE103" i="5"/>
  <c r="BD103" i="5"/>
  <c r="BC103" i="5"/>
  <c r="BB103" i="5"/>
  <c r="BA103" i="5"/>
  <c r="AZ103" i="5"/>
  <c r="BG102" i="5"/>
  <c r="BF102" i="5"/>
  <c r="BE102" i="5"/>
  <c r="BD102" i="5"/>
  <c r="BC102" i="5"/>
  <c r="BB102" i="5"/>
  <c r="BA102" i="5"/>
  <c r="AZ102" i="5"/>
  <c r="BG101" i="5"/>
  <c r="BF101" i="5"/>
  <c r="BE101" i="5"/>
  <c r="BD101" i="5"/>
  <c r="BC101" i="5"/>
  <c r="BB101" i="5"/>
  <c r="BA101" i="5"/>
  <c r="AZ101" i="5"/>
  <c r="BG100" i="5"/>
  <c r="BF100" i="5"/>
  <c r="BE100" i="5"/>
  <c r="BD100" i="5"/>
  <c r="BC100" i="5"/>
  <c r="BB100" i="5"/>
  <c r="BA100" i="5"/>
  <c r="AZ100" i="5"/>
  <c r="BG99" i="5"/>
  <c r="BF99" i="5"/>
  <c r="BE99" i="5"/>
  <c r="BD99" i="5"/>
  <c r="BC99" i="5"/>
  <c r="BB99" i="5"/>
  <c r="BA99" i="5"/>
  <c r="AZ99" i="5"/>
  <c r="BG98" i="5"/>
  <c r="BF98" i="5"/>
  <c r="BE98" i="5"/>
  <c r="BD98" i="5"/>
  <c r="BC98" i="5"/>
  <c r="BB98" i="5"/>
  <c r="BA98" i="5"/>
  <c r="AZ98" i="5"/>
  <c r="BG97" i="5"/>
  <c r="BF97" i="5"/>
  <c r="BE97" i="5"/>
  <c r="BD97" i="5"/>
  <c r="BC97" i="5"/>
  <c r="BB97" i="5"/>
  <c r="BA97" i="5"/>
  <c r="AZ97" i="5"/>
  <c r="BG96" i="5"/>
  <c r="BF96" i="5"/>
  <c r="BE96" i="5"/>
  <c r="BD96" i="5"/>
  <c r="BC96" i="5"/>
  <c r="BB96" i="5"/>
  <c r="BA96" i="5"/>
  <c r="AZ96" i="5"/>
  <c r="BG95" i="5"/>
  <c r="BF95" i="5"/>
  <c r="BE95" i="5"/>
  <c r="BD95" i="5"/>
  <c r="BC95" i="5"/>
  <c r="BB95" i="5"/>
  <c r="BA95" i="5"/>
  <c r="AZ95" i="5"/>
  <c r="BG94" i="5"/>
  <c r="BF94" i="5"/>
  <c r="BE94" i="5"/>
  <c r="BD94" i="5"/>
  <c r="BC94" i="5"/>
  <c r="BB94" i="5"/>
  <c r="BA94" i="5"/>
  <c r="AZ94" i="5"/>
  <c r="BG93" i="5"/>
  <c r="BF93" i="5"/>
  <c r="BE93" i="5"/>
  <c r="BD93" i="5"/>
  <c r="BC93" i="5"/>
  <c r="BB93" i="5"/>
  <c r="BA93" i="5"/>
  <c r="AZ93" i="5"/>
  <c r="BG92" i="5"/>
  <c r="BF92" i="5"/>
  <c r="BE92" i="5"/>
  <c r="BD92" i="5"/>
  <c r="BC92" i="5"/>
  <c r="BB92" i="5"/>
  <c r="BA92" i="5"/>
  <c r="AZ92" i="5"/>
  <c r="BG91" i="5"/>
  <c r="BF91" i="5"/>
  <c r="BE91" i="5"/>
  <c r="BD91" i="5"/>
  <c r="BC91" i="5"/>
  <c r="BB91" i="5"/>
  <c r="BA91" i="5"/>
  <c r="AZ91" i="5"/>
  <c r="BG90" i="5"/>
  <c r="BF90" i="5"/>
  <c r="BE90" i="5"/>
  <c r="BD90" i="5"/>
  <c r="BC90" i="5"/>
  <c r="BB90" i="5"/>
  <c r="BA90" i="5"/>
  <c r="AZ90" i="5"/>
  <c r="BG89" i="5"/>
  <c r="BF89" i="5"/>
  <c r="BE89" i="5"/>
  <c r="BD89" i="5"/>
  <c r="BC89" i="5"/>
  <c r="BB89" i="5"/>
  <c r="BA89" i="5"/>
  <c r="AZ89" i="5"/>
  <c r="BG88" i="5"/>
  <c r="BF88" i="5"/>
  <c r="BE88" i="5"/>
  <c r="BD88" i="5"/>
  <c r="BC88" i="5"/>
  <c r="BB88" i="5"/>
  <c r="BA88" i="5"/>
  <c r="AZ88" i="5"/>
  <c r="BG87" i="5"/>
  <c r="BF87" i="5"/>
  <c r="BE87" i="5"/>
  <c r="BD87" i="5"/>
  <c r="BC87" i="5"/>
  <c r="BB87" i="5"/>
  <c r="BA87" i="5"/>
  <c r="AZ87" i="5"/>
  <c r="BG86" i="5"/>
  <c r="BF86" i="5"/>
  <c r="BE86" i="5"/>
  <c r="BD86" i="5"/>
  <c r="BC86" i="5"/>
  <c r="BB86" i="5"/>
  <c r="BA86" i="5"/>
  <c r="AZ86" i="5"/>
  <c r="BG85" i="5"/>
  <c r="BF85" i="5"/>
  <c r="BE85" i="5"/>
  <c r="BD85" i="5"/>
  <c r="BC85" i="5"/>
  <c r="BB85" i="5"/>
  <c r="BA85" i="5"/>
  <c r="AZ85" i="5"/>
  <c r="BG84" i="5"/>
  <c r="BF84" i="5"/>
  <c r="BE84" i="5"/>
  <c r="BD84" i="5"/>
  <c r="BC84" i="5"/>
  <c r="BB84" i="5"/>
  <c r="BA84" i="5"/>
  <c r="AZ84" i="5"/>
  <c r="BG83" i="5"/>
  <c r="BF83" i="5"/>
  <c r="BE83" i="5"/>
  <c r="BD83" i="5"/>
  <c r="BC83" i="5"/>
  <c r="BB83" i="5"/>
  <c r="BA83" i="5"/>
  <c r="AZ83" i="5"/>
  <c r="BG82" i="5"/>
  <c r="BF82" i="5"/>
  <c r="BE82" i="5"/>
  <c r="BD82" i="5"/>
  <c r="BC82" i="5"/>
  <c r="BB82" i="5"/>
  <c r="BA82" i="5"/>
  <c r="AZ82" i="5"/>
  <c r="BG81" i="5"/>
  <c r="BF81" i="5"/>
  <c r="BE81" i="5"/>
  <c r="BD81" i="5"/>
  <c r="BC81" i="5"/>
  <c r="BB81" i="5"/>
  <c r="BA81" i="5"/>
  <c r="AZ81" i="5"/>
  <c r="BG80" i="5"/>
  <c r="BF80" i="5"/>
  <c r="BE80" i="5"/>
  <c r="BD80" i="5"/>
  <c r="BC80" i="5"/>
  <c r="BB80" i="5"/>
  <c r="BA80" i="5"/>
  <c r="AZ80" i="5"/>
  <c r="BG79" i="5"/>
  <c r="BF79" i="5"/>
  <c r="BE79" i="5"/>
  <c r="BD79" i="5"/>
  <c r="BC79" i="5"/>
  <c r="BB79" i="5"/>
  <c r="BA79" i="5"/>
  <c r="AZ79" i="5"/>
  <c r="BG78" i="5"/>
  <c r="BF78" i="5"/>
  <c r="BE78" i="5"/>
  <c r="BD78" i="5"/>
  <c r="BC78" i="5"/>
  <c r="BB78" i="5"/>
  <c r="BA78" i="5"/>
  <c r="AZ78" i="5"/>
  <c r="BG77" i="5"/>
  <c r="BF77" i="5"/>
  <c r="BE77" i="5"/>
  <c r="BD77" i="5"/>
  <c r="BC77" i="5"/>
  <c r="BB77" i="5"/>
  <c r="BA77" i="5"/>
  <c r="AZ77" i="5"/>
  <c r="BG76" i="5"/>
  <c r="BF76" i="5"/>
  <c r="BE76" i="5"/>
  <c r="BD76" i="5"/>
  <c r="BC76" i="5"/>
  <c r="BB76" i="5"/>
  <c r="BA76" i="5"/>
  <c r="AZ76" i="5"/>
  <c r="BG75" i="5"/>
  <c r="BF75" i="5"/>
  <c r="BE75" i="5"/>
  <c r="BD75" i="5"/>
  <c r="BC75" i="5"/>
  <c r="BB75" i="5"/>
  <c r="BA75" i="5"/>
  <c r="AZ75" i="5"/>
  <c r="BG74" i="5"/>
  <c r="BF74" i="5"/>
  <c r="BE74" i="5"/>
  <c r="BD74" i="5"/>
  <c r="BC74" i="5"/>
  <c r="BB74" i="5"/>
  <c r="BA74" i="5"/>
  <c r="AZ74" i="5"/>
  <c r="BG73" i="5"/>
  <c r="BF73" i="5"/>
  <c r="BE73" i="5"/>
  <c r="BD73" i="5"/>
  <c r="BC73" i="5"/>
  <c r="BB73" i="5"/>
  <c r="BA73" i="5"/>
  <c r="AZ73" i="5"/>
  <c r="BG72" i="5"/>
  <c r="BF72" i="5"/>
  <c r="BE72" i="5"/>
  <c r="BD72" i="5"/>
  <c r="BC72" i="5"/>
  <c r="BB72" i="5"/>
  <c r="BA72" i="5"/>
  <c r="AZ72" i="5"/>
  <c r="BG71" i="5"/>
  <c r="BF71" i="5"/>
  <c r="BE71" i="5"/>
  <c r="BD71" i="5"/>
  <c r="BC71" i="5"/>
  <c r="BB71" i="5"/>
  <c r="BA71" i="5"/>
  <c r="AZ71" i="5"/>
  <c r="BG70" i="5"/>
  <c r="BF70" i="5"/>
  <c r="BE70" i="5"/>
  <c r="BD70" i="5"/>
  <c r="BC70" i="5"/>
  <c r="BB70" i="5"/>
  <c r="BA70" i="5"/>
  <c r="AZ70" i="5"/>
  <c r="BG69" i="5"/>
  <c r="BF69" i="5"/>
  <c r="BE69" i="5"/>
  <c r="BD69" i="5"/>
  <c r="BC69" i="5"/>
  <c r="BB69" i="5"/>
  <c r="BA69" i="5"/>
  <c r="AZ69" i="5"/>
  <c r="BG68" i="5"/>
  <c r="BF68" i="5"/>
  <c r="BE68" i="5"/>
  <c r="BD68" i="5"/>
  <c r="BC68" i="5"/>
  <c r="BB68" i="5"/>
  <c r="BA68" i="5"/>
  <c r="AZ68" i="5"/>
  <c r="BG67" i="5"/>
  <c r="BF67" i="5"/>
  <c r="BE67" i="5"/>
  <c r="BD67" i="5"/>
  <c r="BC67" i="5"/>
  <c r="BB67" i="5"/>
  <c r="BA67" i="5"/>
  <c r="AZ67" i="5"/>
  <c r="BG66" i="5"/>
  <c r="BF66" i="5"/>
  <c r="BE66" i="5"/>
  <c r="BD66" i="5"/>
  <c r="BC66" i="5"/>
  <c r="BB66" i="5"/>
  <c r="BA66" i="5"/>
  <c r="AZ66" i="5"/>
  <c r="BG65" i="5"/>
  <c r="BF65" i="5"/>
  <c r="BE65" i="5"/>
  <c r="BD65" i="5"/>
  <c r="BC65" i="5"/>
  <c r="BB65" i="5"/>
  <c r="BA65" i="5"/>
  <c r="AZ65" i="5"/>
  <c r="BG64" i="5"/>
  <c r="BF64" i="5"/>
  <c r="BE64" i="5"/>
  <c r="BD64" i="5"/>
  <c r="BC64" i="5"/>
  <c r="BB64" i="5"/>
  <c r="BA64" i="5"/>
  <c r="AZ64" i="5"/>
  <c r="BG63" i="5"/>
  <c r="BF63" i="5"/>
  <c r="BE63" i="5"/>
  <c r="BD63" i="5"/>
  <c r="BC63" i="5"/>
  <c r="BB63" i="5"/>
  <c r="BA63" i="5"/>
  <c r="AZ63" i="5"/>
  <c r="BG62" i="5"/>
  <c r="BF62" i="5"/>
  <c r="BE62" i="5"/>
  <c r="BD62" i="5"/>
  <c r="BC62" i="5"/>
  <c r="BB62" i="5"/>
  <c r="BA62" i="5"/>
  <c r="AZ62" i="5"/>
  <c r="BG61" i="5"/>
  <c r="BF61" i="5"/>
  <c r="BE61" i="5"/>
  <c r="BD61" i="5"/>
  <c r="BC61" i="5"/>
  <c r="BB61" i="5"/>
  <c r="BA61" i="5"/>
  <c r="AZ61" i="5"/>
  <c r="BG60" i="5"/>
  <c r="BF60" i="5"/>
  <c r="BE60" i="5"/>
  <c r="BD60" i="5"/>
  <c r="BC60" i="5"/>
  <c r="BB60" i="5"/>
  <c r="BA60" i="5"/>
  <c r="AZ60" i="5"/>
  <c r="BG59" i="5"/>
  <c r="BF59" i="5"/>
  <c r="BE59" i="5"/>
  <c r="BD59" i="5"/>
  <c r="BC59" i="5"/>
  <c r="BB59" i="5"/>
  <c r="BA59" i="5"/>
  <c r="AZ59" i="5"/>
  <c r="BG58" i="5"/>
  <c r="BF58" i="5"/>
  <c r="BE58" i="5"/>
  <c r="BD58" i="5"/>
  <c r="BC58" i="5"/>
  <c r="BB58" i="5"/>
  <c r="BA58" i="5"/>
  <c r="AZ58" i="5"/>
  <c r="BG57" i="5"/>
  <c r="BF57" i="5"/>
  <c r="BE57" i="5"/>
  <c r="BD57" i="5"/>
  <c r="BC57" i="5"/>
  <c r="BB57" i="5"/>
  <c r="BA57" i="5"/>
  <c r="AZ57" i="5"/>
  <c r="BG56" i="5"/>
  <c r="BF56" i="5"/>
  <c r="BE56" i="5"/>
  <c r="BD56" i="5"/>
  <c r="BC56" i="5"/>
  <c r="BB56" i="5"/>
  <c r="BA56" i="5"/>
  <c r="AZ56" i="5"/>
  <c r="BG55" i="5"/>
  <c r="BF55" i="5"/>
  <c r="BE55" i="5"/>
  <c r="BD55" i="5"/>
  <c r="BC55" i="5"/>
  <c r="BB55" i="5"/>
  <c r="BA55" i="5"/>
  <c r="AZ55" i="5"/>
  <c r="BG54" i="5"/>
  <c r="BF54" i="5"/>
  <c r="BE54" i="5"/>
  <c r="BD54" i="5"/>
  <c r="BC54" i="5"/>
  <c r="BB54" i="5"/>
  <c r="BA54" i="5"/>
  <c r="AZ54" i="5"/>
  <c r="BG53" i="5"/>
  <c r="BF53" i="5"/>
  <c r="BE53" i="5"/>
  <c r="BD53" i="5"/>
  <c r="BC53" i="5"/>
  <c r="BB53" i="5"/>
  <c r="BA53" i="5"/>
  <c r="AZ53" i="5"/>
  <c r="BG52" i="5"/>
  <c r="BF52" i="5"/>
  <c r="BE52" i="5"/>
  <c r="BD52" i="5"/>
  <c r="BC52" i="5"/>
  <c r="BB52" i="5"/>
  <c r="BA52" i="5"/>
  <c r="AZ52" i="5"/>
  <c r="BG51" i="5"/>
  <c r="BF51" i="5"/>
  <c r="BE51" i="5"/>
  <c r="BD51" i="5"/>
  <c r="BC51" i="5"/>
  <c r="BB51" i="5"/>
  <c r="BA51" i="5"/>
  <c r="AZ51" i="5"/>
  <c r="BG50" i="5"/>
  <c r="BF50" i="5"/>
  <c r="BE50" i="5"/>
  <c r="BD50" i="5"/>
  <c r="BC50" i="5"/>
  <c r="BB50" i="5"/>
  <c r="BA50" i="5"/>
  <c r="AZ50" i="5"/>
  <c r="BG49" i="5"/>
  <c r="BF49" i="5"/>
  <c r="BE49" i="5"/>
  <c r="BD49" i="5"/>
  <c r="BC49" i="5"/>
  <c r="BB49" i="5"/>
  <c r="BA49" i="5"/>
  <c r="AZ49" i="5"/>
  <c r="BG48" i="5"/>
  <c r="BF48" i="5"/>
  <c r="BE48" i="5"/>
  <c r="BD48" i="5"/>
  <c r="BC48" i="5"/>
  <c r="BB48" i="5"/>
  <c r="BA48" i="5"/>
  <c r="AZ48" i="5"/>
  <c r="BG47" i="5"/>
  <c r="BF47" i="5"/>
  <c r="BE47" i="5"/>
  <c r="BD47" i="5"/>
  <c r="BC47" i="5"/>
  <c r="BB47" i="5"/>
  <c r="BA47" i="5"/>
  <c r="AZ47" i="5"/>
  <c r="BG46" i="5"/>
  <c r="BF46" i="5"/>
  <c r="BE46" i="5"/>
  <c r="BD46" i="5"/>
  <c r="BC46" i="5"/>
  <c r="BB46" i="5"/>
  <c r="BA46" i="5"/>
  <c r="AZ46" i="5"/>
  <c r="BG45" i="5"/>
  <c r="BF45" i="5"/>
  <c r="BE45" i="5"/>
  <c r="BD45" i="5"/>
  <c r="BC45" i="5"/>
  <c r="BB45" i="5"/>
  <c r="BA45" i="5"/>
  <c r="AZ45" i="5"/>
  <c r="BG44" i="5"/>
  <c r="BF44" i="5"/>
  <c r="BE44" i="5"/>
  <c r="BD44" i="5"/>
  <c r="BC44" i="5"/>
  <c r="BB44" i="5"/>
  <c r="BA44" i="5"/>
  <c r="AZ44" i="5"/>
  <c r="BG43" i="5"/>
  <c r="BF43" i="5"/>
  <c r="BE43" i="5"/>
  <c r="BD43" i="5"/>
  <c r="BC43" i="5"/>
  <c r="BB43" i="5"/>
  <c r="BA43" i="5"/>
  <c r="AZ43" i="5"/>
  <c r="BG42" i="5"/>
  <c r="BF42" i="5"/>
  <c r="BE42" i="5"/>
  <c r="BD42" i="5"/>
  <c r="BC42" i="5"/>
  <c r="BB42" i="5"/>
  <c r="BA42" i="5"/>
  <c r="AZ42" i="5"/>
  <c r="BG41" i="5"/>
  <c r="BF41" i="5"/>
  <c r="BE41" i="5"/>
  <c r="BD41" i="5"/>
  <c r="BC41" i="5"/>
  <c r="BB41" i="5"/>
  <c r="BA41" i="5"/>
  <c r="AZ41" i="5"/>
  <c r="BG40" i="5"/>
  <c r="BF40" i="5"/>
  <c r="BE40" i="5"/>
  <c r="BD40" i="5"/>
  <c r="BC40" i="5"/>
  <c r="BB40" i="5"/>
  <c r="BA40" i="5"/>
  <c r="AZ40" i="5"/>
  <c r="BG39" i="5"/>
  <c r="BF39" i="5"/>
  <c r="BE39" i="5"/>
  <c r="BD39" i="5"/>
  <c r="BC39" i="5"/>
  <c r="BB39" i="5"/>
  <c r="BA39" i="5"/>
  <c r="AZ39" i="5"/>
  <c r="BG38" i="5"/>
  <c r="BF38" i="5"/>
  <c r="BE38" i="5"/>
  <c r="BD38" i="5"/>
  <c r="BC38" i="5"/>
  <c r="BB38" i="5"/>
  <c r="BA38" i="5"/>
  <c r="AZ38" i="5"/>
  <c r="BG37" i="5"/>
  <c r="BF37" i="5"/>
  <c r="BE37" i="5"/>
  <c r="BD37" i="5"/>
  <c r="BC37" i="5"/>
  <c r="BB37" i="5"/>
  <c r="BA37" i="5"/>
  <c r="AZ37" i="5"/>
  <c r="BG36" i="5"/>
  <c r="BF36" i="5"/>
  <c r="BE36" i="5"/>
  <c r="BD36" i="5"/>
  <c r="BC36" i="5"/>
  <c r="BB36" i="5"/>
  <c r="BA36" i="5"/>
  <c r="AZ36" i="5"/>
  <c r="BG35" i="5"/>
  <c r="BF35" i="5"/>
  <c r="BE35" i="5"/>
  <c r="BD35" i="5"/>
  <c r="BC35" i="5"/>
  <c r="BB35" i="5"/>
  <c r="BA35" i="5"/>
  <c r="AZ35" i="5"/>
  <c r="BG34" i="5"/>
  <c r="BF34" i="5"/>
  <c r="BE34" i="5"/>
  <c r="BD34" i="5"/>
  <c r="BC34" i="5"/>
  <c r="BB34" i="5"/>
  <c r="BA34" i="5"/>
  <c r="AZ34" i="5"/>
  <c r="BG33" i="5"/>
  <c r="BF33" i="5"/>
  <c r="BE33" i="5"/>
  <c r="BD33" i="5"/>
  <c r="BC33" i="5"/>
  <c r="BB33" i="5"/>
  <c r="BA33" i="5"/>
  <c r="AZ33" i="5"/>
  <c r="BG32" i="5"/>
  <c r="BF32" i="5"/>
  <c r="BE32" i="5"/>
  <c r="BD32" i="5"/>
  <c r="BC32" i="5"/>
  <c r="BB32" i="5"/>
  <c r="BA32" i="5"/>
  <c r="AZ32" i="5"/>
  <c r="BG31" i="5"/>
  <c r="BF31" i="5"/>
  <c r="BE31" i="5"/>
  <c r="BD31" i="5"/>
  <c r="BC31" i="5"/>
  <c r="BB31" i="5"/>
  <c r="BA31" i="5"/>
  <c r="AZ31" i="5"/>
  <c r="BG30" i="5"/>
  <c r="BF30" i="5"/>
  <c r="BE30" i="5"/>
  <c r="BD30" i="5"/>
  <c r="BC30" i="5"/>
  <c r="BB30" i="5"/>
  <c r="BA30" i="5"/>
  <c r="AZ30" i="5"/>
  <c r="BG29" i="5"/>
  <c r="BF29" i="5"/>
  <c r="BE29" i="5"/>
  <c r="BD29" i="5"/>
  <c r="BC29" i="5"/>
  <c r="BB29" i="5"/>
  <c r="BA29" i="5"/>
  <c r="AZ29" i="5"/>
  <c r="BG28" i="5"/>
  <c r="BF28" i="5"/>
  <c r="BE28" i="5"/>
  <c r="BD28" i="5"/>
  <c r="BC28" i="5"/>
  <c r="BB28" i="5"/>
  <c r="BA28" i="5"/>
  <c r="AZ28" i="5"/>
  <c r="BG27" i="5"/>
  <c r="BF27" i="5"/>
  <c r="BE27" i="5"/>
  <c r="BD27" i="5"/>
  <c r="BC27" i="5"/>
  <c r="BB27" i="5"/>
  <c r="BA27" i="5"/>
  <c r="AZ27" i="5"/>
  <c r="BG26" i="5"/>
  <c r="BF26" i="5"/>
  <c r="BE26" i="5"/>
  <c r="BD26" i="5"/>
  <c r="BC26" i="5"/>
  <c r="BB26" i="5"/>
  <c r="BA26" i="5"/>
  <c r="AZ26" i="5"/>
  <c r="BG25" i="5"/>
  <c r="BF25" i="5"/>
  <c r="BE25" i="5"/>
  <c r="BD25" i="5"/>
  <c r="BC25" i="5"/>
  <c r="BB25" i="5"/>
  <c r="BA25" i="5"/>
  <c r="AZ25" i="5"/>
  <c r="BG24" i="5"/>
  <c r="BF24" i="5"/>
  <c r="BE24" i="5"/>
  <c r="BD24" i="5"/>
  <c r="BC24" i="5"/>
  <c r="BB24" i="5"/>
  <c r="BA24" i="5"/>
  <c r="AZ24" i="5"/>
  <c r="BG23" i="5"/>
  <c r="BF23" i="5"/>
  <c r="BE23" i="5"/>
  <c r="BD23" i="5"/>
  <c r="BC23" i="5"/>
  <c r="BB23" i="5"/>
  <c r="BA23" i="5"/>
  <c r="AZ23" i="5"/>
  <c r="BG22" i="5"/>
  <c r="BF22" i="5"/>
  <c r="BE22" i="5"/>
  <c r="BD22" i="5"/>
  <c r="BC22" i="5"/>
  <c r="BB22" i="5"/>
  <c r="BA22" i="5"/>
  <c r="AZ22" i="5"/>
  <c r="BG21" i="5"/>
  <c r="BF21" i="5"/>
  <c r="BE21" i="5"/>
  <c r="BD21" i="5"/>
  <c r="BC21" i="5"/>
  <c r="BB21" i="5"/>
  <c r="BA21" i="5"/>
  <c r="AZ21" i="5"/>
  <c r="BG20" i="5"/>
  <c r="BF20" i="5"/>
  <c r="BE20" i="5"/>
  <c r="BD20" i="5"/>
  <c r="BC20" i="5"/>
  <c r="BB20" i="5"/>
  <c r="BA20" i="5"/>
  <c r="AZ20" i="5"/>
  <c r="BG19" i="5"/>
  <c r="BF19" i="5"/>
  <c r="BE19" i="5"/>
  <c r="BD19" i="5"/>
  <c r="BC19" i="5"/>
  <c r="BB19" i="5"/>
  <c r="BA19" i="5"/>
  <c r="AZ19" i="5"/>
  <c r="BG18" i="5"/>
  <c r="BF18" i="5"/>
  <c r="BE18" i="5"/>
  <c r="BD18" i="5"/>
  <c r="BC18" i="5"/>
  <c r="BB18" i="5"/>
  <c r="BA18" i="5"/>
  <c r="AZ18" i="5"/>
  <c r="BG17" i="5"/>
  <c r="BF17" i="5"/>
  <c r="BE17" i="5"/>
  <c r="BD17" i="5"/>
  <c r="BC17" i="5"/>
  <c r="BB17" i="5"/>
  <c r="BA17" i="5"/>
  <c r="AZ17" i="5"/>
  <c r="BG16" i="5"/>
  <c r="BF16" i="5"/>
  <c r="BE16" i="5"/>
  <c r="BD16" i="5"/>
  <c r="BC16" i="5"/>
  <c r="BB16" i="5"/>
  <c r="BA16" i="5"/>
  <c r="AZ16" i="5"/>
  <c r="BG15" i="5"/>
  <c r="BF15" i="5"/>
  <c r="BE15" i="5"/>
  <c r="BD15" i="5"/>
  <c r="BC15" i="5"/>
  <c r="BB15" i="5"/>
  <c r="BA15" i="5"/>
  <c r="AZ15" i="5"/>
  <c r="BG14" i="5"/>
  <c r="BF14" i="5"/>
  <c r="BE14" i="5"/>
  <c r="BD14" i="5"/>
  <c r="BC14" i="5"/>
  <c r="BB14" i="5"/>
  <c r="BA14" i="5"/>
  <c r="AZ14" i="5"/>
  <c r="BG13" i="5"/>
  <c r="BF13" i="5"/>
  <c r="BE13" i="5"/>
  <c r="BD13" i="5"/>
  <c r="BC13" i="5"/>
  <c r="BB13" i="5"/>
  <c r="BA13" i="5"/>
  <c r="AZ13" i="5"/>
  <c r="BG12" i="5"/>
  <c r="BF12" i="5"/>
  <c r="BE12" i="5"/>
  <c r="BD12" i="5"/>
  <c r="BC12" i="5"/>
  <c r="BB12" i="5"/>
  <c r="BA12" i="5"/>
  <c r="AZ12" i="5"/>
  <c r="BG11" i="5"/>
  <c r="BF11" i="5"/>
  <c r="BE11" i="5"/>
  <c r="BD11" i="5"/>
  <c r="BC11" i="5"/>
  <c r="BB11" i="5"/>
  <c r="BA11" i="5"/>
  <c r="AZ11" i="5"/>
  <c r="BG10" i="5"/>
  <c r="BF10" i="5"/>
  <c r="BE10" i="5"/>
  <c r="BD10" i="5"/>
  <c r="BC10" i="5"/>
  <c r="BB10" i="5"/>
  <c r="BA10" i="5"/>
  <c r="AZ10" i="5"/>
  <c r="BG9" i="5"/>
  <c r="BF9" i="5"/>
  <c r="BE9" i="5"/>
  <c r="BD9" i="5"/>
  <c r="BC9" i="5"/>
  <c r="BB9" i="5"/>
  <c r="BA9" i="5"/>
  <c r="AZ9" i="5"/>
  <c r="BG8" i="5"/>
  <c r="BF8" i="5"/>
  <c r="BE8" i="5"/>
  <c r="BD8" i="5"/>
  <c r="BC8" i="5"/>
  <c r="BB8" i="5"/>
  <c r="BA8" i="5"/>
  <c r="AZ8" i="5"/>
  <c r="BG7" i="5"/>
  <c r="BF7" i="5"/>
  <c r="BE7" i="5"/>
  <c r="BD7" i="5"/>
  <c r="BC7" i="5"/>
  <c r="BB7" i="5"/>
  <c r="BA7" i="5"/>
  <c r="AZ7" i="5"/>
  <c r="T8" i="37"/>
  <c r="T7" i="37"/>
  <c r="O7" i="37" s="1"/>
  <c r="T6" i="37"/>
  <c r="R6" i="37"/>
  <c r="T5" i="37"/>
  <c r="T4" i="37"/>
  <c r="U6" i="37" l="1"/>
  <c r="G27" i="44" s="1"/>
  <c r="F27" i="44"/>
  <c r="U8" i="37"/>
  <c r="G29" i="44" s="1"/>
  <c r="F29" i="44"/>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R7" i="37"/>
  <c r="F28" i="44"/>
  <c r="P4" i="37"/>
  <c r="F25" i="44"/>
  <c r="R5" i="37"/>
  <c r="F26" i="44"/>
  <c r="S7" i="37"/>
  <c r="AR22" i="5"/>
  <c r="AR23" i="5"/>
  <c r="AR24" i="5"/>
  <c r="AR25" i="5"/>
  <c r="AR26" i="5"/>
  <c r="AR27" i="5"/>
  <c r="AR28" i="5"/>
  <c r="AR29" i="5"/>
  <c r="AR30" i="5"/>
  <c r="AR31" i="5"/>
  <c r="AR32" i="5"/>
  <c r="AR33" i="5"/>
  <c r="AR34" i="5"/>
  <c r="AR35" i="5"/>
  <c r="AR36" i="5"/>
  <c r="AR37" i="5"/>
  <c r="AR38" i="5"/>
  <c r="AR39" i="5"/>
  <c r="AR40" i="5"/>
  <c r="AR41" i="5"/>
  <c r="AR42" i="5"/>
  <c r="AR43" i="5"/>
  <c r="AR44" i="5"/>
  <c r="BW10" i="5"/>
  <c r="AS10" i="5" s="1"/>
  <c r="BW7" i="5"/>
  <c r="AS7" i="5" s="1"/>
  <c r="BW9" i="5"/>
  <c r="AS9" i="5" s="1"/>
  <c r="BW11" i="5"/>
  <c r="AS11" i="5" s="1"/>
  <c r="BW13" i="5"/>
  <c r="AS13" i="5" s="1"/>
  <c r="S8" i="37"/>
  <c r="O8" i="37"/>
  <c r="O6" i="37"/>
  <c r="P6" i="37"/>
  <c r="O4" i="37"/>
  <c r="P8" i="37"/>
  <c r="R8" i="37"/>
  <c r="P7" i="37"/>
  <c r="Q7" i="37"/>
  <c r="U7" i="37"/>
  <c r="G28" i="44" s="1"/>
  <c r="O5" i="37"/>
  <c r="U5" i="37"/>
  <c r="G26" i="44" s="1"/>
  <c r="P5" i="37"/>
  <c r="S5" i="37"/>
  <c r="Q8" i="37"/>
  <c r="S6" i="37"/>
  <c r="Q6" i="37"/>
  <c r="Q5" i="37"/>
  <c r="U6" i="39"/>
  <c r="G34" i="44" s="1"/>
  <c r="U5" i="38"/>
  <c r="R5" i="6"/>
  <c r="G60" i="44" s="1"/>
  <c r="T4" i="39"/>
  <c r="U4" i="39" l="1"/>
  <c r="G32" i="44" s="1"/>
  <c r="P4" i="39"/>
  <c r="O4" i="39"/>
  <c r="R4" i="39"/>
  <c r="Q4" i="39"/>
  <c r="S4" i="39"/>
  <c r="F32" i="44"/>
  <c r="T9" i="35"/>
  <c r="U4" i="37"/>
  <c r="G25" i="44" s="1"/>
  <c r="R4" i="37" l="1"/>
  <c r="S4" i="37"/>
  <c r="Q4" i="37"/>
  <c r="U9" i="35" l="1"/>
  <c r="U8" i="35"/>
  <c r="T7" i="35"/>
  <c r="U7" i="35" s="1"/>
  <c r="T6" i="35"/>
  <c r="U6" i="35" s="1"/>
  <c r="T5" i="35"/>
  <c r="U5" i="35" s="1"/>
  <c r="T4" i="35"/>
  <c r="U4" i="35" s="1"/>
  <c r="A5" i="35" l="1"/>
  <c r="A6" i="35" s="1"/>
  <c r="A7" i="35" s="1"/>
  <c r="A8" i="35" s="1"/>
  <c r="U4" i="34"/>
  <c r="A8" i="5"/>
  <c r="A9" i="5" s="1"/>
  <c r="A10" i="5" s="1"/>
  <c r="A11" i="5" s="1"/>
  <c r="A12" i="5" s="1"/>
  <c r="A13" i="5" s="1"/>
  <c r="A14" i="5" s="1"/>
  <c r="U5" i="34" l="1"/>
  <c r="A5" i="4" l="1"/>
  <c r="B19" i="3" l="1"/>
  <c r="B20" i="3" s="1"/>
  <c r="B21" i="3" s="1"/>
  <c r="B22" i="3" s="1"/>
  <c r="B23" i="3" s="1"/>
  <c r="B24" i="3" s="1"/>
  <c r="B25" i="3" s="1"/>
  <c r="B26" i="3" s="1"/>
  <c r="B27" i="3" l="1"/>
  <c r="A4"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JERALD</author>
  </authors>
  <commentList>
    <comment ref="T6" authorId="0" shapeId="0" xr:uid="{00000000-0006-0000-0100-000001000000}">
      <text>
        <r>
          <rPr>
            <sz val="9"/>
            <color indexed="81"/>
            <rFont val="Tahoma"/>
            <family val="2"/>
          </rPr>
          <t>building =700,000
parking and site improvement = 300,00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JERALD</author>
  </authors>
  <commentList>
    <comment ref="T4" authorId="0" shapeId="0" xr:uid="{00000000-0006-0000-0200-000001000000}">
      <text>
        <r>
          <rPr>
            <sz val="9"/>
            <color indexed="81"/>
            <rFont val="Tahoma"/>
            <family val="2"/>
          </rPr>
          <t>building =700,000
parking and site improvement = 300,00</t>
        </r>
      </text>
    </comment>
    <comment ref="T5" authorId="0" shapeId="0" xr:uid="{00000000-0006-0000-0200-000002000000}">
      <text>
        <r>
          <rPr>
            <sz val="9"/>
            <color indexed="81"/>
            <rFont val="Tahoma"/>
            <family val="2"/>
          </rPr>
          <t>building =700,000
parking and site improvement = 300,00</t>
        </r>
      </text>
    </comment>
    <comment ref="T6" authorId="0" shapeId="0" xr:uid="{00000000-0006-0000-0200-000003000000}">
      <text>
        <r>
          <rPr>
            <sz val="9"/>
            <color indexed="81"/>
            <rFont val="Tahoma"/>
            <family val="2"/>
          </rPr>
          <t>building =700,000
parking and site improvement = 300,00</t>
        </r>
      </text>
    </comment>
    <comment ref="T7" authorId="0" shapeId="0" xr:uid="{00000000-0006-0000-0200-000004000000}">
      <text>
        <r>
          <rPr>
            <sz val="9"/>
            <color indexed="81"/>
            <rFont val="Tahoma"/>
            <family val="2"/>
          </rPr>
          <t>building =700,000
parking and site improvement = 300,00</t>
        </r>
      </text>
    </comment>
    <comment ref="T8" authorId="0" shapeId="0" xr:uid="{00000000-0006-0000-0200-000005000000}">
      <text>
        <r>
          <rPr>
            <sz val="9"/>
            <color indexed="81"/>
            <rFont val="Tahoma"/>
            <family val="2"/>
          </rPr>
          <t>Building = 2.5M
Parking &amp; Site Dev. = 1.0M</t>
        </r>
      </text>
    </comment>
    <comment ref="T9" authorId="0" shapeId="0" xr:uid="{00000000-0006-0000-0200-000006000000}">
      <text>
        <r>
          <rPr>
            <sz val="9"/>
            <color indexed="81"/>
            <rFont val="Tahoma"/>
            <family val="2"/>
          </rPr>
          <t>Building = 1.5M
Parking &amp; Site Dev. = 0.5M</t>
        </r>
      </text>
    </comment>
    <comment ref="T10" authorId="0" shapeId="0" xr:uid="{00000000-0006-0000-0200-000007000000}">
      <text>
        <r>
          <rPr>
            <sz val="9"/>
            <color indexed="81"/>
            <rFont val="Tahoma"/>
            <family val="2"/>
          </rPr>
          <t>Building = 6.0M
Parking &amp; Site Dev. = 2.0M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JERALD</author>
  </authors>
  <commentList>
    <comment ref="T6" authorId="0" shapeId="0" xr:uid="{00000000-0006-0000-0500-000001000000}">
      <text>
        <r>
          <rPr>
            <sz val="9"/>
            <color indexed="81"/>
            <rFont val="Tahoma"/>
            <family val="2"/>
          </rPr>
          <t>building &amp; equipment =500,000
parking and site improvement = 300,000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JERALD</author>
  </authors>
  <commentList>
    <comment ref="T4" authorId="0" shapeId="0" xr:uid="{00000000-0006-0000-0B00-000001000000}">
      <text>
        <r>
          <rPr>
            <sz val="9"/>
            <color indexed="81"/>
            <rFont val="Tahoma"/>
            <family val="2"/>
          </rPr>
          <t xml:space="preserve">
Building = 9M
Fence &amp; Site Improvement = 2M</t>
        </r>
      </text>
    </comment>
  </commentList>
</comments>
</file>

<file path=xl/sharedStrings.xml><?xml version="1.0" encoding="utf-8"?>
<sst xmlns="http://schemas.openxmlformats.org/spreadsheetml/2006/main" count="3199" uniqueCount="609">
  <si>
    <t>Sector</t>
  </si>
  <si>
    <t>Location</t>
  </si>
  <si>
    <t>Building Type</t>
  </si>
  <si>
    <t>Foundation Type</t>
  </si>
  <si>
    <t>Structure Type</t>
  </si>
  <si>
    <t>Wall Cladding Type</t>
  </si>
  <si>
    <t>Roof Type</t>
  </si>
  <si>
    <t>Floor Covering</t>
  </si>
  <si>
    <t>S No</t>
  </si>
  <si>
    <t>Single Story Timber Frame</t>
  </si>
  <si>
    <t>Two-Story Timber Frame with Closed-Under</t>
  </si>
  <si>
    <t>Two-Story Timber Frame with Open-Under</t>
  </si>
  <si>
    <t>Single Story Masonry/Concrete</t>
  </si>
  <si>
    <t>Two -Story Masonry/Concrete</t>
  </si>
  <si>
    <t xml:space="preserve">Single Story Combination Masonry/Concrete &amp; Timber Frame </t>
  </si>
  <si>
    <t xml:space="preserve">Two-Story Combination Masonry/Concrete &amp; Timber Frame </t>
  </si>
  <si>
    <t>Single Story Steel Frame</t>
  </si>
  <si>
    <t>Two-Story Steel Frame</t>
  </si>
  <si>
    <t>Open Walled Structure with Non-Wooden Pole Frame</t>
  </si>
  <si>
    <t>Open Walled Structure with Wooden Pole Frame (Fale)</t>
  </si>
  <si>
    <t xml:space="preserve">Single Story Portable Trailer </t>
  </si>
  <si>
    <t>Three Story</t>
  </si>
  <si>
    <t>Multi Story - 4 or more stories</t>
  </si>
  <si>
    <t>Building Types</t>
  </si>
  <si>
    <t>Year of construction</t>
  </si>
  <si>
    <t>Foundation Types</t>
  </si>
  <si>
    <t xml:space="preserve">Concrete Pillars </t>
  </si>
  <si>
    <t xml:space="preserve">Steel Pillars </t>
  </si>
  <si>
    <t xml:space="preserve">Conc. SLAB </t>
  </si>
  <si>
    <t xml:space="preserve">LOAD BEARING Foundation WALL </t>
  </si>
  <si>
    <t>Other</t>
  </si>
  <si>
    <t>Structure Types</t>
  </si>
  <si>
    <t xml:space="preserve">Concrete or masonry </t>
  </si>
  <si>
    <t xml:space="preserve">Timber </t>
  </si>
  <si>
    <t xml:space="preserve">Concrete and Timber </t>
  </si>
  <si>
    <t xml:space="preserve">Steel </t>
  </si>
  <si>
    <t xml:space="preserve">Steel and Timber </t>
  </si>
  <si>
    <t xml:space="preserve">Canvas with Steel posts </t>
  </si>
  <si>
    <t xml:space="preserve">Posts Only </t>
  </si>
  <si>
    <t xml:space="preserve">Concrete or masonry walls </t>
  </si>
  <si>
    <t xml:space="preserve">Galvanized iron sheeting </t>
  </si>
  <si>
    <t xml:space="preserve">Painted Steel or Aluminium siding </t>
  </si>
  <si>
    <t xml:space="preserve">Vinyl Siding </t>
  </si>
  <si>
    <t xml:space="preserve">Timber siding  </t>
  </si>
  <si>
    <t xml:space="preserve">Concrete </t>
  </si>
  <si>
    <t>Exterior Wall Cladding</t>
  </si>
  <si>
    <t xml:space="preserve">Hardy plank / Fibrous Cement </t>
  </si>
  <si>
    <t xml:space="preserve">Carpet </t>
  </si>
  <si>
    <t xml:space="preserve">Ceramic or Porcelain Tiles </t>
  </si>
  <si>
    <t xml:space="preserve">Timber  </t>
  </si>
  <si>
    <t xml:space="preserve">Vinyl </t>
  </si>
  <si>
    <t xml:space="preserve">Engineered wood </t>
  </si>
  <si>
    <t>Floor Coverings</t>
  </si>
  <si>
    <t>Epoxi Coated Concrete</t>
  </si>
  <si>
    <t>None - bare concrete slab</t>
  </si>
  <si>
    <t xml:space="preserve">Asbestos </t>
  </si>
  <si>
    <t xml:space="preserve">Galvanized Iron Sheeting </t>
  </si>
  <si>
    <t xml:space="preserve">Superior metal painted sheet </t>
  </si>
  <si>
    <t xml:space="preserve">Tiles </t>
  </si>
  <si>
    <t xml:space="preserve">Asphalt shingles </t>
  </si>
  <si>
    <t>Name of Road</t>
  </si>
  <si>
    <t>Length of Road  ( m)</t>
  </si>
  <si>
    <t>Average Width (m)</t>
  </si>
  <si>
    <t>Number of Lanes</t>
  </si>
  <si>
    <t>Road Terrain</t>
  </si>
  <si>
    <t>Flat</t>
  </si>
  <si>
    <t>Rolling</t>
  </si>
  <si>
    <t>Steep</t>
  </si>
  <si>
    <t>chipseal</t>
  </si>
  <si>
    <t>asphalt</t>
  </si>
  <si>
    <t>asphalt concrete</t>
  </si>
  <si>
    <t>Curb and Gutter</t>
  </si>
  <si>
    <t>On both sides</t>
  </si>
  <si>
    <t>on one side</t>
  </si>
  <si>
    <t>None</t>
  </si>
  <si>
    <t>Foot paths</t>
  </si>
  <si>
    <t>On one side</t>
  </si>
  <si>
    <t>Primary collector</t>
  </si>
  <si>
    <t>Secondary</t>
  </si>
  <si>
    <t>Local</t>
  </si>
  <si>
    <t>Road Category</t>
  </si>
  <si>
    <t>Arterial</t>
  </si>
  <si>
    <t>Pavement Type</t>
  </si>
  <si>
    <t xml:space="preserve">Footpath </t>
  </si>
  <si>
    <t xml:space="preserve">Surface Pavement </t>
  </si>
  <si>
    <t>Identification</t>
  </si>
  <si>
    <t>Length  ( m)</t>
  </si>
  <si>
    <t xml:space="preserve">Average Width </t>
  </si>
  <si>
    <t>Height of Security fence</t>
  </si>
  <si>
    <t>Decking</t>
  </si>
  <si>
    <t>Timber</t>
  </si>
  <si>
    <t>Steel</t>
  </si>
  <si>
    <t>Steel reinforced concrete</t>
  </si>
  <si>
    <t>Super-structure</t>
  </si>
  <si>
    <t>Sub-structure</t>
  </si>
  <si>
    <t>Asphalt</t>
  </si>
  <si>
    <t>Concrete</t>
  </si>
  <si>
    <t>Culverts</t>
  </si>
  <si>
    <t>Bridges Components</t>
  </si>
  <si>
    <t>Sub and Super structure  Materials</t>
  </si>
  <si>
    <t>Decking Materials</t>
  </si>
  <si>
    <t>Steel pipe</t>
  </si>
  <si>
    <t>Steel reinforced concrete pipe</t>
  </si>
  <si>
    <t>Airports</t>
  </si>
  <si>
    <t>Runway</t>
  </si>
  <si>
    <t>Taxiway</t>
  </si>
  <si>
    <t>Seaports</t>
  </si>
  <si>
    <t>Wharf</t>
  </si>
  <si>
    <t>Jetty</t>
  </si>
  <si>
    <t>Seaport structure</t>
  </si>
  <si>
    <t>Seaport Decking</t>
  </si>
  <si>
    <t>Generator Fuel Type</t>
  </si>
  <si>
    <t>Diesel</t>
  </si>
  <si>
    <t>Gasoline</t>
  </si>
  <si>
    <t>Natural Gas</t>
  </si>
  <si>
    <t>Water pipes</t>
  </si>
  <si>
    <t>Length</t>
  </si>
  <si>
    <t>Seawall types</t>
  </si>
  <si>
    <t>PVC</t>
  </si>
  <si>
    <t>Water tanks</t>
  </si>
  <si>
    <t>Plastic</t>
  </si>
  <si>
    <t>Telecom Tower Types</t>
  </si>
  <si>
    <t>Guyed</t>
  </si>
  <si>
    <t>Self supported</t>
  </si>
  <si>
    <t>Telecom Cables</t>
  </si>
  <si>
    <t>Underground</t>
  </si>
  <si>
    <t>Submarine</t>
  </si>
  <si>
    <t>Overhead - on poles</t>
  </si>
  <si>
    <t>Copper</t>
  </si>
  <si>
    <t>Fiberoptic</t>
  </si>
  <si>
    <t>Copper - Twiested pair</t>
  </si>
  <si>
    <t>Copper - Coaxial</t>
  </si>
  <si>
    <t>IDU - Indoor mounted unit</t>
  </si>
  <si>
    <t>ODU - Outdoor mounted unit</t>
  </si>
  <si>
    <t>Steel reinforced concrete wall</t>
  </si>
  <si>
    <t>Grouted rock or masonry wall</t>
  </si>
  <si>
    <t>Rock revetment</t>
  </si>
  <si>
    <t>Proposed Year of Construction</t>
  </si>
  <si>
    <t>Local Labor</t>
  </si>
  <si>
    <t>Foreign Labor</t>
  </si>
  <si>
    <t>Local Materials</t>
  </si>
  <si>
    <t>Foreign Materials</t>
  </si>
  <si>
    <t>Planning and Engineering</t>
  </si>
  <si>
    <t>Cost Estimate</t>
  </si>
  <si>
    <t>Investment ID</t>
  </si>
  <si>
    <t>Replace/reconstruct existing asset at the end of its useful life</t>
  </si>
  <si>
    <t>Capacity Increase of Existing infrastructure to meet increased demand</t>
  </si>
  <si>
    <t>Is this project the most cost efficient alternative for provision of public services?</t>
  </si>
  <si>
    <t>Construction Specification</t>
  </si>
  <si>
    <t>Project Justification</t>
  </si>
  <si>
    <t>Enhancing the natural environment</t>
  </si>
  <si>
    <t>Improving social welfare and social infrastructure (health, education and training, the poor and vulnerable)</t>
  </si>
  <si>
    <t>Estimated Annual Maintenance Cost</t>
  </si>
  <si>
    <t>Estimated Total Cost</t>
  </si>
  <si>
    <t>Yes - 1</t>
  </si>
  <si>
    <t>No - 0</t>
  </si>
  <si>
    <t xml:space="preserve">High impact - 3 </t>
  </si>
  <si>
    <t xml:space="preserve">Medium impact - 2 </t>
  </si>
  <si>
    <t>Low impact - 1</t>
  </si>
  <si>
    <t xml:space="preserve">No impact - 0 </t>
  </si>
  <si>
    <t>New Road Construction</t>
  </si>
  <si>
    <t>Sealing of Previous unsealed road</t>
  </si>
  <si>
    <t>Resealing of Previous sealed road</t>
  </si>
  <si>
    <t>Project Scope</t>
  </si>
  <si>
    <t xml:space="preserve">Replace some components of the asset in poor condition </t>
  </si>
  <si>
    <t xml:space="preserve">Modifications for Climate Change Adaptability </t>
  </si>
  <si>
    <t>Construction of new asset to faciliate development on big island</t>
  </si>
  <si>
    <t>Components Proposed for Renewal</t>
  </si>
  <si>
    <t>Capacity</t>
  </si>
  <si>
    <t>Telecom Equipment</t>
  </si>
  <si>
    <t>Motor Boats</t>
  </si>
  <si>
    <t>Cargo</t>
  </si>
  <si>
    <t>Passenger</t>
  </si>
  <si>
    <t>Cargo/Passenger Ferry</t>
  </si>
  <si>
    <t>Emergency (Search &amp; Rescue)</t>
  </si>
  <si>
    <t>Police/Surveillance</t>
  </si>
  <si>
    <t xml:space="preserve">School Bus </t>
  </si>
  <si>
    <t>Passenger Bus</t>
  </si>
  <si>
    <t>Fire Truck</t>
  </si>
  <si>
    <t>Electrical Bucket/Boom Truck</t>
  </si>
  <si>
    <t>Excavating Equipment</t>
  </si>
  <si>
    <t>Dump Truck</t>
  </si>
  <si>
    <t>Other Construction Vehicle</t>
  </si>
  <si>
    <t>Ambulance</t>
  </si>
  <si>
    <t>Crane</t>
  </si>
  <si>
    <t>Loader</t>
  </si>
  <si>
    <t>Agriculture &amp; Forestry</t>
  </si>
  <si>
    <t>Babeldaob</t>
  </si>
  <si>
    <t>Education</t>
  </si>
  <si>
    <t>Health</t>
  </si>
  <si>
    <t>Public Safety</t>
  </si>
  <si>
    <t>ICT</t>
  </si>
  <si>
    <t>Multiple</t>
  </si>
  <si>
    <t>Is the project legal?</t>
  </si>
  <si>
    <t xml:space="preserve">If the private sector is investing in the project, is it from a sound proponent?  </t>
  </si>
  <si>
    <t>Is sufficient funding allocated for maintenance to deter premature impairment?</t>
  </si>
  <si>
    <t xml:space="preserve">Des government  or SOE have capacities to procure, manage and maintain and if not are sufficient funds allocated to build capacities </t>
  </si>
  <si>
    <t>Does the project employ proven technology?</t>
  </si>
  <si>
    <t>Have gender sensitive, equality and social inclusion (GESI) measures been incorporated?</t>
  </si>
  <si>
    <t>Does it meet all the regulations, such as building code and  zoning requirements?</t>
  </si>
  <si>
    <t>Does it meet all the environmental regulations?</t>
  </si>
  <si>
    <t>Is the infrastructure design resilient to climate change and natural hazards?</t>
  </si>
  <si>
    <t>is the asset required to remove constraints in providing critical public services? Will the quality of public services suffer to reach unacceptable level in the absence of this project? Will this project result in significant improvement in public services?</t>
  </si>
  <si>
    <t xml:space="preserve">Is this project required immediately in the next 10 years? </t>
  </si>
  <si>
    <t>is the required land available?</t>
  </si>
  <si>
    <t xml:space="preserve">Will it have a “large impact” on public revenues and the economy, the environment, social and,
or cultural priorities that will require a detailed assessment
of EIRR and, or social, cultural or environmental impact and free of any objections? </t>
  </si>
  <si>
    <t>Economic growth, post-COVID
economic recovery
and Stimulating further
investment, commerce and trade</t>
  </si>
  <si>
    <t>Employment recovery post-
COVID-19 (direct and indirect job
creation)</t>
  </si>
  <si>
    <t>Increase in Govt Revenues</t>
  </si>
  <si>
    <t>Improved distribution of  Benefits to  Palauan's (GESI Considerations)</t>
  </si>
  <si>
    <t>Improved geographical
distribution of benefits
with expanded settlement and economic activity on Babeldaob and, or
other outer islands</t>
  </si>
  <si>
    <t>State</t>
  </si>
  <si>
    <t>Airai</t>
  </si>
  <si>
    <t>Peleliu</t>
  </si>
  <si>
    <t>Angaur</t>
  </si>
  <si>
    <t>Reseal the surface layer</t>
  </si>
  <si>
    <t xml:space="preserve">Reconstruct the base and seal the surface </t>
  </si>
  <si>
    <t>PIA Runway reseal</t>
  </si>
  <si>
    <t xml:space="preserve">Peleliu Airstrip development </t>
  </si>
  <si>
    <t>Angaur Airstrip - development</t>
  </si>
  <si>
    <t>Air Transport</t>
  </si>
  <si>
    <t>Airport Navigation Equipment</t>
  </si>
  <si>
    <t xml:space="preserve">Airport Runway Security Fence Replacement </t>
  </si>
  <si>
    <t>Upgrade the Navigation equipment</t>
  </si>
  <si>
    <t>Aircraft gate ramps</t>
  </si>
  <si>
    <t>Security Scanning Equipment</t>
  </si>
  <si>
    <t>Upgrade security scanning equipment</t>
  </si>
  <si>
    <t>Baggage handling equipment</t>
  </si>
  <si>
    <t xml:space="preserve">Renovation and capital repairs to school buildings </t>
  </si>
  <si>
    <t>New School Building  in Babeldaob 200 students</t>
  </si>
  <si>
    <t>Project Ranking</t>
  </si>
  <si>
    <t>Roofing, Wall Cladding, fitouts, plumbing, electrical wiring  and some structural repairs to Palau High School and 10 elementary school buildings in Koror, Airai, and Outlying States</t>
  </si>
  <si>
    <t>34.5 kV line construction to improve system stability</t>
  </si>
  <si>
    <t>Construct new transmission line</t>
  </si>
  <si>
    <t>Rating</t>
  </si>
  <si>
    <t>34.5 kV</t>
  </si>
  <si>
    <t>20 km</t>
  </si>
  <si>
    <t>34.5 kV line construction to connect IPPs</t>
  </si>
  <si>
    <t>Not known yet</t>
  </si>
  <si>
    <t>Malakal - Koror, Koror-Airport, Airport - Melekok, Melekok - Kousai</t>
  </si>
  <si>
    <t>Construct new transmission lines</t>
  </si>
  <si>
    <t>50 km</t>
  </si>
  <si>
    <t>Rehabilitation of 34.5/13.8 kV Stations</t>
  </si>
  <si>
    <t>Rehabilitate all existing stations, provide 34.5 kV circuit breakers</t>
  </si>
  <si>
    <t>34.5/13.8 kV stations</t>
  </si>
  <si>
    <t>Reconstruction of 13.8 kV lines</t>
  </si>
  <si>
    <r>
      <t>150 mm</t>
    </r>
    <r>
      <rPr>
        <vertAlign val="superscript"/>
        <sz val="11"/>
        <color theme="1"/>
        <rFont val="Arial"/>
        <family val="2"/>
      </rPr>
      <t>2</t>
    </r>
    <r>
      <rPr>
        <sz val="11"/>
        <color theme="1"/>
        <rFont val="Arial"/>
        <family val="2"/>
      </rPr>
      <t xml:space="preserve"> or          336 kcmil AAC</t>
    </r>
  </si>
  <si>
    <t>150 mm2 or          336 kcmil AAC</t>
  </si>
  <si>
    <t>Reconstruct the 13.8 kV lines and construct them along accessible roads</t>
  </si>
  <si>
    <t>13.8 kV Stations</t>
  </si>
  <si>
    <t>2022-2028</t>
  </si>
  <si>
    <t>40 km</t>
  </si>
  <si>
    <t>Malakal and Aimileek stations</t>
  </si>
  <si>
    <t>2023-2028</t>
  </si>
  <si>
    <t>Replace / Rehabilitate Diesel Generating plant</t>
  </si>
  <si>
    <t>13.8 kV</t>
  </si>
  <si>
    <t xml:space="preserve">336 kcmil </t>
  </si>
  <si>
    <t>2 x 5 MW</t>
  </si>
  <si>
    <t xml:space="preserve">Smart metering </t>
  </si>
  <si>
    <t>Renovation of Giant Clam Hatchery</t>
  </si>
  <si>
    <t>Fisheries</t>
  </si>
  <si>
    <t xml:space="preserve">Flood- proofing of buildings in low lying areas </t>
  </si>
  <si>
    <t>Malakal</t>
  </si>
  <si>
    <t>Replace existing meters with smart meters</t>
  </si>
  <si>
    <t>1-ph: 6444                3-ph:1664</t>
  </si>
  <si>
    <t xml:space="preserve">Asset/Project Name </t>
  </si>
  <si>
    <t>Belau National Hospital</t>
  </si>
  <si>
    <t>New communication infrastructure in remote South West islands</t>
  </si>
  <si>
    <t>Construction of new ICT infrastructure</t>
  </si>
  <si>
    <t>Improving Mobile Network Coverage in Palau</t>
  </si>
  <si>
    <t>New Telecom Towers to Improve mobile coverage</t>
  </si>
  <si>
    <t>Equipment Type</t>
  </si>
  <si>
    <t>Ratings</t>
  </si>
  <si>
    <t>Climate proofing of low lying roads and causeways and paving priority unpaved roads</t>
  </si>
  <si>
    <t xml:space="preserve">Replacement and Rehab of existing diesel generating stations </t>
  </si>
  <si>
    <t>Expand the size of two police/fire stations</t>
  </si>
  <si>
    <t>Increase the size of two existing buildings</t>
  </si>
  <si>
    <t>Completion of the Correctional Facility, already under construction</t>
  </si>
  <si>
    <t>Construction of correctional facility</t>
  </si>
  <si>
    <t>Sea Transport</t>
  </si>
  <si>
    <t xml:space="preserve">Rehabilitation of Malakal port development </t>
  </si>
  <si>
    <t>Expanding port capacity to allow docking of larger ships</t>
  </si>
  <si>
    <t xml:space="preserve">Rehabilitation of markers and navigation aids </t>
  </si>
  <si>
    <t>Solid Waste</t>
  </si>
  <si>
    <t xml:space="preserve">Waste to Energy - Land fill site incinerator </t>
  </si>
  <si>
    <t>Burning waste to produce electricity</t>
  </si>
  <si>
    <t>Early Warning system (Storms and Tsunami)</t>
  </si>
  <si>
    <t>National Fish Auction Market</t>
  </si>
  <si>
    <t>New building</t>
  </si>
  <si>
    <t>Melekok</t>
  </si>
  <si>
    <t>Public Health Building</t>
  </si>
  <si>
    <t>Koror or Babeldaob</t>
  </si>
  <si>
    <t>Construction of a new building to provide public health functions</t>
  </si>
  <si>
    <t>Paleliu</t>
  </si>
  <si>
    <t>Construction of community health center</t>
  </si>
  <si>
    <t>Redevelopment  of Belau National hospital on higher level to replace existing hospital building, with expanded services  (100 beds)</t>
  </si>
  <si>
    <t>Promoting Palauan Culture and consciousness</t>
  </si>
  <si>
    <t>Do Not Delete This</t>
  </si>
  <si>
    <t>Project Justification Filter</t>
  </si>
  <si>
    <t>Fish market place</t>
  </si>
  <si>
    <t>Fish Market - Open Wall serviced building with roof</t>
  </si>
  <si>
    <t>Location/State</t>
  </si>
  <si>
    <t>Energy</t>
  </si>
  <si>
    <t>Land Transport</t>
  </si>
  <si>
    <t>State/Location</t>
  </si>
  <si>
    <t>Water</t>
  </si>
  <si>
    <t>Melekeok</t>
  </si>
  <si>
    <t>Melekeok Treatment Plant</t>
  </si>
  <si>
    <t>Waste Water</t>
  </si>
  <si>
    <t>(MBR) Membrane bioreactors</t>
  </si>
  <si>
    <t>Type</t>
  </si>
  <si>
    <t>Major refurbishment works for civil, mechanical (replace pumps, internal plumbing system and replace valves etc.).</t>
  </si>
  <si>
    <t>Capacity (Gallons per minute)</t>
  </si>
  <si>
    <t>Construct new slipway</t>
  </si>
  <si>
    <t>Rehabilitation of Rural Water pumping stations and distribution pipes</t>
  </si>
  <si>
    <t>Replacement /Rehabilitation of Sewage pumping stations in rural areas</t>
  </si>
  <si>
    <t xml:space="preserve">Constructing new slipway for dry docking of large boats </t>
  </si>
  <si>
    <t>Rehabilitation of water desalination plants</t>
  </si>
  <si>
    <t>Construction of water storage tank</t>
  </si>
  <si>
    <t>Rehabilitation of pumping stations and distribution pipes</t>
  </si>
  <si>
    <t>Total Project Score (Out of 100)</t>
  </si>
  <si>
    <t>Construction of new buildings</t>
  </si>
  <si>
    <t>New buildings to improve small farm production and productivity - Fruit fly lab and Post harvest processing facility</t>
  </si>
  <si>
    <t>New buildings to improve poultry and  hog farm production - Swine breeding facility, poultry hatching facility and poultry slaughter house</t>
  </si>
  <si>
    <t xml:space="preserve"> Air Transport </t>
  </si>
  <si>
    <t>PIA Main Tarmac and Secondary Apron reseal</t>
  </si>
  <si>
    <t xml:space="preserve">PIA Taxiways (A, B and C) reseal </t>
  </si>
  <si>
    <t>Koror and Aairai State</t>
  </si>
  <si>
    <t>Major repairs to existing road bridges</t>
  </si>
  <si>
    <t>Peleliu and Angaur</t>
  </si>
  <si>
    <t>Airai, Ngermid, Ngerkesoal, Meyuns</t>
  </si>
  <si>
    <t>2023-2025</t>
  </si>
  <si>
    <t>Four New Water Storage Tanks</t>
  </si>
  <si>
    <t>Major Rehabilitation of Sewage collection pipes</t>
  </si>
  <si>
    <t xml:space="preserve">Does government  or SOE have capacities to procure, manage and maintain and if not are sufficient funds allocated to build capacities </t>
  </si>
  <si>
    <t>S. No.</t>
  </si>
  <si>
    <t>Project Name</t>
  </si>
  <si>
    <t>Estimated Capital Cost</t>
  </si>
  <si>
    <t>Annual Maintenance Cost</t>
  </si>
  <si>
    <t>Construction of three new school building to consolidate seven existing schools</t>
  </si>
  <si>
    <t>New Wharf</t>
  </si>
  <si>
    <t>Central Farmers Market</t>
  </si>
  <si>
    <t xml:space="preserve">Government Storage Warehouse (to store equipment and other gov't assets) </t>
  </si>
  <si>
    <t>Central Govt</t>
  </si>
  <si>
    <t xml:space="preserve">Capital Complex Annex Building </t>
  </si>
  <si>
    <t xml:space="preserve">New National Post Office </t>
  </si>
  <si>
    <t>Airai (next to airport)</t>
  </si>
  <si>
    <t>Community Health Center</t>
  </si>
  <si>
    <t xml:space="preserve"> Transport-Air </t>
  </si>
  <si>
    <t>Transport-Land</t>
  </si>
  <si>
    <t>Tourism</t>
  </si>
  <si>
    <t xml:space="preserve">Ngeremlengui Waterfall </t>
  </si>
  <si>
    <t xml:space="preserve">Ngchesar Waterfall </t>
  </si>
  <si>
    <t xml:space="preserve">Ngiwal Park </t>
  </si>
  <si>
    <t>Tourism attraction sites</t>
  </si>
  <si>
    <t>Back-to-back Softball Stadium</t>
  </si>
  <si>
    <t xml:space="preserve">New National Gym  </t>
  </si>
  <si>
    <t xml:space="preserve">Sports Training Center (Swimming, Wrestling, Weightlifting) </t>
  </si>
  <si>
    <t>Sports Facility</t>
  </si>
  <si>
    <t xml:space="preserve">Palau National Convention Center </t>
  </si>
  <si>
    <t>1000 capacity convention center</t>
  </si>
  <si>
    <t xml:space="preserve">Babeldaob Commercial Seaport </t>
  </si>
  <si>
    <t>Proj #</t>
  </si>
  <si>
    <t>Agr-1</t>
  </si>
  <si>
    <t>Agr-2</t>
  </si>
  <si>
    <t>Agr-3</t>
  </si>
  <si>
    <t>Cen-4</t>
  </si>
  <si>
    <t>Cen-5</t>
  </si>
  <si>
    <t>Cen-6</t>
  </si>
  <si>
    <t>Cen-1</t>
  </si>
  <si>
    <t>Edu-1</t>
  </si>
  <si>
    <t>Sol-1</t>
  </si>
  <si>
    <t>Tou-1</t>
  </si>
  <si>
    <t>Cen-2</t>
  </si>
  <si>
    <t>Cen-3</t>
  </si>
  <si>
    <t>Edu-2</t>
  </si>
  <si>
    <t>Ene-1</t>
  </si>
  <si>
    <t>Ene-2</t>
  </si>
  <si>
    <t>Ene-3</t>
  </si>
  <si>
    <t>Hea-1</t>
  </si>
  <si>
    <t>Ene-4</t>
  </si>
  <si>
    <t>Ene-5</t>
  </si>
  <si>
    <t>Ene-6</t>
  </si>
  <si>
    <t>Hea-3</t>
  </si>
  <si>
    <t>Fsh-1</t>
  </si>
  <si>
    <t>Fsh-2</t>
  </si>
  <si>
    <t>Fsh-3</t>
  </si>
  <si>
    <t>Fsh-4</t>
  </si>
  <si>
    <t>Hea-2</t>
  </si>
  <si>
    <t>Tou-3</t>
  </si>
  <si>
    <t>Wat-3</t>
  </si>
  <si>
    <t>Hea-4</t>
  </si>
  <si>
    <t>Hea-5</t>
  </si>
  <si>
    <t>ICT-1</t>
  </si>
  <si>
    <t>ICT-2</t>
  </si>
  <si>
    <t>Pub-1</t>
  </si>
  <si>
    <t>Pub-2</t>
  </si>
  <si>
    <t>Pub-3</t>
  </si>
  <si>
    <t>Sol-2</t>
  </si>
  <si>
    <t>Tou-2</t>
  </si>
  <si>
    <t>Tou-4</t>
  </si>
  <si>
    <t>Tou-5</t>
  </si>
  <si>
    <t>Tou-6</t>
  </si>
  <si>
    <t>Tou-7</t>
  </si>
  <si>
    <t>TrA-1</t>
  </si>
  <si>
    <t>TrA-2</t>
  </si>
  <si>
    <t>TrA-3</t>
  </si>
  <si>
    <t>TrA-4</t>
  </si>
  <si>
    <t>TrA-5</t>
  </si>
  <si>
    <t>TrA-6</t>
  </si>
  <si>
    <t>TrA-7</t>
  </si>
  <si>
    <t>TrA-8</t>
  </si>
  <si>
    <t>TrL-1</t>
  </si>
  <si>
    <t>TrL-2</t>
  </si>
  <si>
    <t>TrL-3</t>
  </si>
  <si>
    <t>TrL-4</t>
  </si>
  <si>
    <t>TrL-5</t>
  </si>
  <si>
    <t>TrL-6</t>
  </si>
  <si>
    <t>TrS-1</t>
  </si>
  <si>
    <t>TrS-2</t>
  </si>
  <si>
    <t>TrS-3</t>
  </si>
  <si>
    <t>TrS-4</t>
  </si>
  <si>
    <t>Wat-1</t>
  </si>
  <si>
    <t>Wat-2</t>
  </si>
  <si>
    <t>Wat-4</t>
  </si>
  <si>
    <t>WW-1</t>
  </si>
  <si>
    <t>WW-2</t>
  </si>
  <si>
    <t>WW-3</t>
  </si>
  <si>
    <t>WW-4</t>
  </si>
  <si>
    <t>TrA-9</t>
  </si>
  <si>
    <t>Roads, Water, Waste water and electricity services for new subdivision in Babledaob</t>
  </si>
  <si>
    <t>Construction of roads complete with services for water, waste water and electricity to lot line</t>
  </si>
  <si>
    <t>Cen-7</t>
  </si>
  <si>
    <t>Capital repairs to existing buildings</t>
  </si>
  <si>
    <t>Roofs, Wall claddings, windows, flooring, fitouts, services</t>
  </si>
  <si>
    <t xml:space="preserve">Remediation of existing landfill sites  </t>
  </si>
  <si>
    <t>Renovate Palau High School and 10 other elementary schools in Koror, Airai and Outlying States</t>
  </si>
  <si>
    <t>Melekeok to Ngardmau Road</t>
  </si>
  <si>
    <t>Melekok, Ngardmau</t>
  </si>
  <si>
    <t>Paving of three existing dirt road sections, including rehabilitation of existing bridges, and construction of drainage structures</t>
  </si>
  <si>
    <t>15cm thick reinforced Portland concrete</t>
  </si>
  <si>
    <t>1.05m wide concrete swale</t>
  </si>
  <si>
    <t>0.90m wide concrete shoulder</t>
  </si>
  <si>
    <t>Capital Repairs to Compact Road</t>
  </si>
  <si>
    <t>Airai to Ngarchelong</t>
  </si>
  <si>
    <t>8.5cm thick asphalt concrete</t>
  </si>
  <si>
    <t>1.2m concrete swale</t>
  </si>
  <si>
    <t>1.2m concrete shoulder (RC)</t>
  </si>
  <si>
    <t>Rehabilitation of Koror-Airai Main Road</t>
  </si>
  <si>
    <t>10cm thick asphalt concrete &amp; 15cm thick reinforced Portland concrete</t>
  </si>
  <si>
    <t>5(a)</t>
  </si>
  <si>
    <t>5(b)</t>
  </si>
  <si>
    <t>5 (c)</t>
  </si>
  <si>
    <t>5 (d)</t>
  </si>
  <si>
    <t>5 (e)</t>
  </si>
  <si>
    <t>5 (f)</t>
  </si>
  <si>
    <t>Ngaraard Compact Connecting Road</t>
  </si>
  <si>
    <t>Ngiwal Compact Connecting Road</t>
  </si>
  <si>
    <t>Melekeok Compact Connecting Road</t>
  </si>
  <si>
    <t>Ngchesar Compact Connecting Road</t>
  </si>
  <si>
    <t>Ngatpang Compact Connecting Road</t>
  </si>
  <si>
    <t>Aimeliik Compact Connecting Road</t>
  </si>
  <si>
    <t>Mechebechubel to Ibobang</t>
  </si>
  <si>
    <t>Meltelatel to Nekken</t>
  </si>
  <si>
    <t>Elab to Ngkeklau</t>
  </si>
  <si>
    <t>Ungil to Ungil</t>
  </si>
  <si>
    <t>Ngerubesang to Ngchesar</t>
  </si>
  <si>
    <t>Melekeok to Ngersuul</t>
  </si>
  <si>
    <t>Paving of an existing dirt road, including construction of drainage structures</t>
  </si>
  <si>
    <t>6 (a)</t>
  </si>
  <si>
    <t>Major repairs to Minatobashi Bridge</t>
  </si>
  <si>
    <t>Medalaii, Koror</t>
  </si>
  <si>
    <t>Replacement of bridge abutment and superstructure</t>
  </si>
  <si>
    <t>Abutments, girders, decking and railing</t>
  </si>
  <si>
    <t>6(b)</t>
  </si>
  <si>
    <t xml:space="preserve">Repairs to Compact Road Bridges </t>
  </si>
  <si>
    <t>Babeldaob island</t>
  </si>
  <si>
    <t>20 to 79</t>
  </si>
  <si>
    <t>9.1 to 11</t>
  </si>
  <si>
    <t>Reinforced concrete substructure</t>
  </si>
  <si>
    <t>Reinforced concrete &amp; Steel superstructure</t>
  </si>
  <si>
    <t>Asphalt decking</t>
  </si>
  <si>
    <t>Concrete decking</t>
  </si>
  <si>
    <t>Cold planing of the pavement of the runway and resealing with 50mm thick asphalt</t>
  </si>
  <si>
    <t>Cold planing of the pavement of the main tarmac and secondary apron, and resealing with 50mm thick asphalt</t>
  </si>
  <si>
    <t>Cold planing of the pavement of the three (3) taxiways, and resealing with 50mm thick asphalt</t>
  </si>
  <si>
    <t>195 and 245</t>
  </si>
  <si>
    <t>120 &amp; 132</t>
  </si>
  <si>
    <t>Improvement of the base and HMA paving of the runway</t>
  </si>
  <si>
    <t>Installation of runway lights and other navigational equipment</t>
  </si>
  <si>
    <t>Repair and replacement of the airport security fence</t>
  </si>
  <si>
    <t>Planning and Engineering (10%)</t>
  </si>
  <si>
    <t>Local Labor (25%)</t>
  </si>
  <si>
    <t>Foreign Labor (5%)</t>
  </si>
  <si>
    <t>Local Materials (10%)</t>
  </si>
  <si>
    <t>Foreign Materials (50%)</t>
  </si>
  <si>
    <t>Three New School Building  in Babeldaob 200 students</t>
  </si>
  <si>
    <t>Melekeok to Ngardmau Road - Paving of three existing dirt road sections, including rehabilitation of existing bridges, and construction of drainage structures</t>
  </si>
  <si>
    <t>Capital Repairs to Compact Road, Airai to Ngarchelong</t>
  </si>
  <si>
    <t>Koror</t>
  </si>
  <si>
    <t>Municipal Services for housing subdivision</t>
  </si>
  <si>
    <t>Pedestrian Walkway in Koror</t>
  </si>
  <si>
    <t>Construction of pedestrian walkways in city center -       approx. 5 km length</t>
  </si>
  <si>
    <t>Capital Repairs to existing State Government owned Buildings</t>
  </si>
  <si>
    <t xml:space="preserve">Repair building components found in poor condition  </t>
  </si>
  <si>
    <t>Capital Repairs to existing National Government Buildings</t>
  </si>
  <si>
    <t>Capital repairs to existing building</t>
  </si>
  <si>
    <t>Wharf for small boats for pelagic fishing with cold storage and freezer faculties</t>
  </si>
  <si>
    <t>Extended Care facility</t>
  </si>
  <si>
    <t>Construction of Extended care facility</t>
  </si>
  <si>
    <t>Public Announcement and Warning System</t>
  </si>
  <si>
    <t>Land remediation at existing land fill facilities by transporting buried waste to new land fill site</t>
  </si>
  <si>
    <t>Replace and rebuild pf security fence</t>
  </si>
  <si>
    <t>Upgrade baggage handling equipment</t>
  </si>
  <si>
    <t>Climate proofing of low lying roads and causeways and paving priority unpaved roads - Airai to Koror</t>
  </si>
  <si>
    <t>Rehabilitation of roads in rural areas (six roads)</t>
  </si>
  <si>
    <t>New Commercial  Sea Port</t>
  </si>
  <si>
    <t>Rehabilitation of Koror-Arai water pumping stations and distribution pipes system</t>
  </si>
  <si>
    <t>Replacement /Rehabilitation of Sewage collection pipes in rural area</t>
  </si>
  <si>
    <t>Prioritization Score</t>
  </si>
  <si>
    <t>Floor Area     (Sq. m)</t>
  </si>
  <si>
    <t>Wharf for small boats for pelagic fishing with cold storage and freezer facilities</t>
  </si>
  <si>
    <t xml:space="preserve">Land remediation at existing land fill facilities </t>
  </si>
  <si>
    <t>Runway or Taxiway ID</t>
  </si>
  <si>
    <t>Length of Security fence</t>
  </si>
  <si>
    <t>Repair of the seven (7) bridges of the Palau Compact Road</t>
  </si>
  <si>
    <t>Koror, Arai</t>
  </si>
  <si>
    <t>Reinforced concrete</t>
  </si>
  <si>
    <t>Isolated spread concrete footing</t>
  </si>
  <si>
    <t xml:space="preserve">Concrete masonry walls </t>
  </si>
  <si>
    <t xml:space="preserve">Ceramic tiles </t>
  </si>
  <si>
    <t>Single and Two-Storey Masonry/Concrete</t>
  </si>
  <si>
    <t>Single Storey Masonry/Concrete</t>
  </si>
  <si>
    <t>Galvanized iron sheeting or concrete roof deck</t>
  </si>
  <si>
    <t>Single storey steel framed building</t>
  </si>
  <si>
    <t>Structural steel</t>
  </si>
  <si>
    <t>Metal cladding</t>
  </si>
  <si>
    <t>Plain concrete</t>
  </si>
  <si>
    <t>Ngchesar</t>
  </si>
  <si>
    <t>Aimeliik</t>
  </si>
  <si>
    <t>Partially Open Single Storey Masonry/Concrete</t>
  </si>
  <si>
    <t>Repair of the and expansion of the seawall, and dredging of the channel</t>
  </si>
  <si>
    <t xml:space="preserve"> Width (m) </t>
  </si>
  <si>
    <t>Structure (Timber, Steel or reinforced concrete</t>
  </si>
  <si>
    <t>Decking (Timber, Asphalt or concrete)</t>
  </si>
  <si>
    <t>N/A</t>
  </si>
  <si>
    <t>Steel or reinforced concrete</t>
  </si>
  <si>
    <t>Construction of a new wharf, container yard and port terminal including the improvement of existing causeway</t>
  </si>
  <si>
    <t>Construction of a new mechanized slipway</t>
  </si>
  <si>
    <t>Repair and improvement 200 each existing channel day markers and the floating buoys, and 2 range markers</t>
  </si>
  <si>
    <t xml:space="preserve">Ceramic or vinyl tiles </t>
  </si>
  <si>
    <t>Reinforced concrete or Steel</t>
  </si>
  <si>
    <t xml:space="preserve">Concrete masonry or wooden walls </t>
  </si>
  <si>
    <t xml:space="preserve">New concrete walkway </t>
  </si>
  <si>
    <t>Two-storey steel framed building</t>
  </si>
  <si>
    <t>Glass curtain  and masonry wall</t>
  </si>
  <si>
    <t>Quartz and ceramic tiles</t>
  </si>
  <si>
    <t xml:space="preserve">Aluminum sheeting </t>
  </si>
  <si>
    <t>Concrete Walkway</t>
  </si>
  <si>
    <t>Two-storey concrete framed building</t>
  </si>
  <si>
    <t>Concrete masonry</t>
  </si>
  <si>
    <t>Ceramic tiles</t>
  </si>
  <si>
    <t xml:space="preserve">Perimeter and partition walls, electrical works, plumbing works, finishing works, and fitouts </t>
  </si>
  <si>
    <t>Completion of the construction of correctional facility</t>
  </si>
  <si>
    <t>Isolated concrete footing</t>
  </si>
  <si>
    <t>Metal roofing framed with wooden rafters</t>
  </si>
  <si>
    <t xml:space="preserve">Single storey concrete framed building </t>
  </si>
  <si>
    <t>Hatchery tanks</t>
  </si>
  <si>
    <t>Concrete roof deck</t>
  </si>
  <si>
    <t>Ngardmau</t>
  </si>
  <si>
    <t>Single storey concrete framed building</t>
  </si>
  <si>
    <t>Ngeremlengui</t>
  </si>
  <si>
    <t>Ngiwal</t>
  </si>
  <si>
    <t>Construction of administration building, tourist center, summer houses, access road and parking area</t>
  </si>
  <si>
    <t>Construction of a new building</t>
  </si>
  <si>
    <t>Airai to Koror</t>
  </si>
  <si>
    <t>Riprap seawall, building floor, wall and roofing</t>
  </si>
  <si>
    <t xml:space="preserve">Single and two-storey concrete framed building </t>
  </si>
  <si>
    <t>Plain concrete or ceramic tiles</t>
  </si>
  <si>
    <t xml:space="preserve">Semi-open single storey concrete framed building </t>
  </si>
  <si>
    <t>Included under fish auction market (Fsh 3)</t>
  </si>
  <si>
    <t>Expansion of the Palau International Airport Parking Area</t>
  </si>
  <si>
    <t>Improvement of the Palau International Airport Parking Area</t>
  </si>
  <si>
    <t>Expansion and Improvement of the Existing Parking Area</t>
  </si>
  <si>
    <t>Expansion and Improvement of Existing Parking Area</t>
  </si>
  <si>
    <t xml:space="preserve">Part of the current expansion project </t>
  </si>
  <si>
    <t xml:space="preserve">Repair and improvement of the three existing gate ramps </t>
  </si>
  <si>
    <t>Whole Palau</t>
  </si>
  <si>
    <t>Installation of 21 units of alarm sirens on top of PNCC towers</t>
  </si>
  <si>
    <t>Repair and improvement of existing gate ramps to support increased tourist volume</t>
  </si>
  <si>
    <t>Undersea - Submarine communication cable</t>
  </si>
  <si>
    <t xml:space="preserve">Second comm cable connection for Palau, providing connection to USA, Singapore,   </t>
  </si>
  <si>
    <t>Funded By</t>
  </si>
  <si>
    <t>JBIC/SMBC, DFAT and USAid</t>
  </si>
  <si>
    <t xml:space="preserve">Palau International airport  renovations </t>
  </si>
  <si>
    <t>Transport - air</t>
  </si>
  <si>
    <t>Major renovations to existing airport , including new gates</t>
  </si>
  <si>
    <t>JICA/JBIC/SMBC</t>
  </si>
  <si>
    <t>Construction of new landfill facility</t>
  </si>
  <si>
    <t>Solid Waste Management</t>
  </si>
  <si>
    <t>Renovation of buildings and faciliites for Our Oceans Conference</t>
  </si>
  <si>
    <t>UNOPS</t>
  </si>
  <si>
    <t>BSCC - Ongoing Proj 1</t>
  </si>
  <si>
    <t>TrA-Ongoing Proj 2</t>
  </si>
  <si>
    <t>Sol- Ongoing Proj 3</t>
  </si>
  <si>
    <t>Cen - Ongoing Proj 4</t>
  </si>
  <si>
    <t>Early warning system</t>
  </si>
  <si>
    <t>Koror Babeldaob Island - Resilient Urban Development - Municipal services for housing subdivision</t>
  </si>
  <si>
    <t>Appendix 7 – Palau Infrastructure Project Pipeline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</si>
</sst>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_-&quot;$&quot;* #,##0.00_-;\-&quot;$&quot;* #,##0.00_-;_-&quot;$&quot;* &quot;-&quot;??_-;_-@_-"/>
    <numFmt numFmtId="166" formatCode="_(&quot;$&quot;* #,##0_);_(&quot;$&quot;* \(#,##0\);_(&quot;$&quot;* &quot;-&quot;?_);_(@_)"/>
    <numFmt numFmtId="167" formatCode="#,##0\ [$€-1];[Red]\-#,##0\ [$€-1]"/>
    <numFmt numFmtId="168" formatCode="_(&quot;$&quot;* #,##0.0_);_(&quot;$&quot;* \(#,##0.0\);_(&quot;$&quot;* &quot;-&quot;??_);_(@_)"/>
    <numFmt numFmtId="169" formatCode="_(&quot;$&quot;* #,##0.0_);_(&quot;$&quot;* \(#,##0.0\);_(&quot;$&quot;* &quot;-&quot;?_);_(@_)"/>
  </numFmts>
  <fonts count="13" x14ac:knownFonts="1">
    <font>
      <sz val="11"/>
      <color theme="1"/>
      <name val="Calibri"/>
      <family val="2"/>
      <scheme val="minor"/>
    </font>
    <font>
      <b/>
      <sz val="11"/>
      <color theme="1"/>
      <name val="Calibri"/>
      <family val="2"/>
      <scheme val="minor"/>
    </font>
    <font>
      <b/>
      <sz val="11"/>
      <color theme="1"/>
      <name val="Arial"/>
      <family val="2"/>
    </font>
    <font>
      <sz val="11"/>
      <color theme="1"/>
      <name val="Arial"/>
      <family val="2"/>
    </font>
    <font>
      <sz val="11"/>
      <color theme="1"/>
      <name val="Calibri"/>
      <family val="2"/>
      <scheme val="minor"/>
    </font>
    <font>
      <vertAlign val="superscript"/>
      <sz val="11"/>
      <color theme="1"/>
      <name val="Arial"/>
      <family val="2"/>
    </font>
    <font>
      <b/>
      <sz val="11"/>
      <color rgb="FFFF0000"/>
      <name val="Arial"/>
      <family val="2"/>
    </font>
    <font>
      <sz val="11"/>
      <color rgb="FFFF0000"/>
      <name val="Arial"/>
      <family val="2"/>
    </font>
    <font>
      <sz val="11"/>
      <color rgb="FF000000"/>
      <name val="Calibri"/>
      <family val="2"/>
      <charset val="204"/>
    </font>
    <font>
      <sz val="8"/>
      <name val="Calibri"/>
      <family val="2"/>
      <scheme val="minor"/>
    </font>
    <font>
      <sz val="11"/>
      <name val="Arial"/>
      <family val="2"/>
    </font>
    <font>
      <sz val="9"/>
      <color indexed="81"/>
      <name val="Tahoma"/>
      <family val="2"/>
    </font>
    <font>
      <b/>
      <sz val="16"/>
      <color theme="1"/>
      <name val="Arial"/>
      <family val="2"/>
    </font>
  </fonts>
  <fills count="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right/>
      <top style="thick">
        <color auto="1"/>
      </top>
      <bottom/>
      <diagonal/>
    </border>
    <border>
      <left style="medium">
        <color auto="1"/>
      </left>
      <right style="medium">
        <color auto="1"/>
      </right>
      <top style="medium">
        <color auto="1"/>
      </top>
      <bottom style="medium">
        <color auto="1"/>
      </bottom>
      <diagonal/>
    </border>
    <border>
      <left/>
      <right/>
      <top style="thick">
        <color auto="1"/>
      </top>
      <bottom style="thick">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bottom style="medium">
        <color indexed="6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ck">
        <color auto="1"/>
      </bottom>
      <diagonal/>
    </border>
  </borders>
  <cellStyleXfs count="5">
    <xf numFmtId="0" fontId="0" fillId="0" borderId="0"/>
    <xf numFmtId="44" fontId="4" fillId="0" borderId="0" applyFont="0" applyFill="0" applyBorder="0" applyAlignment="0" applyProtection="0"/>
    <xf numFmtId="165" fontId="4" fillId="0" borderId="0" applyFont="0" applyFill="0" applyBorder="0" applyAlignment="0" applyProtection="0"/>
    <xf numFmtId="0" fontId="8" fillId="0" borderId="0"/>
    <xf numFmtId="43" fontId="4" fillId="0" borderId="0" applyFont="0" applyFill="0" applyBorder="0" applyAlignment="0" applyProtection="0"/>
  </cellStyleXfs>
  <cellXfs count="161">
    <xf numFmtId="0" fontId="0" fillId="0" borderId="0" xfId="0"/>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4" xfId="0" applyFill="1" applyBorder="1" applyAlignment="1">
      <alignment horizontal="left" vertical="center" wrapText="1"/>
    </xf>
    <xf numFmtId="0" fontId="0" fillId="0" borderId="5" xfId="0" applyFill="1" applyBorder="1" applyAlignment="1">
      <alignment horizontal="left" vertical="center" wrapText="1"/>
    </xf>
    <xf numFmtId="0" fontId="0" fillId="0" borderId="0"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Border="1"/>
    <xf numFmtId="0" fontId="0" fillId="0" borderId="5" xfId="0" applyBorder="1"/>
    <xf numFmtId="0" fontId="0" fillId="0" borderId="3" xfId="0" applyBorder="1"/>
    <xf numFmtId="0" fontId="0" fillId="0" borderId="4" xfId="0" applyFill="1" applyBorder="1"/>
    <xf numFmtId="0" fontId="0" fillId="0" borderId="6" xfId="0" applyFill="1" applyBorder="1"/>
    <xf numFmtId="0" fontId="0" fillId="0" borderId="3" xfId="0" applyBorder="1" applyAlignment="1">
      <alignment wrapText="1"/>
    </xf>
    <xf numFmtId="0" fontId="0" fillId="0" borderId="6" xfId="0" applyBorder="1"/>
    <xf numFmtId="0" fontId="0" fillId="0" borderId="5" xfId="0" applyFill="1" applyBorder="1"/>
    <xf numFmtId="0" fontId="0" fillId="5" borderId="7" xfId="0" applyFill="1" applyBorder="1" applyAlignment="1">
      <alignment vertical="center"/>
    </xf>
    <xf numFmtId="0" fontId="0" fillId="0" borderId="0" xfId="0" applyFill="1" applyBorder="1"/>
    <xf numFmtId="0" fontId="0" fillId="0" borderId="3" xfId="0" applyFill="1" applyBorder="1"/>
    <xf numFmtId="0" fontId="1" fillId="0" borderId="0" xfId="0" applyFont="1" applyFill="1" applyBorder="1"/>
    <xf numFmtId="0" fontId="1" fillId="0" borderId="6" xfId="0" applyFont="1" applyFill="1" applyBorder="1"/>
    <xf numFmtId="0" fontId="0" fillId="6" borderId="3" xfId="0" applyFill="1" applyBorder="1"/>
    <xf numFmtId="0" fontId="1" fillId="0" borderId="8" xfId="0" applyFont="1" applyBorder="1"/>
    <xf numFmtId="0" fontId="1" fillId="0" borderId="0" xfId="0" applyFont="1"/>
    <xf numFmtId="0" fontId="0" fillId="0" borderId="3" xfId="0" applyFill="1" applyBorder="1" applyAlignment="1">
      <alignment horizontal="right" wrapText="1"/>
    </xf>
    <xf numFmtId="0" fontId="3" fillId="0" borderId="7" xfId="0" applyFont="1" applyBorder="1" applyAlignment="1">
      <alignment vertical="center" wrapText="1"/>
    </xf>
    <xf numFmtId="0" fontId="3" fillId="0" borderId="11" xfId="0" applyFont="1" applyBorder="1" applyAlignment="1">
      <alignment vertical="center" wrapText="1"/>
    </xf>
    <xf numFmtId="0" fontId="0" fillId="0" borderId="15" xfId="0" applyFill="1" applyBorder="1"/>
    <xf numFmtId="0" fontId="3" fillId="7" borderId="1" xfId="0" applyFont="1" applyFill="1" applyBorder="1" applyAlignment="1">
      <alignment horizontal="center" wrapText="1"/>
    </xf>
    <xf numFmtId="0" fontId="3" fillId="7" borderId="1" xfId="0" applyFont="1" applyFill="1" applyBorder="1" applyAlignment="1">
      <alignment horizontal="center" vertical="center"/>
    </xf>
    <xf numFmtId="0" fontId="3" fillId="7" borderId="1" xfId="0" applyFont="1" applyFill="1" applyBorder="1" applyAlignment="1">
      <alignment horizontal="center" vertical="center" wrapText="1"/>
    </xf>
    <xf numFmtId="0" fontId="3" fillId="7" borderId="1" xfId="0" applyFont="1" applyFill="1" applyBorder="1" applyAlignment="1">
      <alignment vertical="center" wrapText="1"/>
    </xf>
    <xf numFmtId="0" fontId="3" fillId="7" borderId="1" xfId="0" applyFont="1" applyFill="1" applyBorder="1" applyAlignment="1">
      <alignment vertical="center"/>
    </xf>
    <xf numFmtId="0" fontId="3" fillId="7" borderId="1" xfId="0" applyFont="1" applyFill="1" applyBorder="1" applyAlignment="1">
      <alignment horizontal="center"/>
    </xf>
    <xf numFmtId="0" fontId="3" fillId="7" borderId="1" xfId="0" applyFont="1" applyFill="1" applyBorder="1"/>
    <xf numFmtId="0" fontId="3" fillId="0" borderId="0" xfId="0" applyFont="1"/>
    <xf numFmtId="0" fontId="3" fillId="0" borderId="0" xfId="0" applyFont="1" applyAlignment="1">
      <alignment horizontal="center"/>
    </xf>
    <xf numFmtId="0" fontId="3" fillId="2" borderId="1" xfId="0" applyFont="1" applyFill="1" applyBorder="1" applyAlignment="1">
      <alignment horizontal="center" wrapText="1"/>
    </xf>
    <xf numFmtId="0" fontId="3" fillId="2" borderId="1" xfId="0" applyFont="1" applyFill="1" applyBorder="1" applyAlignment="1">
      <alignment horizontal="center"/>
    </xf>
    <xf numFmtId="164" fontId="3" fillId="3" borderId="1" xfId="0" applyNumberFormat="1" applyFont="1" applyFill="1" applyBorder="1" applyAlignment="1">
      <alignment horizontal="center" vertical="center" wrapText="1"/>
    </xf>
    <xf numFmtId="164" fontId="3" fillId="3" borderId="1" xfId="0" applyNumberFormat="1" applyFont="1" applyFill="1" applyBorder="1" applyAlignment="1">
      <alignment vertical="center" wrapText="1"/>
    </xf>
    <xf numFmtId="164" fontId="3" fillId="3" borderId="1" xfId="1" applyNumberFormat="1" applyFont="1" applyFill="1" applyBorder="1" applyAlignment="1">
      <alignment vertical="center" wrapText="1"/>
    </xf>
    <xf numFmtId="0" fontId="3" fillId="2" borderId="1" xfId="0" applyFont="1" applyFill="1" applyBorder="1" applyAlignment="1">
      <alignment vertical="center"/>
    </xf>
    <xf numFmtId="164" fontId="3" fillId="3" borderId="1" xfId="0" applyNumberFormat="1" applyFont="1" applyFill="1" applyBorder="1" applyAlignment="1">
      <alignment horizontal="center" vertical="center"/>
    </xf>
    <xf numFmtId="0" fontId="3" fillId="3" borderId="1" xfId="0" applyFont="1" applyFill="1" applyBorder="1" applyAlignment="1">
      <alignment vertical="center"/>
    </xf>
    <xf numFmtId="164" fontId="3" fillId="3" borderId="1" xfId="0" applyNumberFormat="1" applyFont="1" applyFill="1" applyBorder="1" applyAlignment="1">
      <alignment vertical="center"/>
    </xf>
    <xf numFmtId="164" fontId="3" fillId="3" borderId="1" xfId="1" applyNumberFormat="1" applyFont="1" applyFill="1" applyBorder="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0" xfId="0" applyFont="1" applyAlignment="1">
      <alignment vertical="center" wrapText="1"/>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0" xfId="0" applyFont="1" applyAlignment="1">
      <alignment horizontal="center" vertical="center" wrapText="1"/>
    </xf>
    <xf numFmtId="164" fontId="3" fillId="3" borderId="1" xfId="1" applyNumberFormat="1" applyFont="1" applyFill="1" applyBorder="1" applyAlignment="1">
      <alignment horizontal="center" vertical="center" wrapText="1"/>
    </xf>
    <xf numFmtId="0" fontId="3" fillId="4" borderId="1" xfId="0" applyFont="1" applyFill="1" applyBorder="1" applyAlignment="1">
      <alignment horizontal="center" vertical="center"/>
    </xf>
    <xf numFmtId="164" fontId="3" fillId="3" borderId="1" xfId="1" applyNumberFormat="1" applyFont="1" applyFill="1" applyBorder="1" applyAlignment="1">
      <alignment horizontal="center" vertical="center"/>
    </xf>
    <xf numFmtId="0" fontId="3" fillId="5" borderId="1" xfId="0" applyFont="1" applyFill="1" applyBorder="1" applyAlignment="1">
      <alignment horizontal="center" vertical="center"/>
    </xf>
    <xf numFmtId="0" fontId="3" fillId="7"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166" fontId="3" fillId="3" borderId="1" xfId="0" applyNumberFormat="1" applyFont="1" applyFill="1" applyBorder="1" applyAlignment="1">
      <alignment horizontal="center" vertical="center"/>
    </xf>
    <xf numFmtId="0" fontId="2" fillId="2" borderId="9" xfId="0" applyFont="1" applyFill="1" applyBorder="1" applyAlignment="1">
      <alignment horizontal="center" vertical="center"/>
    </xf>
    <xf numFmtId="1" fontId="3" fillId="2" borderId="1" xfId="0" applyNumberFormat="1" applyFont="1" applyFill="1" applyBorder="1" applyAlignment="1">
      <alignment horizontal="center" vertical="center"/>
    </xf>
    <xf numFmtId="2" fontId="3" fillId="2" borderId="1" xfId="0" applyNumberFormat="1" applyFont="1" applyFill="1" applyBorder="1" applyAlignment="1">
      <alignment horizontal="center" vertical="center"/>
    </xf>
    <xf numFmtId="44" fontId="3" fillId="3" borderId="1" xfId="0" applyNumberFormat="1" applyFont="1" applyFill="1" applyBorder="1" applyAlignment="1">
      <alignment horizontal="center" vertical="center" wrapText="1"/>
    </xf>
    <xf numFmtId="0" fontId="3" fillId="8" borderId="1" xfId="0" applyFont="1" applyFill="1" applyBorder="1"/>
    <xf numFmtId="0" fontId="6" fillId="0" borderId="0" xfId="0" applyFont="1"/>
    <xf numFmtId="0" fontId="7" fillId="5" borderId="1" xfId="0" applyFont="1" applyFill="1" applyBorder="1" applyAlignment="1">
      <alignment horizontal="center" vertical="center" wrapText="1"/>
    </xf>
    <xf numFmtId="0" fontId="3" fillId="7" borderId="1" xfId="0" applyFont="1" applyFill="1" applyBorder="1" applyAlignment="1">
      <alignment horizontal="left" wrapText="1"/>
    </xf>
    <xf numFmtId="0" fontId="3" fillId="2" borderId="0" xfId="0" applyFont="1" applyFill="1" applyAlignment="1">
      <alignment horizontal="center" vertical="center"/>
    </xf>
    <xf numFmtId="0" fontId="0" fillId="2" borderId="1" xfId="0" applyFill="1" applyBorder="1" applyAlignment="1">
      <alignment horizontal="center" vertical="center" wrapText="1"/>
    </xf>
    <xf numFmtId="0" fontId="0" fillId="2" borderId="1" xfId="0" applyFill="1" applyBorder="1" applyAlignment="1">
      <alignment horizontal="center" vertical="center" wrapText="1"/>
    </xf>
    <xf numFmtId="44" fontId="3" fillId="3" borderId="1" xfId="1" applyFont="1" applyFill="1" applyBorder="1" applyAlignment="1">
      <alignment vertical="center"/>
    </xf>
    <xf numFmtId="44" fontId="3" fillId="3" borderId="1" xfId="0" applyNumberFormat="1" applyFont="1" applyFill="1" applyBorder="1" applyAlignment="1">
      <alignment horizontal="center" vertical="center"/>
    </xf>
    <xf numFmtId="0" fontId="3" fillId="8" borderId="1" xfId="0" applyFont="1" applyFill="1" applyBorder="1" applyAlignment="1">
      <alignment horizontal="center"/>
    </xf>
    <xf numFmtId="0" fontId="2" fillId="2" borderId="1" xfId="0" applyFont="1" applyFill="1" applyBorder="1" applyAlignment="1">
      <alignment horizontal="center" vertical="center" wrapText="1"/>
    </xf>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0" fillId="0" borderId="0" xfId="0" applyAlignment="1"/>
    <xf numFmtId="0" fontId="2" fillId="2" borderId="1" xfId="0" applyFont="1" applyFill="1" applyBorder="1" applyAlignment="1">
      <alignment vertical="center" wrapText="1"/>
    </xf>
    <xf numFmtId="0" fontId="3" fillId="4" borderId="1" xfId="0" applyFont="1" applyFill="1" applyBorder="1" applyAlignment="1">
      <alignment vertical="center" wrapText="1"/>
    </xf>
    <xf numFmtId="0" fontId="3"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3" fillId="5" borderId="1" xfId="0" applyFont="1" applyFill="1" applyBorder="1" applyAlignment="1">
      <alignment vertical="center" wrapText="1"/>
    </xf>
    <xf numFmtId="164" fontId="3" fillId="5" borderId="1" xfId="1" applyNumberFormat="1" applyFont="1" applyFill="1" applyBorder="1" applyAlignment="1">
      <alignment horizontal="center" vertical="center"/>
    </xf>
    <xf numFmtId="164" fontId="3" fillId="5" borderId="1" xfId="0" applyNumberFormat="1" applyFont="1" applyFill="1" applyBorder="1" applyAlignment="1">
      <alignment vertical="center" wrapText="1"/>
    </xf>
    <xf numFmtId="0" fontId="3" fillId="5"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1" fontId="0" fillId="4" borderId="1" xfId="0" applyNumberFormat="1" applyFill="1" applyBorder="1" applyAlignment="1">
      <alignment horizontal="center" vertical="center" wrapText="1"/>
    </xf>
    <xf numFmtId="1" fontId="0" fillId="3" borderId="1" xfId="0" applyNumberFormat="1" applyFill="1" applyBorder="1" applyAlignment="1">
      <alignment horizontal="center" vertical="center" wrapText="1"/>
    </xf>
    <xf numFmtId="1" fontId="0" fillId="5" borderId="1" xfId="0" applyNumberFormat="1" applyFill="1" applyBorder="1" applyAlignment="1">
      <alignment horizontal="center" vertical="center" wrapText="1"/>
    </xf>
    <xf numFmtId="1" fontId="10" fillId="5" borderId="1" xfId="0" applyNumberFormat="1" applyFont="1" applyFill="1" applyBorder="1" applyAlignment="1">
      <alignment horizontal="center" vertical="center" wrapText="1"/>
    </xf>
    <xf numFmtId="1" fontId="0" fillId="4" borderId="1" xfId="0" applyNumberFormat="1" applyFill="1" applyBorder="1" applyAlignment="1">
      <alignment horizontal="center" vertical="center" wrapText="1"/>
    </xf>
    <xf numFmtId="164" fontId="3" fillId="3" borderId="1" xfId="1"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164" fontId="3" fillId="3" borderId="1" xfId="1" applyNumberFormat="1" applyFont="1" applyFill="1" applyBorder="1" applyAlignment="1">
      <alignment horizontal="center" vertical="center"/>
    </xf>
    <xf numFmtId="164" fontId="3" fillId="3"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164" fontId="3" fillId="5" borderId="1" xfId="0" applyNumberFormat="1" applyFont="1" applyFill="1" applyBorder="1" applyAlignment="1">
      <alignment vertical="center" wrapText="1"/>
    </xf>
    <xf numFmtId="164" fontId="3" fillId="5" borderId="1" xfId="1" applyNumberFormat="1" applyFont="1" applyFill="1" applyBorder="1" applyAlignment="1">
      <alignment horizontal="center" vertical="center"/>
    </xf>
    <xf numFmtId="167" fontId="3" fillId="7" borderId="1" xfId="0" applyNumberFormat="1" applyFont="1" applyFill="1" applyBorder="1" applyAlignment="1">
      <alignment horizontal="center" vertical="center"/>
    </xf>
    <xf numFmtId="44" fontId="0" fillId="3" borderId="1" xfId="0" applyNumberFormat="1" applyFill="1" applyBorder="1" applyAlignment="1">
      <alignment vertical="center"/>
    </xf>
    <xf numFmtId="164" fontId="10" fillId="4" borderId="1" xfId="1" applyNumberFormat="1" applyFont="1" applyFill="1" applyBorder="1" applyAlignment="1">
      <alignment horizontal="center" vertical="center" wrapText="1"/>
    </xf>
    <xf numFmtId="0" fontId="2" fillId="2" borderId="2" xfId="0" applyFont="1" applyFill="1" applyBorder="1" applyAlignment="1">
      <alignment vertical="center"/>
    </xf>
    <xf numFmtId="0" fontId="2" fillId="2" borderId="9" xfId="0" applyFont="1" applyFill="1" applyBorder="1" applyAlignment="1">
      <alignment vertical="center"/>
    </xf>
    <xf numFmtId="43" fontId="3" fillId="3" borderId="1" xfId="4" applyFont="1" applyFill="1" applyBorder="1" applyAlignment="1">
      <alignment vertical="center"/>
    </xf>
    <xf numFmtId="43" fontId="3" fillId="3" borderId="1" xfId="4" applyFont="1" applyFill="1" applyBorder="1" applyAlignment="1">
      <alignment horizontal="center" vertical="center"/>
    </xf>
    <xf numFmtId="43" fontId="3" fillId="3" borderId="1" xfId="4" applyFont="1" applyFill="1" applyBorder="1" applyAlignment="1">
      <alignment vertical="center" wrapText="1"/>
    </xf>
    <xf numFmtId="44" fontId="3" fillId="3" borderId="1" xfId="1" applyFont="1" applyFill="1" applyBorder="1" applyAlignment="1">
      <alignment horizontal="center" vertical="center"/>
    </xf>
    <xf numFmtId="44" fontId="3" fillId="3" borderId="1" xfId="0" applyNumberFormat="1" applyFont="1" applyFill="1" applyBorder="1" applyAlignment="1">
      <alignment vertical="center"/>
    </xf>
    <xf numFmtId="44" fontId="3" fillId="3" borderId="1" xfId="1" applyFont="1" applyFill="1" applyBorder="1" applyAlignment="1">
      <alignment horizontal="center" vertical="center" wrapText="1"/>
    </xf>
    <xf numFmtId="168" fontId="3" fillId="3" borderId="1" xfId="1" applyNumberFormat="1" applyFont="1" applyFill="1" applyBorder="1" applyAlignment="1">
      <alignment horizontal="center" vertical="center"/>
    </xf>
    <xf numFmtId="168" fontId="3" fillId="3"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3" fontId="3" fillId="0" borderId="0" xfId="4" applyFont="1"/>
    <xf numFmtId="44" fontId="3" fillId="3" borderId="1" xfId="1" applyNumberFormat="1" applyFont="1" applyFill="1" applyBorder="1" applyAlignment="1">
      <alignment horizontal="center" vertical="center"/>
    </xf>
    <xf numFmtId="44" fontId="3" fillId="7"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169" fontId="3" fillId="0" borderId="0" xfId="0" applyNumberFormat="1" applyFont="1"/>
    <xf numFmtId="164" fontId="10" fillId="3" borderId="1" xfId="1" applyNumberFormat="1" applyFont="1" applyFill="1" applyBorder="1" applyAlignment="1">
      <alignment horizontal="center" vertical="center" wrapText="1"/>
    </xf>
    <xf numFmtId="164" fontId="10" fillId="5" borderId="1" xfId="1" applyNumberFormat="1" applyFont="1" applyFill="1" applyBorder="1" applyAlignment="1">
      <alignment horizontal="center" vertical="center" wrapText="1"/>
    </xf>
    <xf numFmtId="164" fontId="10" fillId="4" borderId="1" xfId="1" applyNumberFormat="1" applyFont="1" applyFill="1" applyBorder="1" applyAlignment="1">
      <alignment horizontal="center" vertical="center"/>
    </xf>
    <xf numFmtId="164" fontId="10" fillId="4" borderId="1" xfId="0" applyNumberFormat="1"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64" fontId="10" fillId="5" borderId="1" xfId="0" applyNumberFormat="1" applyFont="1" applyFill="1" applyBorder="1" applyAlignment="1">
      <alignment horizontal="center" vertical="center" wrapText="1"/>
    </xf>
    <xf numFmtId="164" fontId="10" fillId="4" borderId="1" xfId="1" applyNumberFormat="1" applyFont="1" applyFill="1" applyBorder="1" applyAlignment="1">
      <alignment vertical="center" wrapText="1"/>
    </xf>
    <xf numFmtId="164" fontId="10" fillId="4" borderId="1" xfId="0" applyNumberFormat="1" applyFont="1" applyFill="1" applyBorder="1" applyAlignment="1">
      <alignment vertical="center" wrapText="1"/>
    </xf>
    <xf numFmtId="164" fontId="10" fillId="5" borderId="1" xfId="1" applyNumberFormat="1" applyFont="1" applyFill="1" applyBorder="1" applyAlignment="1">
      <alignment vertical="center" wrapText="1"/>
    </xf>
    <xf numFmtId="164" fontId="10" fillId="5" borderId="1" xfId="0" applyNumberFormat="1" applyFont="1" applyFill="1" applyBorder="1" applyAlignment="1">
      <alignment vertical="center" wrapText="1"/>
    </xf>
    <xf numFmtId="164" fontId="10" fillId="5" borderId="1" xfId="1" applyNumberFormat="1" applyFont="1" applyFill="1" applyBorder="1" applyAlignment="1">
      <alignment horizontal="center" vertical="center"/>
    </xf>
    <xf numFmtId="164" fontId="10" fillId="3" borderId="1" xfId="1" applyNumberFormat="1" applyFont="1" applyFill="1" applyBorder="1" applyAlignment="1">
      <alignment horizontal="center" vertical="center"/>
    </xf>
    <xf numFmtId="164" fontId="10" fillId="3" borderId="1" xfId="0" applyNumberFormat="1" applyFont="1" applyFill="1" applyBorder="1" applyAlignment="1">
      <alignment vertical="center" wrapText="1"/>
    </xf>
    <xf numFmtId="0" fontId="2" fillId="2" borderId="1" xfId="0" applyFont="1" applyFill="1" applyBorder="1" applyAlignment="1">
      <alignment horizontal="center" vertical="center" wrapText="1"/>
    </xf>
    <xf numFmtId="0" fontId="2" fillId="5" borderId="1"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1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3" borderId="1"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4"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7" borderId="2" xfId="0" applyFont="1" applyFill="1" applyBorder="1" applyAlignment="1">
      <alignment horizontal="center"/>
    </xf>
    <xf numFmtId="0" fontId="2" fillId="7" borderId="9" xfId="0" applyFont="1" applyFill="1" applyBorder="1" applyAlignment="1">
      <alignment horizontal="center"/>
    </xf>
    <xf numFmtId="0" fontId="2" fillId="5" borderId="2"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0" fontId="12" fillId="0" borderId="0" xfId="0" applyFont="1" applyAlignment="1">
      <alignment horizontal="left"/>
    </xf>
  </cellXfs>
  <cellStyles count="5">
    <cellStyle name="Comma" xfId="4" builtinId="3"/>
    <cellStyle name="Currency" xfId="1" builtinId="4"/>
    <cellStyle name="Currency 2" xfId="2" xr:uid="{00000000-0005-0000-0000-000002000000}"/>
    <cellStyle name="Normal" xfId="0" builtinId="0"/>
    <cellStyle name="Normal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429AD-E5F7-41CB-8D1B-4347D02E557D}">
  <dimension ref="A1:H85"/>
  <sheetViews>
    <sheetView tabSelected="1" workbookViewId="0">
      <selection activeCell="J6" sqref="J6"/>
    </sheetView>
  </sheetViews>
  <sheetFormatPr baseColWidth="10" defaultColWidth="15.6640625" defaultRowHeight="15" x14ac:dyDescent="0.2"/>
  <cols>
    <col min="1" max="1" width="7.6640625" customWidth="1"/>
    <col min="2" max="2" width="9.5" customWidth="1"/>
    <col min="3" max="3" width="46.83203125" style="82" customWidth="1"/>
    <col min="7" max="7" width="13.33203125" customWidth="1"/>
    <col min="8" max="8" width="15.6640625" style="92"/>
  </cols>
  <sheetData>
    <row r="1" spans="1:8" ht="20" x14ac:dyDescent="0.2">
      <c r="A1" s="160" t="s">
        <v>608</v>
      </c>
      <c r="B1" s="160"/>
      <c r="C1" s="160"/>
      <c r="D1" s="160"/>
      <c r="E1" s="160"/>
      <c r="F1" s="160"/>
      <c r="G1" s="160"/>
    </row>
    <row r="2" spans="1:8" ht="40" customHeight="1" x14ac:dyDescent="0.2">
      <c r="A2" s="83" t="s">
        <v>335</v>
      </c>
      <c r="B2" s="83" t="s">
        <v>362</v>
      </c>
      <c r="C2" s="83" t="s">
        <v>336</v>
      </c>
      <c r="D2" s="124" t="s">
        <v>0</v>
      </c>
      <c r="E2" s="124" t="s">
        <v>163</v>
      </c>
      <c r="F2" s="124" t="s">
        <v>337</v>
      </c>
      <c r="G2" s="124" t="s">
        <v>338</v>
      </c>
      <c r="H2" s="124" t="s">
        <v>519</v>
      </c>
    </row>
    <row r="3" spans="1:8" s="81" customFormat="1" ht="40" customHeight="1" x14ac:dyDescent="0.2">
      <c r="A3" s="49">
        <v>1</v>
      </c>
      <c r="B3" s="50" t="s">
        <v>366</v>
      </c>
      <c r="C3" s="85" t="str">
        <f>'Project long List'!C9</f>
        <v>Koror Babeldaob Island - Resilient Urban Development - Municipal services for housing subdivision</v>
      </c>
      <c r="D3" s="50" t="s">
        <v>343</v>
      </c>
      <c r="E3" s="50" t="s">
        <v>430</v>
      </c>
      <c r="F3" s="126">
        <f>'Central Govt'!T7</f>
        <v>35000000</v>
      </c>
      <c r="G3" s="126">
        <f>'Central Govt'!U7</f>
        <v>175000</v>
      </c>
      <c r="H3" s="95">
        <v>83</v>
      </c>
    </row>
    <row r="4" spans="1:8" s="81" customFormat="1" ht="40" customHeight="1" x14ac:dyDescent="0.2">
      <c r="A4" s="49">
        <f>A3+1</f>
        <v>2</v>
      </c>
      <c r="B4" s="55" t="s">
        <v>421</v>
      </c>
      <c r="C4" s="91" t="s">
        <v>361</v>
      </c>
      <c r="D4" s="103" t="s">
        <v>279</v>
      </c>
      <c r="E4" s="55" t="s">
        <v>516</v>
      </c>
      <c r="F4" s="128">
        <f>'Transport Sea'!Q7</f>
        <v>120000000</v>
      </c>
      <c r="G4" s="133">
        <f>'Transport Sea'!R7</f>
        <v>600000</v>
      </c>
      <c r="H4" s="98">
        <v>77</v>
      </c>
    </row>
    <row r="5" spans="1:8" s="81" customFormat="1" ht="40" customHeight="1" x14ac:dyDescent="0.2">
      <c r="A5" s="49">
        <f t="shared" ref="A5:A68" si="0">A4+1</f>
        <v>3</v>
      </c>
      <c r="B5" s="50" t="s">
        <v>369</v>
      </c>
      <c r="C5" s="85" t="s">
        <v>344</v>
      </c>
      <c r="D5" s="50" t="s">
        <v>343</v>
      </c>
      <c r="E5" s="50" t="s">
        <v>321</v>
      </c>
      <c r="F5" s="126">
        <f>'Central Govt'!T4</f>
        <v>12000000</v>
      </c>
      <c r="G5" s="126">
        <f>'Central Govt'!U4</f>
        <v>60000</v>
      </c>
      <c r="H5" s="95">
        <v>65</v>
      </c>
    </row>
    <row r="6" spans="1:8" s="81" customFormat="1" ht="40" customHeight="1" x14ac:dyDescent="0.2">
      <c r="A6" s="49">
        <f t="shared" si="0"/>
        <v>4</v>
      </c>
      <c r="B6" s="50" t="s">
        <v>367</v>
      </c>
      <c r="C6" s="85" t="s">
        <v>501</v>
      </c>
      <c r="D6" s="50" t="s">
        <v>343</v>
      </c>
      <c r="E6" s="50" t="s">
        <v>502</v>
      </c>
      <c r="F6" s="126">
        <f>'Central Govt'!T8</f>
        <v>1000000</v>
      </c>
      <c r="G6" s="126">
        <f>'Central Govt'!U8</f>
        <v>10000</v>
      </c>
      <c r="H6" s="95">
        <v>65</v>
      </c>
    </row>
    <row r="7" spans="1:8" s="81" customFormat="1" ht="40" customHeight="1" x14ac:dyDescent="0.2">
      <c r="A7" s="49">
        <f t="shared" si="0"/>
        <v>5</v>
      </c>
      <c r="B7" s="100" t="s">
        <v>370</v>
      </c>
      <c r="C7" s="87" t="s">
        <v>496</v>
      </c>
      <c r="D7" s="60" t="s">
        <v>188</v>
      </c>
      <c r="E7" s="100" t="s">
        <v>339</v>
      </c>
      <c r="F7" s="127">
        <f>'Education Sector'!T4</f>
        <v>11000000</v>
      </c>
      <c r="G7" s="127">
        <f>'Education Sector'!U4</f>
        <v>55000</v>
      </c>
      <c r="H7" s="96">
        <v>59.86666666666666</v>
      </c>
    </row>
    <row r="8" spans="1:8" s="81" customFormat="1" ht="40" customHeight="1" x14ac:dyDescent="0.2">
      <c r="A8" s="49">
        <f t="shared" si="0"/>
        <v>6</v>
      </c>
      <c r="B8" s="55" t="s">
        <v>372</v>
      </c>
      <c r="C8" s="84" t="s">
        <v>351</v>
      </c>
      <c r="D8" s="103" t="s">
        <v>350</v>
      </c>
      <c r="E8" s="55" t="s">
        <v>354</v>
      </c>
      <c r="F8" s="128">
        <f>Tourism!T4</f>
        <v>900000</v>
      </c>
      <c r="G8" s="129">
        <f>Tourism!U4</f>
        <v>4500</v>
      </c>
      <c r="H8" s="98">
        <v>57</v>
      </c>
    </row>
    <row r="9" spans="1:8" s="81" customFormat="1" ht="81.75" customHeight="1" x14ac:dyDescent="0.2">
      <c r="A9" s="49">
        <f t="shared" si="0"/>
        <v>7</v>
      </c>
      <c r="B9" s="55" t="s">
        <v>399</v>
      </c>
      <c r="C9" s="84" t="s">
        <v>352</v>
      </c>
      <c r="D9" s="103" t="s">
        <v>350</v>
      </c>
      <c r="E9" s="55" t="s">
        <v>354</v>
      </c>
      <c r="F9" s="128">
        <f>Tourism!T5</f>
        <v>900000</v>
      </c>
      <c r="G9" s="129">
        <f>Tourism!U5</f>
        <v>4500</v>
      </c>
      <c r="H9" s="98">
        <v>57</v>
      </c>
    </row>
    <row r="10" spans="1:8" s="81" customFormat="1" ht="81.75" customHeight="1" x14ac:dyDescent="0.2">
      <c r="A10" s="49">
        <f t="shared" si="0"/>
        <v>8</v>
      </c>
      <c r="B10" s="55" t="s">
        <v>403</v>
      </c>
      <c r="C10" s="84" t="s">
        <v>359</v>
      </c>
      <c r="D10" s="103" t="s">
        <v>350</v>
      </c>
      <c r="E10" s="55" t="s">
        <v>360</v>
      </c>
      <c r="F10" s="128">
        <f>Tourism!T10</f>
        <v>8000000</v>
      </c>
      <c r="G10" s="129">
        <f>Tourism!U10</f>
        <v>40000</v>
      </c>
      <c r="H10" s="98">
        <v>57</v>
      </c>
    </row>
    <row r="11" spans="1:8" s="81" customFormat="1" ht="40" customHeight="1" x14ac:dyDescent="0.2">
      <c r="A11" s="49">
        <f t="shared" si="0"/>
        <v>9</v>
      </c>
      <c r="B11" s="55" t="s">
        <v>363</v>
      </c>
      <c r="C11" s="84" t="s">
        <v>322</v>
      </c>
      <c r="D11" s="55" t="s">
        <v>186</v>
      </c>
      <c r="E11" s="55" t="s">
        <v>321</v>
      </c>
      <c r="F11" s="108">
        <f>'Agriculture Sector Assets'!T4</f>
        <v>300000</v>
      </c>
      <c r="G11" s="108">
        <f>'Agriculture Sector Assets'!U4</f>
        <v>4500</v>
      </c>
      <c r="H11" s="98">
        <v>55.266666666666666</v>
      </c>
    </row>
    <row r="12" spans="1:8" s="81" customFormat="1" ht="40" customHeight="1" x14ac:dyDescent="0.2">
      <c r="A12" s="49">
        <f t="shared" si="0"/>
        <v>10</v>
      </c>
      <c r="B12" s="50" t="s">
        <v>368</v>
      </c>
      <c r="C12" s="86" t="s">
        <v>503</v>
      </c>
      <c r="D12" s="50" t="s">
        <v>343</v>
      </c>
      <c r="E12" s="50" t="s">
        <v>504</v>
      </c>
      <c r="F12" s="126">
        <f>'Central Govt'!T9</f>
        <v>5000000</v>
      </c>
      <c r="G12" s="126">
        <f>'Central Govt'!U9</f>
        <v>375000</v>
      </c>
      <c r="H12" s="95">
        <v>55</v>
      </c>
    </row>
    <row r="13" spans="1:8" s="81" customFormat="1" ht="40" customHeight="1" x14ac:dyDescent="0.2">
      <c r="A13" s="49">
        <f t="shared" si="0"/>
        <v>11</v>
      </c>
      <c r="B13" s="50" t="s">
        <v>432</v>
      </c>
      <c r="C13" s="86" t="s">
        <v>505</v>
      </c>
      <c r="D13" s="50" t="s">
        <v>343</v>
      </c>
      <c r="E13" s="50" t="s">
        <v>504</v>
      </c>
      <c r="F13" s="126">
        <f>'Central Govt'!T10</f>
        <v>4500000</v>
      </c>
      <c r="G13" s="126">
        <f>'Central Govt'!U10</f>
        <v>337500</v>
      </c>
      <c r="H13" s="95">
        <v>55</v>
      </c>
    </row>
    <row r="14" spans="1:8" s="81" customFormat="1" ht="40" customHeight="1" x14ac:dyDescent="0.2">
      <c r="A14" s="49">
        <f t="shared" si="0"/>
        <v>12</v>
      </c>
      <c r="B14" s="55" t="s">
        <v>364</v>
      </c>
      <c r="C14" s="84" t="s">
        <v>323</v>
      </c>
      <c r="D14" s="55" t="s">
        <v>186</v>
      </c>
      <c r="E14" s="55" t="s">
        <v>321</v>
      </c>
      <c r="F14" s="108">
        <f>'Agriculture Sector Assets'!T5</f>
        <v>500000</v>
      </c>
      <c r="G14" s="108">
        <f>'Agriculture Sector Assets'!U5</f>
        <v>5000</v>
      </c>
      <c r="H14" s="98">
        <v>54.066666666666663</v>
      </c>
    </row>
    <row r="15" spans="1:8" s="81" customFormat="1" ht="40" customHeight="1" x14ac:dyDescent="0.2">
      <c r="A15" s="49">
        <f t="shared" si="0"/>
        <v>13</v>
      </c>
      <c r="B15" s="50" t="s">
        <v>423</v>
      </c>
      <c r="C15" s="86" t="s">
        <v>314</v>
      </c>
      <c r="D15" s="53" t="s">
        <v>305</v>
      </c>
      <c r="E15" s="50" t="s">
        <v>319</v>
      </c>
      <c r="F15" s="137">
        <v>3000000</v>
      </c>
      <c r="G15" s="138">
        <v>90000</v>
      </c>
      <c r="H15" s="95">
        <v>53.266666666666666</v>
      </c>
    </row>
    <row r="16" spans="1:8" s="81" customFormat="1" ht="40" customHeight="1" x14ac:dyDescent="0.2">
      <c r="A16" s="49">
        <f t="shared" si="0"/>
        <v>14</v>
      </c>
      <c r="B16" s="55" t="s">
        <v>381</v>
      </c>
      <c r="C16" s="84" t="s">
        <v>274</v>
      </c>
      <c r="D16" s="55" t="s">
        <v>302</v>
      </c>
      <c r="E16" s="55" t="s">
        <v>254</v>
      </c>
      <c r="F16" s="128">
        <v>8000000</v>
      </c>
      <c r="G16" s="129">
        <f>2%*F16</f>
        <v>160000</v>
      </c>
      <c r="H16" s="98">
        <v>53</v>
      </c>
    </row>
    <row r="17" spans="1:8" s="81" customFormat="1" ht="40" customHeight="1" x14ac:dyDescent="0.2">
      <c r="A17" s="49">
        <f t="shared" si="0"/>
        <v>15</v>
      </c>
      <c r="B17" s="55" t="s">
        <v>380</v>
      </c>
      <c r="C17" s="84" t="s">
        <v>245</v>
      </c>
      <c r="D17" s="55" t="s">
        <v>302</v>
      </c>
      <c r="E17" s="55" t="s">
        <v>248</v>
      </c>
      <c r="F17" s="128">
        <f>40*140000</f>
        <v>5600000</v>
      </c>
      <c r="G17" s="129">
        <f>2%*F17</f>
        <v>112000</v>
      </c>
      <c r="H17" s="98">
        <v>52.4</v>
      </c>
    </row>
    <row r="18" spans="1:8" s="81" customFormat="1" ht="40" customHeight="1" x14ac:dyDescent="0.2">
      <c r="A18" s="49">
        <f t="shared" si="0"/>
        <v>16</v>
      </c>
      <c r="B18" s="55" t="s">
        <v>389</v>
      </c>
      <c r="C18" s="84" t="s">
        <v>353</v>
      </c>
      <c r="D18" s="103" t="s">
        <v>350</v>
      </c>
      <c r="E18" s="55" t="s">
        <v>354</v>
      </c>
      <c r="F18" s="128">
        <f>Tourism!T6</f>
        <v>900000</v>
      </c>
      <c r="G18" s="129">
        <f>Tourism!U6</f>
        <v>4500</v>
      </c>
      <c r="H18" s="98">
        <v>52</v>
      </c>
    </row>
    <row r="19" spans="1:8" s="81" customFormat="1" ht="40" customHeight="1" x14ac:dyDescent="0.2">
      <c r="A19" s="49">
        <f t="shared" si="0"/>
        <v>17</v>
      </c>
      <c r="B19" s="50" t="s">
        <v>386</v>
      </c>
      <c r="C19" s="85" t="s">
        <v>287</v>
      </c>
      <c r="D19" s="53" t="s">
        <v>260</v>
      </c>
      <c r="E19" s="50" t="s">
        <v>288</v>
      </c>
      <c r="F19" s="126">
        <f>Fisheries!T6</f>
        <v>800000</v>
      </c>
      <c r="G19" s="130">
        <f>Fisheries!U6</f>
        <v>4000</v>
      </c>
      <c r="H19" s="95">
        <v>51.86666666666666</v>
      </c>
    </row>
    <row r="20" spans="1:8" s="81" customFormat="1" ht="40" customHeight="1" x14ac:dyDescent="0.2">
      <c r="A20" s="49">
        <f t="shared" si="0"/>
        <v>18</v>
      </c>
      <c r="B20" s="55" t="s">
        <v>377</v>
      </c>
      <c r="C20" s="84" t="s">
        <v>237</v>
      </c>
      <c r="D20" s="55" t="s">
        <v>302</v>
      </c>
      <c r="E20" s="55" t="s">
        <v>233</v>
      </c>
      <c r="F20" s="128">
        <f>20*180000</f>
        <v>3600000</v>
      </c>
      <c r="G20" s="129">
        <f>2%*F20</f>
        <v>72000</v>
      </c>
      <c r="H20" s="98">
        <v>51.8</v>
      </c>
    </row>
    <row r="21" spans="1:8" s="81" customFormat="1" ht="40" customHeight="1" x14ac:dyDescent="0.2">
      <c r="A21" s="49">
        <f t="shared" si="0"/>
        <v>19</v>
      </c>
      <c r="B21" s="50" t="s">
        <v>407</v>
      </c>
      <c r="C21" s="85" t="s">
        <v>218</v>
      </c>
      <c r="D21" s="50" t="s">
        <v>348</v>
      </c>
      <c r="E21" s="50" t="s">
        <v>216</v>
      </c>
      <c r="F21" s="101">
        <v>13250000</v>
      </c>
      <c r="G21" s="101">
        <v>265000</v>
      </c>
      <c r="H21" s="95">
        <v>51.6</v>
      </c>
    </row>
    <row r="22" spans="1:8" s="81" customFormat="1" ht="40" customHeight="1" x14ac:dyDescent="0.2">
      <c r="A22" s="49">
        <f t="shared" si="0"/>
        <v>20</v>
      </c>
      <c r="B22" s="50" t="s">
        <v>408</v>
      </c>
      <c r="C22" s="85" t="s">
        <v>219</v>
      </c>
      <c r="D22" s="50" t="s">
        <v>348</v>
      </c>
      <c r="E22" s="50" t="s">
        <v>216</v>
      </c>
      <c r="F22" s="101">
        <v>9000000</v>
      </c>
      <c r="G22" s="101">
        <v>180000</v>
      </c>
      <c r="H22" s="95">
        <v>51.6</v>
      </c>
    </row>
    <row r="23" spans="1:8" s="81" customFormat="1" ht="40" customHeight="1" x14ac:dyDescent="0.2">
      <c r="A23" s="49">
        <f t="shared" si="0"/>
        <v>21</v>
      </c>
      <c r="B23" s="55" t="s">
        <v>393</v>
      </c>
      <c r="C23" s="84" t="s">
        <v>267</v>
      </c>
      <c r="D23" s="103" t="s">
        <v>191</v>
      </c>
      <c r="E23" s="55" t="s">
        <v>268</v>
      </c>
      <c r="F23" s="132">
        <v>3000000</v>
      </c>
      <c r="G23" s="133">
        <f>ROUND(0.5%*F23,-2)</f>
        <v>15000</v>
      </c>
      <c r="H23" s="98">
        <v>51.466666666666661</v>
      </c>
    </row>
    <row r="24" spans="1:8" s="81" customFormat="1" ht="40" customHeight="1" x14ac:dyDescent="0.2">
      <c r="A24" s="49">
        <f t="shared" si="0"/>
        <v>22</v>
      </c>
      <c r="B24" s="100" t="s">
        <v>426</v>
      </c>
      <c r="C24" s="90" t="s">
        <v>307</v>
      </c>
      <c r="D24" s="60" t="s">
        <v>308</v>
      </c>
      <c r="E24" s="100" t="s">
        <v>146</v>
      </c>
      <c r="F24" s="105">
        <v>950000</v>
      </c>
      <c r="G24" s="104">
        <v>28500</v>
      </c>
      <c r="H24" s="96">
        <v>51.06666666666667</v>
      </c>
    </row>
    <row r="25" spans="1:8" s="81" customFormat="1" ht="40" customHeight="1" x14ac:dyDescent="0.2">
      <c r="A25" s="49">
        <f t="shared" si="0"/>
        <v>23</v>
      </c>
      <c r="B25" s="55" t="s">
        <v>378</v>
      </c>
      <c r="C25" s="84" t="s">
        <v>242</v>
      </c>
      <c r="D25" s="55" t="s">
        <v>302</v>
      </c>
      <c r="E25" s="55" t="s">
        <v>243</v>
      </c>
      <c r="F25" s="128">
        <f>2*250000+10*125000</f>
        <v>1750000</v>
      </c>
      <c r="G25" s="129">
        <f>2%*F25</f>
        <v>35000</v>
      </c>
      <c r="H25" s="98">
        <v>51</v>
      </c>
    </row>
    <row r="26" spans="1:8" s="81" customFormat="1" ht="40" customHeight="1" x14ac:dyDescent="0.2">
      <c r="A26" s="49">
        <f t="shared" si="0"/>
        <v>24</v>
      </c>
      <c r="B26" s="55" t="s">
        <v>376</v>
      </c>
      <c r="C26" s="84" t="s">
        <v>232</v>
      </c>
      <c r="D26" s="55" t="s">
        <v>302</v>
      </c>
      <c r="E26" s="55" t="s">
        <v>240</v>
      </c>
      <c r="F26" s="128">
        <f>50*180000</f>
        <v>9000000</v>
      </c>
      <c r="G26" s="129">
        <f>2%*F26</f>
        <v>180000</v>
      </c>
      <c r="H26" s="98">
        <v>50.4</v>
      </c>
    </row>
    <row r="27" spans="1:8" s="81" customFormat="1" ht="40" customHeight="1" x14ac:dyDescent="0.2">
      <c r="A27" s="49">
        <f t="shared" si="0"/>
        <v>25</v>
      </c>
      <c r="B27" s="50" t="s">
        <v>390</v>
      </c>
      <c r="C27" s="86" t="s">
        <v>317</v>
      </c>
      <c r="D27" s="53" t="s">
        <v>305</v>
      </c>
      <c r="E27" s="50" t="s">
        <v>317</v>
      </c>
      <c r="F27" s="137">
        <v>1700000</v>
      </c>
      <c r="G27" s="138">
        <v>85000</v>
      </c>
      <c r="H27" s="95">
        <v>50.2</v>
      </c>
    </row>
    <row r="28" spans="1:8" s="81" customFormat="1" ht="40" customHeight="1" x14ac:dyDescent="0.2">
      <c r="A28" s="49">
        <f t="shared" si="0"/>
        <v>26</v>
      </c>
      <c r="B28" s="50" t="s">
        <v>374</v>
      </c>
      <c r="C28" s="85" t="s">
        <v>345</v>
      </c>
      <c r="D28" s="50" t="s">
        <v>343</v>
      </c>
      <c r="E28" s="50" t="s">
        <v>321</v>
      </c>
      <c r="F28" s="126">
        <f>'Central Govt'!T6</f>
        <v>1000000</v>
      </c>
      <c r="G28" s="126">
        <f>'Central Govt'!U6</f>
        <v>5000</v>
      </c>
      <c r="H28" s="95">
        <v>50</v>
      </c>
    </row>
    <row r="29" spans="1:8" s="81" customFormat="1" ht="40" customHeight="1" x14ac:dyDescent="0.2">
      <c r="A29" s="49">
        <f t="shared" si="0"/>
        <v>27</v>
      </c>
      <c r="B29" s="55" t="s">
        <v>400</v>
      </c>
      <c r="C29" s="84" t="s">
        <v>355</v>
      </c>
      <c r="D29" s="103" t="s">
        <v>350</v>
      </c>
      <c r="E29" s="55" t="s">
        <v>358</v>
      </c>
      <c r="F29" s="128">
        <f>Tourism!T7</f>
        <v>2500000</v>
      </c>
      <c r="G29" s="129">
        <f>Tourism!U7</f>
        <v>12500</v>
      </c>
      <c r="H29" s="98">
        <v>50</v>
      </c>
    </row>
    <row r="30" spans="1:8" s="81" customFormat="1" ht="40" customHeight="1" x14ac:dyDescent="0.2">
      <c r="A30" s="49">
        <f t="shared" si="0"/>
        <v>28</v>
      </c>
      <c r="B30" s="55" t="s">
        <v>402</v>
      </c>
      <c r="C30" s="84" t="s">
        <v>357</v>
      </c>
      <c r="D30" s="103" t="s">
        <v>350</v>
      </c>
      <c r="E30" s="55" t="s">
        <v>358</v>
      </c>
      <c r="F30" s="128">
        <f>Tourism!T9</f>
        <v>2000000</v>
      </c>
      <c r="G30" s="129">
        <f>Tourism!U9</f>
        <v>10000</v>
      </c>
      <c r="H30" s="98">
        <v>50</v>
      </c>
    </row>
    <row r="31" spans="1:8" s="81" customFormat="1" ht="40" customHeight="1" x14ac:dyDescent="0.2">
      <c r="A31" s="49">
        <f t="shared" si="0"/>
        <v>29</v>
      </c>
      <c r="B31" s="50" t="s">
        <v>424</v>
      </c>
      <c r="C31" s="86" t="s">
        <v>318</v>
      </c>
      <c r="D31" s="53" t="s">
        <v>305</v>
      </c>
      <c r="E31" s="50" t="s">
        <v>332</v>
      </c>
      <c r="F31" s="137">
        <v>4300000</v>
      </c>
      <c r="G31" s="138">
        <v>85000</v>
      </c>
      <c r="H31" s="95">
        <v>50</v>
      </c>
    </row>
    <row r="32" spans="1:8" s="81" customFormat="1" ht="40" customHeight="1" x14ac:dyDescent="0.2">
      <c r="A32" s="49">
        <f t="shared" si="0"/>
        <v>30</v>
      </c>
      <c r="B32" s="55" t="s">
        <v>382</v>
      </c>
      <c r="C32" s="84" t="s">
        <v>258</v>
      </c>
      <c r="D32" s="55" t="s">
        <v>302</v>
      </c>
      <c r="E32" s="55" t="s">
        <v>263</v>
      </c>
      <c r="F32" s="128">
        <v>1700000</v>
      </c>
      <c r="G32" s="129">
        <f>2%*F32</f>
        <v>34000</v>
      </c>
      <c r="H32" s="98">
        <v>49.8</v>
      </c>
    </row>
    <row r="33" spans="1:8" s="81" customFormat="1" ht="40" customHeight="1" x14ac:dyDescent="0.2">
      <c r="A33" s="49">
        <f t="shared" si="0"/>
        <v>31</v>
      </c>
      <c r="B33" s="100" t="s">
        <v>412</v>
      </c>
      <c r="C33" s="90" t="s">
        <v>497</v>
      </c>
      <c r="D33" s="100" t="s">
        <v>349</v>
      </c>
      <c r="E33" s="100" t="s">
        <v>165</v>
      </c>
      <c r="F33" s="105">
        <v>9800000</v>
      </c>
      <c r="G33" s="104">
        <v>147000</v>
      </c>
      <c r="H33" s="96">
        <v>48.6</v>
      </c>
    </row>
    <row r="34" spans="1:8" s="81" customFormat="1" ht="40" customHeight="1" x14ac:dyDescent="0.2">
      <c r="A34" s="49">
        <f t="shared" si="0"/>
        <v>32</v>
      </c>
      <c r="B34" s="55" t="s">
        <v>394</v>
      </c>
      <c r="C34" s="84" t="s">
        <v>269</v>
      </c>
      <c r="D34" s="103" t="s">
        <v>191</v>
      </c>
      <c r="E34" s="55" t="s">
        <v>270</v>
      </c>
      <c r="F34" s="132">
        <v>2000000</v>
      </c>
      <c r="G34" s="133">
        <f>ROUND(0.5%*F34,-2)</f>
        <v>10000</v>
      </c>
      <c r="H34" s="98">
        <v>47.533333333333331</v>
      </c>
    </row>
    <row r="35" spans="1:8" s="81" customFormat="1" ht="40" customHeight="1" x14ac:dyDescent="0.2">
      <c r="A35" s="49">
        <f t="shared" si="0"/>
        <v>33</v>
      </c>
      <c r="B35" s="100" t="s">
        <v>425</v>
      </c>
      <c r="C35" s="90" t="s">
        <v>307</v>
      </c>
      <c r="D35" s="60" t="s">
        <v>308</v>
      </c>
      <c r="E35" s="100" t="s">
        <v>164</v>
      </c>
      <c r="F35" s="105">
        <v>300000</v>
      </c>
      <c r="G35" s="104">
        <v>9000</v>
      </c>
      <c r="H35" s="96">
        <v>46.466666666666669</v>
      </c>
    </row>
    <row r="36" spans="1:8" s="81" customFormat="1" ht="40" customHeight="1" x14ac:dyDescent="0.2">
      <c r="A36" s="49">
        <f t="shared" si="0"/>
        <v>34</v>
      </c>
      <c r="B36" s="50" t="s">
        <v>384</v>
      </c>
      <c r="C36" s="85" t="s">
        <v>259</v>
      </c>
      <c r="D36" s="53" t="s">
        <v>260</v>
      </c>
      <c r="E36" s="50" t="s">
        <v>506</v>
      </c>
      <c r="F36" s="126">
        <f>Fisheries!T4</f>
        <v>250000</v>
      </c>
      <c r="G36" s="130">
        <f>Fisheries!U4</f>
        <v>25000</v>
      </c>
      <c r="H36" s="95">
        <v>46.06666666666667</v>
      </c>
    </row>
    <row r="37" spans="1:8" s="81" customFormat="1" ht="40" customHeight="1" x14ac:dyDescent="0.2">
      <c r="A37" s="49">
        <f t="shared" si="0"/>
        <v>35</v>
      </c>
      <c r="B37" s="50" t="s">
        <v>397</v>
      </c>
      <c r="C37" s="85" t="s">
        <v>286</v>
      </c>
      <c r="D37" s="53" t="s">
        <v>190</v>
      </c>
      <c r="E37" s="50" t="s">
        <v>510</v>
      </c>
      <c r="F37" s="126">
        <f>'Public Safety'!T6</f>
        <v>1000000</v>
      </c>
      <c r="G37" s="130">
        <f>'Public Safety'!U6</f>
        <v>20000</v>
      </c>
      <c r="H37" s="95">
        <v>46.06666666666667</v>
      </c>
    </row>
    <row r="38" spans="1:8" s="81" customFormat="1" ht="40" customHeight="1" x14ac:dyDescent="0.2">
      <c r="A38" s="49">
        <f t="shared" si="0"/>
        <v>36</v>
      </c>
      <c r="B38" s="100" t="s">
        <v>398</v>
      </c>
      <c r="C38" s="87" t="s">
        <v>284</v>
      </c>
      <c r="D38" s="60" t="s">
        <v>283</v>
      </c>
      <c r="E38" s="100" t="s">
        <v>285</v>
      </c>
      <c r="F38" s="136">
        <v>1000000</v>
      </c>
      <c r="G38" s="135">
        <f>ROUND(0.5%*F38,-2)</f>
        <v>5000</v>
      </c>
      <c r="H38" s="96">
        <v>46</v>
      </c>
    </row>
    <row r="39" spans="1:8" s="81" customFormat="1" ht="40" customHeight="1" x14ac:dyDescent="0.2">
      <c r="A39" s="49">
        <f t="shared" si="0"/>
        <v>37</v>
      </c>
      <c r="B39" s="100" t="s">
        <v>427</v>
      </c>
      <c r="C39" s="90" t="s">
        <v>315</v>
      </c>
      <c r="D39" s="60" t="s">
        <v>308</v>
      </c>
      <c r="E39" s="100" t="s">
        <v>311</v>
      </c>
      <c r="F39" s="105">
        <v>5000000</v>
      </c>
      <c r="G39" s="104">
        <v>150000</v>
      </c>
      <c r="H39" s="96">
        <v>45.133333333333333</v>
      </c>
    </row>
    <row r="40" spans="1:8" s="81" customFormat="1" ht="40" customHeight="1" x14ac:dyDescent="0.2">
      <c r="A40" s="49">
        <f t="shared" si="0"/>
        <v>38</v>
      </c>
      <c r="B40" s="100" t="s">
        <v>379</v>
      </c>
      <c r="C40" s="87" t="s">
        <v>266</v>
      </c>
      <c r="D40" s="60" t="s">
        <v>189</v>
      </c>
      <c r="E40" s="100" t="s">
        <v>295</v>
      </c>
      <c r="F40" s="131">
        <f>Health!T4</f>
        <v>60000000</v>
      </c>
      <c r="G40" s="131">
        <f>Health!U4</f>
        <v>300000</v>
      </c>
      <c r="H40" s="96">
        <v>43.466666666666669</v>
      </c>
    </row>
    <row r="41" spans="1:8" s="81" customFormat="1" ht="40" customHeight="1" x14ac:dyDescent="0.2">
      <c r="A41" s="49">
        <f t="shared" si="0"/>
        <v>39</v>
      </c>
      <c r="B41" s="50" t="s">
        <v>422</v>
      </c>
      <c r="C41" s="86" t="s">
        <v>517</v>
      </c>
      <c r="D41" s="53" t="s">
        <v>305</v>
      </c>
      <c r="E41" s="50" t="s">
        <v>319</v>
      </c>
      <c r="F41" s="137">
        <v>6000000</v>
      </c>
      <c r="G41" s="138">
        <v>180000</v>
      </c>
      <c r="H41" s="95">
        <v>43.333333333333329</v>
      </c>
    </row>
    <row r="42" spans="1:8" s="81" customFormat="1" ht="40" customHeight="1" x14ac:dyDescent="0.2">
      <c r="A42" s="49">
        <f t="shared" si="0"/>
        <v>40</v>
      </c>
      <c r="B42" s="100" t="s">
        <v>371</v>
      </c>
      <c r="C42" s="87" t="s">
        <v>435</v>
      </c>
      <c r="D42" s="60" t="s">
        <v>283</v>
      </c>
      <c r="E42" s="100" t="s">
        <v>511</v>
      </c>
      <c r="F42" s="134">
        <v>2000000</v>
      </c>
      <c r="G42" s="135">
        <v>10000</v>
      </c>
      <c r="H42" s="96">
        <v>41.93333333333333</v>
      </c>
    </row>
    <row r="43" spans="1:8" s="81" customFormat="1" ht="40" customHeight="1" x14ac:dyDescent="0.2">
      <c r="A43" s="49">
        <f t="shared" si="0"/>
        <v>41</v>
      </c>
      <c r="B43" s="100" t="s">
        <v>413</v>
      </c>
      <c r="C43" s="90" t="s">
        <v>514</v>
      </c>
      <c r="D43" s="100" t="s">
        <v>349</v>
      </c>
      <c r="E43" s="100" t="s">
        <v>165</v>
      </c>
      <c r="F43" s="105">
        <v>6300000</v>
      </c>
      <c r="G43" s="104">
        <v>94500</v>
      </c>
      <c r="H43" s="96">
        <v>41.2</v>
      </c>
    </row>
    <row r="44" spans="1:8" s="81" customFormat="1" ht="40" customHeight="1" x14ac:dyDescent="0.2">
      <c r="A44" s="49">
        <f t="shared" si="0"/>
        <v>42</v>
      </c>
      <c r="B44" s="100" t="s">
        <v>375</v>
      </c>
      <c r="C44" s="87" t="s">
        <v>228</v>
      </c>
      <c r="D44" s="60" t="s">
        <v>188</v>
      </c>
      <c r="E44" s="100" t="s">
        <v>164</v>
      </c>
      <c r="F44" s="127">
        <f>'Education Sector'!T5</f>
        <v>2200000</v>
      </c>
      <c r="G44" s="127">
        <f>'Education Sector'!U5</f>
        <v>165000</v>
      </c>
      <c r="H44" s="96">
        <v>40.799999999999997</v>
      </c>
    </row>
    <row r="45" spans="1:8" s="81" customFormat="1" ht="40" customHeight="1" x14ac:dyDescent="0.2">
      <c r="A45" s="49">
        <f t="shared" si="0"/>
        <v>43</v>
      </c>
      <c r="B45" s="50" t="s">
        <v>387</v>
      </c>
      <c r="C45" s="85" t="s">
        <v>507</v>
      </c>
      <c r="D45" s="53" t="s">
        <v>260</v>
      </c>
      <c r="E45" s="50" t="s">
        <v>340</v>
      </c>
      <c r="F45" s="126">
        <f>Fisheries!T7</f>
        <v>750000</v>
      </c>
      <c r="G45" s="130">
        <f>Fisheries!U7</f>
        <v>3750</v>
      </c>
      <c r="H45" s="95">
        <v>40.799999999999997</v>
      </c>
    </row>
    <row r="46" spans="1:8" s="81" customFormat="1" ht="40" customHeight="1" x14ac:dyDescent="0.2">
      <c r="A46" s="49">
        <f t="shared" si="0"/>
        <v>44</v>
      </c>
      <c r="B46" s="100" t="s">
        <v>391</v>
      </c>
      <c r="C46" s="87" t="s">
        <v>347</v>
      </c>
      <c r="D46" s="60" t="s">
        <v>189</v>
      </c>
      <c r="E46" s="100" t="s">
        <v>294</v>
      </c>
      <c r="F46" s="131">
        <f>Health!T7</f>
        <v>562500</v>
      </c>
      <c r="G46" s="131">
        <f>Health!U7</f>
        <v>2800</v>
      </c>
      <c r="H46" s="96">
        <v>40.4</v>
      </c>
    </row>
    <row r="47" spans="1:8" s="81" customFormat="1" ht="40" customHeight="1" x14ac:dyDescent="0.2">
      <c r="A47" s="49">
        <f t="shared" si="0"/>
        <v>45</v>
      </c>
      <c r="B47" s="100" t="s">
        <v>392</v>
      </c>
      <c r="C47" s="87" t="s">
        <v>347</v>
      </c>
      <c r="D47" s="60" t="s">
        <v>189</v>
      </c>
      <c r="E47" s="100" t="s">
        <v>294</v>
      </c>
      <c r="F47" s="131">
        <f>Health!T8</f>
        <v>562500</v>
      </c>
      <c r="G47" s="131">
        <f>Health!U8</f>
        <v>2800</v>
      </c>
      <c r="H47" s="96">
        <v>40.4</v>
      </c>
    </row>
    <row r="48" spans="1:8" s="81" customFormat="1" ht="40" customHeight="1" x14ac:dyDescent="0.2">
      <c r="A48" s="49">
        <f t="shared" si="0"/>
        <v>46</v>
      </c>
      <c r="B48" s="55" t="s">
        <v>418</v>
      </c>
      <c r="C48" s="91" t="s">
        <v>280</v>
      </c>
      <c r="D48" s="103" t="s">
        <v>279</v>
      </c>
      <c r="E48" s="55" t="s">
        <v>281</v>
      </c>
      <c r="F48" s="128">
        <f>'Transport Sea'!Q4</f>
        <v>120000000</v>
      </c>
      <c r="G48" s="133">
        <f>'Transport Sea'!R4</f>
        <v>600000</v>
      </c>
      <c r="H48" s="98">
        <v>39.533333333333331</v>
      </c>
    </row>
    <row r="49" spans="1:8" s="81" customFormat="1" ht="40" customHeight="1" x14ac:dyDescent="0.2">
      <c r="A49" s="49">
        <f t="shared" si="0"/>
        <v>47</v>
      </c>
      <c r="B49" s="100" t="s">
        <v>428</v>
      </c>
      <c r="C49" s="90" t="s">
        <v>518</v>
      </c>
      <c r="D49" s="60" t="s">
        <v>308</v>
      </c>
      <c r="E49" s="100" t="s">
        <v>333</v>
      </c>
      <c r="F49" s="105">
        <v>3000000</v>
      </c>
      <c r="G49" s="104">
        <v>90000</v>
      </c>
      <c r="H49" s="96">
        <v>38.799999999999997</v>
      </c>
    </row>
    <row r="50" spans="1:8" s="81" customFormat="1" ht="40" customHeight="1" x14ac:dyDescent="0.2">
      <c r="A50" s="49">
        <f t="shared" si="0"/>
        <v>48</v>
      </c>
      <c r="B50" s="100" t="s">
        <v>414</v>
      </c>
      <c r="C50" s="90" t="s">
        <v>498</v>
      </c>
      <c r="D50" s="100" t="s">
        <v>349</v>
      </c>
      <c r="E50" s="100" t="s">
        <v>164</v>
      </c>
      <c r="F50" s="105">
        <v>6500000</v>
      </c>
      <c r="G50" s="104">
        <v>97500</v>
      </c>
      <c r="H50" s="96">
        <v>37.6</v>
      </c>
    </row>
    <row r="51" spans="1:8" s="81" customFormat="1" ht="48" customHeight="1" x14ac:dyDescent="0.2">
      <c r="A51" s="49">
        <f t="shared" si="0"/>
        <v>49</v>
      </c>
      <c r="B51" s="55" t="s">
        <v>419</v>
      </c>
      <c r="C51" s="91" t="s">
        <v>282</v>
      </c>
      <c r="D51" s="103" t="s">
        <v>279</v>
      </c>
      <c r="E51" s="55" t="s">
        <v>281</v>
      </c>
      <c r="F51" s="128">
        <f>'Transport Sea'!Q5</f>
        <v>1500000</v>
      </c>
      <c r="G51" s="133">
        <f>'Transport Sea'!R5</f>
        <v>7500</v>
      </c>
      <c r="H51" s="98">
        <v>37.533333333333331</v>
      </c>
    </row>
    <row r="52" spans="1:8" s="81" customFormat="1" ht="40" customHeight="1" x14ac:dyDescent="0.2">
      <c r="A52" s="49">
        <f t="shared" si="0"/>
        <v>50</v>
      </c>
      <c r="B52" s="100" t="s">
        <v>383</v>
      </c>
      <c r="C52" s="87" t="s">
        <v>508</v>
      </c>
      <c r="D52" s="60" t="s">
        <v>189</v>
      </c>
      <c r="E52" s="100" t="s">
        <v>509</v>
      </c>
      <c r="F52" s="131">
        <f>Health!T6</f>
        <v>1500000</v>
      </c>
      <c r="G52" s="131">
        <f>Health!U6</f>
        <v>7500</v>
      </c>
      <c r="H52" s="96">
        <v>36.799999999999997</v>
      </c>
    </row>
    <row r="53" spans="1:8" s="81" customFormat="1" ht="66" customHeight="1" x14ac:dyDescent="0.2">
      <c r="A53" s="49">
        <f t="shared" si="0"/>
        <v>51</v>
      </c>
      <c r="B53" s="100" t="s">
        <v>417</v>
      </c>
      <c r="C53" s="90" t="s">
        <v>328</v>
      </c>
      <c r="D53" s="100" t="s">
        <v>349</v>
      </c>
      <c r="E53" s="100" t="s">
        <v>164</v>
      </c>
      <c r="F53" s="105">
        <v>1800000</v>
      </c>
      <c r="G53" s="105">
        <v>36000</v>
      </c>
      <c r="H53" s="96">
        <v>36.666666666666671</v>
      </c>
    </row>
    <row r="54" spans="1:8" s="81" customFormat="1" ht="40" customHeight="1" x14ac:dyDescent="0.2">
      <c r="A54" s="49">
        <f t="shared" si="0"/>
        <v>52</v>
      </c>
      <c r="B54" s="100" t="s">
        <v>388</v>
      </c>
      <c r="C54" s="87" t="s">
        <v>290</v>
      </c>
      <c r="D54" s="60" t="s">
        <v>189</v>
      </c>
      <c r="E54" s="100" t="s">
        <v>292</v>
      </c>
      <c r="F54" s="131">
        <f>Health!T5</f>
        <v>3000000</v>
      </c>
      <c r="G54" s="131">
        <f>Health!U5</f>
        <v>15000</v>
      </c>
      <c r="H54" s="96">
        <v>36.533333333333331</v>
      </c>
    </row>
    <row r="55" spans="1:8" s="81" customFormat="1" ht="40" customHeight="1" x14ac:dyDescent="0.2">
      <c r="A55" s="49">
        <f t="shared" si="0"/>
        <v>53</v>
      </c>
      <c r="B55" s="50" t="s">
        <v>411</v>
      </c>
      <c r="C55" s="85" t="s">
        <v>581</v>
      </c>
      <c r="D55" s="50" t="s">
        <v>348</v>
      </c>
      <c r="E55" s="50" t="s">
        <v>584</v>
      </c>
      <c r="F55" s="101">
        <f>'Transport Air'!T11</f>
        <v>2500000</v>
      </c>
      <c r="G55" s="101">
        <f>'Transport Air'!U11</f>
        <v>12500</v>
      </c>
      <c r="H55" s="95">
        <v>36.533333333333331</v>
      </c>
    </row>
    <row r="56" spans="1:8" s="81" customFormat="1" ht="40" customHeight="1" x14ac:dyDescent="0.2">
      <c r="A56" s="49">
        <f t="shared" si="0"/>
        <v>54</v>
      </c>
      <c r="B56" s="50" t="s">
        <v>395</v>
      </c>
      <c r="C56" s="85" t="s">
        <v>275</v>
      </c>
      <c r="D56" s="53" t="s">
        <v>190</v>
      </c>
      <c r="E56" s="50" t="s">
        <v>276</v>
      </c>
      <c r="F56" s="126">
        <f>'Public Safety'!T4</f>
        <v>2000000</v>
      </c>
      <c r="G56" s="130">
        <f>'Public Safety'!U4</f>
        <v>10000</v>
      </c>
      <c r="H56" s="95">
        <v>36.06666666666667</v>
      </c>
    </row>
    <row r="57" spans="1:8" s="81" customFormat="1" ht="40" customHeight="1" x14ac:dyDescent="0.2">
      <c r="A57" s="49">
        <f t="shared" si="0"/>
        <v>55</v>
      </c>
      <c r="B57" s="100" t="s">
        <v>416</v>
      </c>
      <c r="C57" s="87" t="s">
        <v>515</v>
      </c>
      <c r="D57" s="100" t="s">
        <v>349</v>
      </c>
      <c r="E57" s="100" t="s">
        <v>164</v>
      </c>
      <c r="F57" s="105">
        <v>48400000</v>
      </c>
      <c r="G57" s="105">
        <v>726000</v>
      </c>
      <c r="H57" s="96">
        <v>35.4</v>
      </c>
    </row>
    <row r="58" spans="1:8" s="81" customFormat="1" ht="40" customHeight="1" x14ac:dyDescent="0.2">
      <c r="A58" s="49">
        <f t="shared" si="0"/>
        <v>56</v>
      </c>
      <c r="B58" s="55" t="s">
        <v>401</v>
      </c>
      <c r="C58" s="84" t="s">
        <v>356</v>
      </c>
      <c r="D58" s="103" t="s">
        <v>350</v>
      </c>
      <c r="E58" s="55" t="s">
        <v>358</v>
      </c>
      <c r="F58" s="128">
        <f>Tourism!T8</f>
        <v>3500000</v>
      </c>
      <c r="G58" s="129">
        <f>Tourism!U8</f>
        <v>17500</v>
      </c>
      <c r="H58" s="98">
        <v>33</v>
      </c>
    </row>
    <row r="59" spans="1:8" s="81" customFormat="1" ht="40" customHeight="1" x14ac:dyDescent="0.2">
      <c r="A59" s="49">
        <f t="shared" si="0"/>
        <v>57</v>
      </c>
      <c r="B59" s="50" t="s">
        <v>406</v>
      </c>
      <c r="C59" s="85" t="s">
        <v>326</v>
      </c>
      <c r="D59" s="50" t="s">
        <v>348</v>
      </c>
      <c r="E59" s="50" t="s">
        <v>215</v>
      </c>
      <c r="F59" s="101">
        <v>1100000</v>
      </c>
      <c r="G59" s="101">
        <v>22000</v>
      </c>
      <c r="H59" s="95">
        <v>32.799999999999997</v>
      </c>
    </row>
    <row r="60" spans="1:8" s="81" customFormat="1" ht="40" customHeight="1" x14ac:dyDescent="0.2">
      <c r="A60" s="49">
        <f t="shared" si="0"/>
        <v>58</v>
      </c>
      <c r="B60" s="50" t="s">
        <v>385</v>
      </c>
      <c r="C60" s="85" t="s">
        <v>261</v>
      </c>
      <c r="D60" s="53" t="s">
        <v>260</v>
      </c>
      <c r="E60" s="50" t="s">
        <v>433</v>
      </c>
      <c r="F60" s="126">
        <f>Fisheries!T5</f>
        <v>1000000</v>
      </c>
      <c r="G60" s="130">
        <f>Fisheries!U5</f>
        <v>75000</v>
      </c>
      <c r="H60" s="95">
        <v>32.200000000000003</v>
      </c>
    </row>
    <row r="61" spans="1:8" s="81" customFormat="1" ht="40" customHeight="1" x14ac:dyDescent="0.2">
      <c r="A61" s="49">
        <f t="shared" si="0"/>
        <v>59</v>
      </c>
      <c r="B61" s="50" t="s">
        <v>396</v>
      </c>
      <c r="C61" s="85" t="s">
        <v>277</v>
      </c>
      <c r="D61" s="53" t="s">
        <v>190</v>
      </c>
      <c r="E61" s="50" t="s">
        <v>278</v>
      </c>
      <c r="F61" s="126">
        <f>'Public Safety'!T5</f>
        <v>2500000</v>
      </c>
      <c r="G61" s="130">
        <f>'Public Safety'!U5</f>
        <v>25000</v>
      </c>
      <c r="H61" s="95">
        <v>31.866666666666667</v>
      </c>
    </row>
    <row r="62" spans="1:8" s="81" customFormat="1" ht="40" customHeight="1" x14ac:dyDescent="0.2">
      <c r="A62" s="49">
        <f t="shared" si="0"/>
        <v>60</v>
      </c>
      <c r="B62" s="50" t="s">
        <v>404</v>
      </c>
      <c r="C62" s="85" t="s">
        <v>217</v>
      </c>
      <c r="D62" s="50" t="s">
        <v>348</v>
      </c>
      <c r="E62" s="50" t="s">
        <v>215</v>
      </c>
      <c r="F62" s="101">
        <v>10000000</v>
      </c>
      <c r="G62" s="101">
        <v>200000</v>
      </c>
      <c r="H62" s="95">
        <v>30.4</v>
      </c>
    </row>
    <row r="63" spans="1:8" s="81" customFormat="1" ht="40" customHeight="1" x14ac:dyDescent="0.2">
      <c r="A63" s="49">
        <f t="shared" si="0"/>
        <v>61</v>
      </c>
      <c r="B63" s="50" t="s">
        <v>405</v>
      </c>
      <c r="C63" s="85" t="s">
        <v>325</v>
      </c>
      <c r="D63" s="50" t="s">
        <v>348</v>
      </c>
      <c r="E63" s="50" t="s">
        <v>215</v>
      </c>
      <c r="F63" s="101">
        <v>6000000</v>
      </c>
      <c r="G63" s="101">
        <v>120000</v>
      </c>
      <c r="H63" s="95">
        <v>29.4</v>
      </c>
    </row>
    <row r="64" spans="1:8" s="81" customFormat="1" ht="40" customHeight="1" x14ac:dyDescent="0.2">
      <c r="A64" s="49">
        <f t="shared" si="0"/>
        <v>62</v>
      </c>
      <c r="B64" s="55" t="s">
        <v>420</v>
      </c>
      <c r="C64" s="91" t="s">
        <v>313</v>
      </c>
      <c r="D64" s="103" t="s">
        <v>279</v>
      </c>
      <c r="E64" s="55" t="s">
        <v>316</v>
      </c>
      <c r="F64" s="128">
        <f>'Transport Sea'!Q6</f>
        <v>2000000</v>
      </c>
      <c r="G64" s="133">
        <f>'Transport Sea'!R6</f>
        <v>10000</v>
      </c>
      <c r="H64" s="98">
        <v>27.533333333333331</v>
      </c>
    </row>
    <row r="65" spans="1:8" s="81" customFormat="1" ht="40" customHeight="1" x14ac:dyDescent="0.2">
      <c r="A65" s="49">
        <f t="shared" si="0"/>
        <v>63</v>
      </c>
      <c r="B65" s="50" t="s">
        <v>409</v>
      </c>
      <c r="C65" s="85" t="s">
        <v>221</v>
      </c>
      <c r="D65" s="50" t="s">
        <v>348</v>
      </c>
      <c r="E65" s="50" t="s">
        <v>223</v>
      </c>
      <c r="F65" s="101">
        <v>1000000</v>
      </c>
      <c r="G65" s="101">
        <v>20000</v>
      </c>
      <c r="H65" s="95">
        <v>26.93333333333333</v>
      </c>
    </row>
    <row r="66" spans="1:8" s="81" customFormat="1" ht="40" customHeight="1" x14ac:dyDescent="0.2">
      <c r="A66" s="49">
        <f t="shared" si="0"/>
        <v>64</v>
      </c>
      <c r="B66" s="55" t="s">
        <v>365</v>
      </c>
      <c r="C66" s="84" t="s">
        <v>341</v>
      </c>
      <c r="D66" s="55" t="s">
        <v>186</v>
      </c>
      <c r="E66" s="55" t="s">
        <v>321</v>
      </c>
      <c r="F66" s="108">
        <f>'Agriculture Sector Assets'!T6</f>
        <v>1500000</v>
      </c>
      <c r="G66" s="108">
        <f>'Agriculture Sector Assets'!U6</f>
        <v>15000</v>
      </c>
      <c r="H66" s="98">
        <v>25.666666666666668</v>
      </c>
    </row>
    <row r="67" spans="1:8" s="81" customFormat="1" ht="51.5" customHeight="1" x14ac:dyDescent="0.2">
      <c r="A67" s="49">
        <f t="shared" si="0"/>
        <v>65</v>
      </c>
      <c r="B67" s="100" t="s">
        <v>415</v>
      </c>
      <c r="C67" s="87" t="s">
        <v>448</v>
      </c>
      <c r="D67" s="100" t="s">
        <v>349</v>
      </c>
      <c r="E67" s="100" t="s">
        <v>164</v>
      </c>
      <c r="F67" s="105">
        <v>6000000</v>
      </c>
      <c r="G67" s="104">
        <v>90000</v>
      </c>
      <c r="H67" s="96">
        <v>22.133333333333333</v>
      </c>
    </row>
    <row r="68" spans="1:8" s="81" customFormat="1" ht="52" customHeight="1" x14ac:dyDescent="0.2">
      <c r="A68" s="49">
        <f t="shared" si="0"/>
        <v>66</v>
      </c>
      <c r="B68" s="50" t="s">
        <v>429</v>
      </c>
      <c r="C68" s="85" t="s">
        <v>224</v>
      </c>
      <c r="D68" s="50" t="s">
        <v>348</v>
      </c>
      <c r="E68" s="50" t="s">
        <v>589</v>
      </c>
      <c r="F68" s="101">
        <f>'Transport Air'!T12</f>
        <v>5000000</v>
      </c>
      <c r="G68" s="101">
        <f>'Transport Air'!U12</f>
        <v>100000</v>
      </c>
      <c r="H68" s="95">
        <v>20.466666666666665</v>
      </c>
    </row>
    <row r="69" spans="1:8" s="81" customFormat="1" ht="48.5" customHeight="1" x14ac:dyDescent="0.2">
      <c r="A69" s="49">
        <f t="shared" ref="A69:A70" si="1">A68+1</f>
        <v>67</v>
      </c>
      <c r="B69" s="50" t="s">
        <v>410</v>
      </c>
      <c r="C69" s="85" t="s">
        <v>222</v>
      </c>
      <c r="D69" s="50" t="s">
        <v>348</v>
      </c>
      <c r="E69" s="50" t="s">
        <v>512</v>
      </c>
      <c r="F69" s="101">
        <v>1000000</v>
      </c>
      <c r="G69" s="101">
        <v>20000</v>
      </c>
      <c r="H69" s="95">
        <v>16.399999999999999</v>
      </c>
    </row>
    <row r="70" spans="1:8" s="81" customFormat="1" ht="40" customHeight="1" x14ac:dyDescent="0.2">
      <c r="A70" s="49">
        <f t="shared" si="1"/>
        <v>68</v>
      </c>
      <c r="B70" s="50" t="s">
        <v>373</v>
      </c>
      <c r="C70" s="85" t="s">
        <v>342</v>
      </c>
      <c r="D70" s="50" t="s">
        <v>343</v>
      </c>
      <c r="E70" s="50" t="s">
        <v>321</v>
      </c>
      <c r="F70" s="126">
        <f>'Central Govt'!T5</f>
        <v>1000000</v>
      </c>
      <c r="G70" s="126">
        <f>'Central Govt'!U5</f>
        <v>5000</v>
      </c>
      <c r="H70" s="95">
        <v>15</v>
      </c>
    </row>
    <row r="71" spans="1:8" s="81" customFormat="1" ht="40" customHeight="1" x14ac:dyDescent="0.2">
      <c r="A71" s="80"/>
      <c r="B71" s="80"/>
      <c r="C71" s="79"/>
      <c r="D71" s="80"/>
      <c r="E71" s="80"/>
      <c r="F71" s="80"/>
      <c r="G71" s="80"/>
      <c r="H71" s="93"/>
    </row>
    <row r="72" spans="1:8" s="81" customFormat="1" ht="40" customHeight="1" x14ac:dyDescent="0.2">
      <c r="A72" s="80"/>
      <c r="B72" s="80"/>
      <c r="C72" s="79"/>
      <c r="D72" s="80"/>
      <c r="E72" s="80"/>
      <c r="F72" s="80"/>
      <c r="G72" s="80"/>
      <c r="H72" s="93"/>
    </row>
    <row r="73" spans="1:8" s="81" customFormat="1" ht="40" customHeight="1" x14ac:dyDescent="0.2">
      <c r="A73" s="80"/>
      <c r="B73" s="80"/>
      <c r="C73" s="79"/>
      <c r="D73" s="80"/>
      <c r="E73" s="80"/>
      <c r="F73" s="80"/>
      <c r="G73" s="80"/>
      <c r="H73" s="93"/>
    </row>
    <row r="74" spans="1:8" s="81" customFormat="1" ht="40" customHeight="1" x14ac:dyDescent="0.2">
      <c r="A74" s="80"/>
      <c r="B74" s="80"/>
      <c r="C74" s="79"/>
      <c r="D74" s="80"/>
      <c r="E74" s="80"/>
      <c r="F74" s="80"/>
      <c r="G74" s="80"/>
      <c r="H74" s="93"/>
    </row>
    <row r="75" spans="1:8" s="81" customFormat="1" ht="40" customHeight="1" x14ac:dyDescent="0.2">
      <c r="A75" s="80"/>
      <c r="B75" s="80"/>
      <c r="C75" s="79"/>
      <c r="D75" s="80"/>
      <c r="E75" s="80"/>
      <c r="F75" s="80"/>
      <c r="G75" s="80"/>
      <c r="H75" s="93"/>
    </row>
    <row r="76" spans="1:8" s="81" customFormat="1" ht="40" customHeight="1" x14ac:dyDescent="0.2">
      <c r="A76" s="80"/>
      <c r="B76" s="80"/>
      <c r="C76" s="79"/>
      <c r="D76" s="80"/>
      <c r="E76" s="80"/>
      <c r="F76" s="80"/>
      <c r="G76" s="80"/>
      <c r="H76" s="93"/>
    </row>
    <row r="77" spans="1:8" s="81" customFormat="1" ht="40" customHeight="1" x14ac:dyDescent="0.2">
      <c r="A77" s="80"/>
      <c r="B77" s="80"/>
      <c r="C77" s="79"/>
      <c r="D77" s="80"/>
      <c r="E77" s="80"/>
      <c r="F77" s="80"/>
      <c r="G77" s="80"/>
      <c r="H77" s="93"/>
    </row>
    <row r="78" spans="1:8" s="81" customFormat="1" ht="40" customHeight="1" x14ac:dyDescent="0.2">
      <c r="A78" s="80"/>
      <c r="B78" s="80"/>
      <c r="C78" s="79"/>
      <c r="D78" s="80"/>
      <c r="E78" s="80"/>
      <c r="F78" s="80"/>
      <c r="G78" s="80"/>
      <c r="H78" s="93"/>
    </row>
    <row r="79" spans="1:8" s="81" customFormat="1" ht="40" customHeight="1" x14ac:dyDescent="0.2">
      <c r="A79" s="80"/>
      <c r="B79" s="80"/>
      <c r="C79" s="79"/>
      <c r="D79" s="80"/>
      <c r="E79" s="80"/>
      <c r="F79" s="80"/>
      <c r="G79" s="80"/>
      <c r="H79" s="93"/>
    </row>
    <row r="80" spans="1:8" s="81" customFormat="1" ht="40" customHeight="1" x14ac:dyDescent="0.2">
      <c r="A80" s="80"/>
      <c r="B80" s="80"/>
      <c r="C80" s="79"/>
      <c r="D80" s="80"/>
      <c r="E80" s="80"/>
      <c r="F80" s="80"/>
      <c r="G80" s="80"/>
      <c r="H80" s="93"/>
    </row>
    <row r="81" spans="1:8" s="81" customFormat="1" ht="40" customHeight="1" x14ac:dyDescent="0.2">
      <c r="A81" s="80"/>
      <c r="B81" s="80"/>
      <c r="C81" s="79"/>
      <c r="D81" s="80"/>
      <c r="E81" s="80"/>
      <c r="F81" s="80"/>
      <c r="G81" s="80"/>
      <c r="H81" s="93"/>
    </row>
    <row r="82" spans="1:8" s="81" customFormat="1" ht="40" customHeight="1" x14ac:dyDescent="0.2">
      <c r="A82" s="80"/>
      <c r="B82" s="80"/>
      <c r="C82" s="79"/>
      <c r="D82" s="80"/>
      <c r="E82" s="80"/>
      <c r="F82" s="80"/>
      <c r="G82" s="80"/>
      <c r="H82" s="93"/>
    </row>
    <row r="83" spans="1:8" s="81" customFormat="1" ht="40" customHeight="1" x14ac:dyDescent="0.2">
      <c r="A83" s="80"/>
      <c r="B83" s="80"/>
      <c r="C83" s="79"/>
      <c r="D83" s="80"/>
      <c r="E83" s="80"/>
      <c r="F83" s="80"/>
      <c r="G83" s="80"/>
      <c r="H83" s="93"/>
    </row>
    <row r="84" spans="1:8" s="81" customFormat="1" ht="40" customHeight="1" x14ac:dyDescent="0.2">
      <c r="A84" s="80"/>
      <c r="B84" s="80"/>
      <c r="C84" s="79"/>
      <c r="D84" s="80"/>
      <c r="E84" s="80"/>
      <c r="F84" s="80"/>
      <c r="G84" s="80"/>
      <c r="H84" s="93"/>
    </row>
    <row r="85" spans="1:8" ht="30" customHeight="1" x14ac:dyDescent="0.2"/>
  </sheetData>
  <sortState xmlns:xlrd2="http://schemas.microsoft.com/office/spreadsheetml/2017/richdata2" ref="A3:H70">
    <sortCondition descending="1" ref="H3:H70"/>
  </sortState>
  <mergeCells count="1">
    <mergeCell ref="A1:G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08AB086-0345-4719-8A2D-E5958242B37C}">
          <x14:formula1>
            <xm:f>'Validation Lists'!$B$223:$B$227</xm:f>
          </x14:formula1>
          <xm:sqref>E53:E58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W194"/>
  <sheetViews>
    <sheetView topLeftCell="A4" workbookViewId="0">
      <selection activeCell="D5" sqref="D5"/>
    </sheetView>
  </sheetViews>
  <sheetFormatPr baseColWidth="10" defaultColWidth="18.33203125" defaultRowHeight="14" x14ac:dyDescent="0.15"/>
  <cols>
    <col min="1" max="5" width="18.33203125" style="48"/>
    <col min="6" max="6" width="24.33203125" style="48" customWidth="1"/>
    <col min="7" max="7" width="26.33203125" style="48" hidden="1" customWidth="1"/>
    <col min="8" max="19" width="18.33203125" style="48" hidden="1" customWidth="1"/>
    <col min="20" max="21" width="18.33203125" style="48" customWidth="1"/>
    <col min="22" max="43" width="23.5" style="48" hidden="1" customWidth="1"/>
    <col min="44" max="44" width="20.33203125" style="35" customWidth="1"/>
    <col min="45" max="45" width="25.33203125" style="47" hidden="1" customWidth="1"/>
    <col min="46" max="51" width="18.33203125" style="35"/>
    <col min="52" max="52" width="9.1640625" style="35" bestFit="1" customWidth="1"/>
    <col min="53" max="75" width="18.33203125" style="35"/>
    <col min="76" max="16384" width="18.33203125" style="48"/>
  </cols>
  <sheetData>
    <row r="1" spans="1:75" ht="15" customHeight="1" x14ac:dyDescent="0.15">
      <c r="AZ1" s="69" t="s">
        <v>297</v>
      </c>
      <c r="BI1" s="69" t="s">
        <v>297</v>
      </c>
    </row>
    <row r="2" spans="1:75" ht="50.25"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s="56" customFormat="1" ht="111.75" customHeight="1" x14ac:dyDescent="0.15">
      <c r="A3" s="30" t="s">
        <v>8</v>
      </c>
      <c r="B3" s="30" t="s">
        <v>265</v>
      </c>
      <c r="C3" s="30" t="s">
        <v>0</v>
      </c>
      <c r="D3" s="30" t="s">
        <v>1</v>
      </c>
      <c r="E3" s="30" t="s">
        <v>137</v>
      </c>
      <c r="F3" s="30" t="s">
        <v>163</v>
      </c>
      <c r="G3" s="30" t="s">
        <v>167</v>
      </c>
      <c r="H3" s="49" t="s">
        <v>2</v>
      </c>
      <c r="I3" s="49" t="s">
        <v>520</v>
      </c>
      <c r="J3" s="49" t="s">
        <v>3</v>
      </c>
      <c r="K3" s="49" t="s">
        <v>4</v>
      </c>
      <c r="L3" s="49" t="s">
        <v>5</v>
      </c>
      <c r="M3" s="49" t="s">
        <v>7</v>
      </c>
      <c r="N3" s="49" t="s">
        <v>6</v>
      </c>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T3" s="35"/>
      <c r="AU3" s="35"/>
      <c r="AV3" s="35"/>
      <c r="AW3" s="35"/>
      <c r="AX3" s="35"/>
      <c r="AY3" s="35"/>
      <c r="AZ3" s="68"/>
      <c r="BA3" s="68"/>
      <c r="BB3" s="68"/>
      <c r="BC3" s="68"/>
      <c r="BD3" s="68"/>
      <c r="BE3" s="68"/>
      <c r="BF3" s="68"/>
      <c r="BG3" s="68"/>
      <c r="BH3" s="35"/>
      <c r="BI3" s="68"/>
      <c r="BJ3" s="68"/>
      <c r="BK3" s="68"/>
      <c r="BL3" s="68"/>
      <c r="BM3" s="68"/>
      <c r="BN3" s="68"/>
      <c r="BO3" s="68"/>
      <c r="BP3" s="68"/>
      <c r="BQ3" s="68"/>
      <c r="BR3" s="68"/>
      <c r="BS3" s="68"/>
      <c r="BT3" s="68"/>
      <c r="BU3" s="68"/>
      <c r="BV3" s="68"/>
      <c r="BW3" s="68"/>
    </row>
    <row r="4" spans="1:75" customFormat="1" ht="91.5" customHeight="1" x14ac:dyDescent="0.2">
      <c r="A4" s="29">
        <v>1</v>
      </c>
      <c r="B4" s="30" t="s">
        <v>435</v>
      </c>
      <c r="C4" s="29" t="s">
        <v>283</v>
      </c>
      <c r="D4" s="29" t="s">
        <v>187</v>
      </c>
      <c r="E4" s="29">
        <v>2022</v>
      </c>
      <c r="F4" s="30" t="s">
        <v>522</v>
      </c>
      <c r="G4" s="28"/>
      <c r="H4" s="37"/>
      <c r="I4" s="38"/>
      <c r="J4" s="37"/>
      <c r="K4" s="37"/>
      <c r="L4" s="37"/>
      <c r="M4" s="37"/>
      <c r="N4" s="37"/>
      <c r="O4" s="39"/>
      <c r="P4" s="40"/>
      <c r="Q4" s="40"/>
      <c r="R4" s="40"/>
      <c r="S4" s="40"/>
      <c r="T4" s="41">
        <v>2000000</v>
      </c>
      <c r="U4" s="40">
        <f>0.005*T4</f>
        <v>10000</v>
      </c>
      <c r="V4" s="54"/>
      <c r="W4" s="54"/>
      <c r="X4" s="54"/>
      <c r="Y4" s="54"/>
      <c r="Z4" s="54"/>
      <c r="AA4" s="54"/>
      <c r="AB4" s="54"/>
      <c r="AC4" s="54"/>
      <c r="AD4" s="54"/>
      <c r="AE4" s="54"/>
      <c r="AF4" s="54"/>
      <c r="AG4" s="54"/>
      <c r="AH4" s="54"/>
      <c r="AI4" s="54"/>
      <c r="AJ4" s="58" t="s">
        <v>157</v>
      </c>
      <c r="AK4" s="58" t="s">
        <v>158</v>
      </c>
      <c r="AL4" s="58" t="s">
        <v>158</v>
      </c>
      <c r="AM4" s="58" t="s">
        <v>158</v>
      </c>
      <c r="AN4" s="58" t="s">
        <v>157</v>
      </c>
      <c r="AO4" s="58" t="s">
        <v>159</v>
      </c>
      <c r="AP4" s="58" t="s">
        <v>156</v>
      </c>
      <c r="AQ4" s="58" t="s">
        <v>158</v>
      </c>
      <c r="AR4" s="65">
        <v>41.93333333333333</v>
      </c>
      <c r="AS4" s="70" t="e">
        <f>IF(BW4=14,"","This Project does not fully meet qualification criteria")</f>
        <v>#N/A</v>
      </c>
      <c r="AT4" s="35"/>
      <c r="AU4" s="35">
        <f>1900+4200+2600+33900+4300+5300+5750+4500</f>
        <v>62450</v>
      </c>
      <c r="AV4" s="35"/>
      <c r="AW4" s="35"/>
      <c r="AX4" s="35"/>
      <c r="AY4" s="35"/>
      <c r="AZ4" s="68">
        <f>VLOOKUP(AJ4,'Validation Lists'!$B$232:$C$235,2,FALSE)</f>
        <v>2</v>
      </c>
      <c r="BA4" s="68">
        <f>VLOOKUP(AK4,'Validation Lists'!$B$232:$C$235,2,FALSE)</f>
        <v>1</v>
      </c>
      <c r="BB4" s="68">
        <f>VLOOKUP(AL4,'Validation Lists'!$B$232:$C$235,2,FALSE)</f>
        <v>1</v>
      </c>
      <c r="BC4" s="68">
        <f>VLOOKUP(AM4,'Validation Lists'!$B$232:$C$235,2,FALSE)</f>
        <v>1</v>
      </c>
      <c r="BD4" s="68">
        <f>VLOOKUP(AN4,'Validation Lists'!$B$232:$C$235,2,FALSE)</f>
        <v>2</v>
      </c>
      <c r="BE4" s="68">
        <f>VLOOKUP(AO4,'Validation Lists'!$B$232:$C$235,2,FALSE)</f>
        <v>0</v>
      </c>
      <c r="BF4" s="68">
        <f>VLOOKUP(AP4,'Validation Lists'!$B$232:$C$235,2,FALSE)</f>
        <v>3</v>
      </c>
      <c r="BG4" s="68">
        <f>VLOOKUP(AQ4,'Validation Lists'!$B$232:$C$235,2,FALSE)</f>
        <v>1</v>
      </c>
      <c r="BH4" s="35"/>
      <c r="BI4" s="68" t="e">
        <f>VLOOKUP(V4,'Validation Lists'!$B$229:$C$230,2,FALSE)</f>
        <v>#N/A</v>
      </c>
      <c r="BJ4" s="68" t="e">
        <f>VLOOKUP(W4,'Validation Lists'!$B$229:$C$230,2,FALSE)</f>
        <v>#N/A</v>
      </c>
      <c r="BK4" s="68" t="e">
        <f>VLOOKUP(X4,'Validation Lists'!$B$229:$C$230,2,FALSE)</f>
        <v>#N/A</v>
      </c>
      <c r="BL4" s="68" t="e">
        <f>VLOOKUP(Y4,'Validation Lists'!$B$229:$C$230,2,FALSE)</f>
        <v>#N/A</v>
      </c>
      <c r="BM4" s="68" t="e">
        <f>VLOOKUP(Z4,'Validation Lists'!$B$229:$C$230,2,FALSE)</f>
        <v>#N/A</v>
      </c>
      <c r="BN4" s="68" t="e">
        <f>VLOOKUP(AA4,'Validation Lists'!$B$229:$C$230,2,FALSE)</f>
        <v>#N/A</v>
      </c>
      <c r="BO4" s="68" t="e">
        <f>VLOOKUP(AB4,'Validation Lists'!$B$229:$C$230,2,FALSE)</f>
        <v>#N/A</v>
      </c>
      <c r="BP4" s="68" t="e">
        <f>VLOOKUP(AC4,'Validation Lists'!$B$229:$C$230,2,FALSE)</f>
        <v>#N/A</v>
      </c>
      <c r="BQ4" s="68" t="e">
        <f>VLOOKUP(AD4,'Validation Lists'!$B$229:$C$230,2,FALSE)</f>
        <v>#N/A</v>
      </c>
      <c r="BR4" s="68" t="e">
        <f>VLOOKUP(AE4,'Validation Lists'!$B$229:$C$230,2,FALSE)</f>
        <v>#N/A</v>
      </c>
      <c r="BS4" s="68" t="e">
        <f>VLOOKUP(AF4,'Validation Lists'!$B$229:$C$230,2,FALSE)</f>
        <v>#N/A</v>
      </c>
      <c r="BT4" s="68" t="e">
        <f>VLOOKUP(AG4,'Validation Lists'!$B$229:$C$230,2,FALSE)</f>
        <v>#N/A</v>
      </c>
      <c r="BU4" s="68" t="e">
        <f>VLOOKUP(AH4,'Validation Lists'!$B$229:$C$230,2,FALSE)</f>
        <v>#N/A</v>
      </c>
      <c r="BV4" s="68" t="e">
        <f>VLOOKUP(AI4,'Validation Lists'!$B$229:$C$230,2,FALSE)</f>
        <v>#N/A</v>
      </c>
      <c r="BW4" s="68" t="e">
        <f t="shared" ref="BW4:BW67" si="0">SUM(BI4:BV4)</f>
        <v>#N/A</v>
      </c>
    </row>
    <row r="5" spans="1:75" ht="58.5" customHeight="1" x14ac:dyDescent="0.15">
      <c r="A5" s="29">
        <v>2</v>
      </c>
      <c r="B5" s="30" t="s">
        <v>284</v>
      </c>
      <c r="C5" s="29" t="s">
        <v>283</v>
      </c>
      <c r="D5" s="29" t="s">
        <v>187</v>
      </c>
      <c r="E5" s="29">
        <v>2023</v>
      </c>
      <c r="F5" s="30" t="s">
        <v>285</v>
      </c>
      <c r="G5" s="30"/>
      <c r="H5" s="52"/>
      <c r="I5" s="52"/>
      <c r="J5" s="52"/>
      <c r="K5" s="52"/>
      <c r="L5" s="52"/>
      <c r="M5" s="52"/>
      <c r="N5" s="52"/>
      <c r="O5" s="43"/>
      <c r="P5" s="53"/>
      <c r="Q5" s="43"/>
      <c r="R5" s="43"/>
      <c r="S5" s="43"/>
      <c r="T5" s="59">
        <v>1000000</v>
      </c>
      <c r="U5" s="40">
        <f>ROUND(0.5%*T5,-2)</f>
        <v>5000</v>
      </c>
      <c r="V5" s="54"/>
      <c r="W5" s="54"/>
      <c r="X5" s="54"/>
      <c r="Y5" s="54"/>
      <c r="Z5" s="54"/>
      <c r="AA5" s="54"/>
      <c r="AB5" s="54"/>
      <c r="AC5" s="54"/>
      <c r="AD5" s="54"/>
      <c r="AE5" s="54"/>
      <c r="AF5" s="54"/>
      <c r="AG5" s="54"/>
      <c r="AH5" s="54"/>
      <c r="AI5" s="54"/>
      <c r="AJ5" s="58" t="s">
        <v>157</v>
      </c>
      <c r="AK5" s="58" t="s">
        <v>158</v>
      </c>
      <c r="AL5" s="58" t="s">
        <v>158</v>
      </c>
      <c r="AM5" s="58" t="s">
        <v>158</v>
      </c>
      <c r="AN5" s="58" t="s">
        <v>156</v>
      </c>
      <c r="AO5" s="58" t="s">
        <v>159</v>
      </c>
      <c r="AP5" s="58" t="s">
        <v>156</v>
      </c>
      <c r="AQ5" s="58" t="s">
        <v>158</v>
      </c>
      <c r="AR5" s="65">
        <v>46</v>
      </c>
      <c r="AS5" s="70" t="e">
        <f>IF(BW5=14,"","This Project does not fully meet qualification criteria")</f>
        <v>#N/A</v>
      </c>
      <c r="AZ5" s="68">
        <f>VLOOKUP(AJ5,'Validation Lists'!$B$232:$C$235,2,FALSE)</f>
        <v>2</v>
      </c>
      <c r="BA5" s="68">
        <f>VLOOKUP(AK5,'Validation Lists'!$B$232:$C$235,2,FALSE)</f>
        <v>1</v>
      </c>
      <c r="BB5" s="68">
        <f>VLOOKUP(AL5,'Validation Lists'!$B$232:$C$235,2,FALSE)</f>
        <v>1</v>
      </c>
      <c r="BC5" s="68">
        <f>VLOOKUP(AM5,'Validation Lists'!$B$232:$C$235,2,FALSE)</f>
        <v>1</v>
      </c>
      <c r="BD5" s="68">
        <f>VLOOKUP(AN5,'Validation Lists'!$B$232:$C$235,2,FALSE)</f>
        <v>3</v>
      </c>
      <c r="BE5" s="68">
        <f>VLOOKUP(AO5,'Validation Lists'!$B$232:$C$235,2,FALSE)</f>
        <v>0</v>
      </c>
      <c r="BF5" s="68">
        <f>VLOOKUP(AP5,'Validation Lists'!$B$232:$C$235,2,FALSE)</f>
        <v>3</v>
      </c>
      <c r="BG5" s="68">
        <f>VLOOKUP(AQ5,'Validation Lists'!$B$232:$C$235,2,FALSE)</f>
        <v>1</v>
      </c>
      <c r="BI5" s="68" t="e">
        <f>VLOOKUP(V5,'Validation Lists'!$B$229:$C$230,2,FALSE)</f>
        <v>#N/A</v>
      </c>
      <c r="BJ5" s="68" t="e">
        <f>VLOOKUP(W5,'Validation Lists'!$B$229:$C$230,2,FALSE)</f>
        <v>#N/A</v>
      </c>
      <c r="BK5" s="68" t="e">
        <f>VLOOKUP(X5,'Validation Lists'!$B$229:$C$230,2,FALSE)</f>
        <v>#N/A</v>
      </c>
      <c r="BL5" s="68" t="e">
        <f>VLOOKUP(Y5,'Validation Lists'!$B$229:$C$230,2,FALSE)</f>
        <v>#N/A</v>
      </c>
      <c r="BM5" s="68" t="e">
        <f>VLOOKUP(Z5,'Validation Lists'!$B$229:$C$230,2,FALSE)</f>
        <v>#N/A</v>
      </c>
      <c r="BN5" s="68" t="e">
        <f>VLOOKUP(AA5,'Validation Lists'!$B$229:$C$230,2,FALSE)</f>
        <v>#N/A</v>
      </c>
      <c r="BO5" s="68" t="e">
        <f>VLOOKUP(AB5,'Validation Lists'!$B$229:$C$230,2,FALSE)</f>
        <v>#N/A</v>
      </c>
      <c r="BP5" s="68" t="e">
        <f>VLOOKUP(AC5,'Validation Lists'!$B$229:$C$230,2,FALSE)</f>
        <v>#N/A</v>
      </c>
      <c r="BQ5" s="68" t="e">
        <f>VLOOKUP(AD5,'Validation Lists'!$B$229:$C$230,2,FALSE)</f>
        <v>#N/A</v>
      </c>
      <c r="BR5" s="68" t="e">
        <f>VLOOKUP(AE5,'Validation Lists'!$B$229:$C$230,2,FALSE)</f>
        <v>#N/A</v>
      </c>
      <c r="BS5" s="68" t="e">
        <f>VLOOKUP(AF5,'Validation Lists'!$B$229:$C$230,2,FALSE)</f>
        <v>#N/A</v>
      </c>
      <c r="BT5" s="68" t="e">
        <f>VLOOKUP(AG5,'Validation Lists'!$B$229:$C$230,2,FALSE)</f>
        <v>#N/A</v>
      </c>
      <c r="BU5" s="68" t="e">
        <f>VLOOKUP(AH5,'Validation Lists'!$B$229:$C$230,2,FALSE)</f>
        <v>#N/A</v>
      </c>
      <c r="BV5" s="68" t="e">
        <f>VLOOKUP(AI5,'Validation Lists'!$B$229:$C$230,2,FALSE)</f>
        <v>#N/A</v>
      </c>
      <c r="BW5" s="68" t="e">
        <f t="shared" si="0"/>
        <v>#N/A</v>
      </c>
    </row>
    <row r="6" spans="1:75" ht="50.25" customHeight="1" x14ac:dyDescent="0.15">
      <c r="A6" s="29"/>
      <c r="B6" s="30"/>
      <c r="C6" s="29"/>
      <c r="D6" s="29"/>
      <c r="E6" s="29"/>
      <c r="F6" s="30"/>
      <c r="G6" s="30"/>
      <c r="H6" s="52"/>
      <c r="I6" s="52"/>
      <c r="J6" s="52"/>
      <c r="K6" s="52"/>
      <c r="L6" s="52"/>
      <c r="M6" s="52"/>
      <c r="N6" s="52"/>
      <c r="O6" s="53"/>
      <c r="P6" s="53"/>
      <c r="Q6" s="53"/>
      <c r="R6" s="53"/>
      <c r="S6" s="53"/>
      <c r="T6" s="59"/>
      <c r="U6" s="43"/>
      <c r="V6" s="54"/>
      <c r="W6" s="54"/>
      <c r="X6" s="54"/>
      <c r="Y6" s="54"/>
      <c r="Z6" s="54"/>
      <c r="AA6" s="54"/>
      <c r="AB6" s="54"/>
      <c r="AC6" s="54"/>
      <c r="AD6" s="54"/>
      <c r="AE6" s="54"/>
      <c r="AF6" s="54"/>
      <c r="AG6" s="54"/>
      <c r="AH6" s="54"/>
      <c r="AI6" s="54"/>
      <c r="AJ6" s="58"/>
      <c r="AK6" s="58"/>
      <c r="AL6" s="58"/>
      <c r="AM6" s="58"/>
      <c r="AN6" s="58"/>
      <c r="AO6" s="58"/>
      <c r="AP6" s="58"/>
      <c r="AQ6" s="58"/>
      <c r="AR6" s="52"/>
      <c r="AS6" s="70" t="e">
        <f t="shared" ref="AS6:AS69" si="1">IF(BW6=14,"","This Project does not fully meet qualification criteria")</f>
        <v>#N/A</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t="e">
        <f>VLOOKUP(V6,'Validation Lists'!$B$229:$C$230,2,FALSE)</f>
        <v>#N/A</v>
      </c>
      <c r="BJ6" s="68" t="e">
        <f>VLOOKUP(W6,'Validation Lists'!$B$229:$C$230,2,FALSE)</f>
        <v>#N/A</v>
      </c>
      <c r="BK6" s="68" t="e">
        <f>VLOOKUP(X6,'Validation Lists'!$B$229:$C$230,2,FALSE)</f>
        <v>#N/A</v>
      </c>
      <c r="BL6" s="68" t="e">
        <f>VLOOKUP(Y6,'Validation Lists'!$B$229:$C$230,2,FALSE)</f>
        <v>#N/A</v>
      </c>
      <c r="BM6" s="68" t="e">
        <f>VLOOKUP(Z6,'Validation Lists'!$B$229:$C$230,2,FALSE)</f>
        <v>#N/A</v>
      </c>
      <c r="BN6" s="68" t="e">
        <f>VLOOKUP(AA6,'Validation Lists'!$B$229:$C$230,2,FALSE)</f>
        <v>#N/A</v>
      </c>
      <c r="BO6" s="68" t="e">
        <f>VLOOKUP(AB6,'Validation Lists'!$B$229:$C$230,2,FALSE)</f>
        <v>#N/A</v>
      </c>
      <c r="BP6" s="68" t="e">
        <f>VLOOKUP(AC6,'Validation Lists'!$B$229:$C$230,2,FALSE)</f>
        <v>#N/A</v>
      </c>
      <c r="BQ6" s="68" t="e">
        <f>VLOOKUP(AD6,'Validation Lists'!$B$229:$C$230,2,FALSE)</f>
        <v>#N/A</v>
      </c>
      <c r="BR6" s="68" t="e">
        <f>VLOOKUP(AE6,'Validation Lists'!$B$229:$C$230,2,FALSE)</f>
        <v>#N/A</v>
      </c>
      <c r="BS6" s="68" t="e">
        <f>VLOOKUP(AF6,'Validation Lists'!$B$229:$C$230,2,FALSE)</f>
        <v>#N/A</v>
      </c>
      <c r="BT6" s="68" t="e">
        <f>VLOOKUP(AG6,'Validation Lists'!$B$229:$C$230,2,FALSE)</f>
        <v>#N/A</v>
      </c>
      <c r="BU6" s="68" t="e">
        <f>VLOOKUP(AH6,'Validation Lists'!$B$229:$C$230,2,FALSE)</f>
        <v>#N/A</v>
      </c>
      <c r="BV6" s="68" t="e">
        <f>VLOOKUP(AI6,'Validation Lists'!$B$229:$C$230,2,FALSE)</f>
        <v>#N/A</v>
      </c>
      <c r="BW6" s="68" t="e">
        <f t="shared" si="0"/>
        <v>#N/A</v>
      </c>
    </row>
    <row r="7" spans="1:75" ht="50.25" customHeight="1" x14ac:dyDescent="0.15">
      <c r="A7" s="29"/>
      <c r="B7" s="30"/>
      <c r="C7" s="29"/>
      <c r="D7" s="29"/>
      <c r="E7" s="29"/>
      <c r="F7" s="30"/>
      <c r="G7" s="30"/>
      <c r="H7" s="52"/>
      <c r="I7" s="52"/>
      <c r="J7" s="52"/>
      <c r="K7" s="52"/>
      <c r="L7" s="52"/>
      <c r="M7" s="52"/>
      <c r="N7" s="52"/>
      <c r="O7" s="53"/>
      <c r="P7" s="53"/>
      <c r="Q7" s="53"/>
      <c r="R7" s="53"/>
      <c r="S7" s="53"/>
      <c r="T7" s="59"/>
      <c r="U7" s="43"/>
      <c r="V7" s="54"/>
      <c r="W7" s="54"/>
      <c r="X7" s="54"/>
      <c r="Y7" s="54"/>
      <c r="Z7" s="54"/>
      <c r="AA7" s="54"/>
      <c r="AB7" s="54"/>
      <c r="AC7" s="54"/>
      <c r="AD7" s="54"/>
      <c r="AE7" s="54"/>
      <c r="AF7" s="54"/>
      <c r="AG7" s="54"/>
      <c r="AH7" s="54"/>
      <c r="AI7" s="54"/>
      <c r="AJ7" s="58"/>
      <c r="AK7" s="58"/>
      <c r="AL7" s="58"/>
      <c r="AM7" s="58"/>
      <c r="AN7" s="58"/>
      <c r="AO7" s="58"/>
      <c r="AP7" s="58"/>
      <c r="AQ7" s="58"/>
      <c r="AR7" s="52"/>
      <c r="AS7" s="70" t="e">
        <f t="shared" si="1"/>
        <v>#N/A</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t="e">
        <f>VLOOKUP(V7,'Validation Lists'!$B$229:$C$230,2,FALSE)</f>
        <v>#N/A</v>
      </c>
      <c r="BJ7" s="68" t="e">
        <f>VLOOKUP(W7,'Validation Lists'!$B$229:$C$230,2,FALSE)</f>
        <v>#N/A</v>
      </c>
      <c r="BK7" s="68" t="e">
        <f>VLOOKUP(X7,'Validation Lists'!$B$229:$C$230,2,FALSE)</f>
        <v>#N/A</v>
      </c>
      <c r="BL7" s="68" t="e">
        <f>VLOOKUP(Y7,'Validation Lists'!$B$229:$C$230,2,FALSE)</f>
        <v>#N/A</v>
      </c>
      <c r="BM7" s="68" t="e">
        <f>VLOOKUP(Z7,'Validation Lists'!$B$229:$C$230,2,FALSE)</f>
        <v>#N/A</v>
      </c>
      <c r="BN7" s="68" t="e">
        <f>VLOOKUP(AA7,'Validation Lists'!$B$229:$C$230,2,FALSE)</f>
        <v>#N/A</v>
      </c>
      <c r="BO7" s="68" t="e">
        <f>VLOOKUP(AB7,'Validation Lists'!$B$229:$C$230,2,FALSE)</f>
        <v>#N/A</v>
      </c>
      <c r="BP7" s="68" t="e">
        <f>VLOOKUP(AC7,'Validation Lists'!$B$229:$C$230,2,FALSE)</f>
        <v>#N/A</v>
      </c>
      <c r="BQ7" s="68" t="e">
        <f>VLOOKUP(AD7,'Validation Lists'!$B$229:$C$230,2,FALSE)</f>
        <v>#N/A</v>
      </c>
      <c r="BR7" s="68" t="e">
        <f>VLOOKUP(AE7,'Validation Lists'!$B$229:$C$230,2,FALSE)</f>
        <v>#N/A</v>
      </c>
      <c r="BS7" s="68" t="e">
        <f>VLOOKUP(AF7,'Validation Lists'!$B$229:$C$230,2,FALSE)</f>
        <v>#N/A</v>
      </c>
      <c r="BT7" s="68" t="e">
        <f>VLOOKUP(AG7,'Validation Lists'!$B$229:$C$230,2,FALSE)</f>
        <v>#N/A</v>
      </c>
      <c r="BU7" s="68" t="e">
        <f>VLOOKUP(AH7,'Validation Lists'!$B$229:$C$230,2,FALSE)</f>
        <v>#N/A</v>
      </c>
      <c r="BV7" s="68" t="e">
        <f>VLOOKUP(AI7,'Validation Lists'!$B$229:$C$230,2,FALSE)</f>
        <v>#N/A</v>
      </c>
      <c r="BW7" s="68" t="e">
        <f t="shared" si="0"/>
        <v>#N/A</v>
      </c>
    </row>
    <row r="8" spans="1:75" ht="50.25" customHeight="1" x14ac:dyDescent="0.15">
      <c r="A8" s="29"/>
      <c r="B8" s="30"/>
      <c r="C8" s="29"/>
      <c r="D8" s="29"/>
      <c r="E8" s="29"/>
      <c r="F8" s="30"/>
      <c r="G8" s="30"/>
      <c r="H8" s="52"/>
      <c r="I8" s="52"/>
      <c r="J8" s="52"/>
      <c r="K8" s="52"/>
      <c r="L8" s="52"/>
      <c r="M8" s="52"/>
      <c r="N8" s="52"/>
      <c r="O8" s="53"/>
      <c r="P8" s="53"/>
      <c r="Q8" s="53"/>
      <c r="R8" s="53"/>
      <c r="S8" s="53"/>
      <c r="T8" s="59"/>
      <c r="U8" s="43"/>
      <c r="V8" s="54"/>
      <c r="W8" s="54"/>
      <c r="X8" s="54"/>
      <c r="Y8" s="54"/>
      <c r="Z8" s="54"/>
      <c r="AA8" s="54"/>
      <c r="AB8" s="54"/>
      <c r="AC8" s="54"/>
      <c r="AD8" s="54"/>
      <c r="AE8" s="54"/>
      <c r="AF8" s="54"/>
      <c r="AG8" s="54"/>
      <c r="AH8" s="54"/>
      <c r="AI8" s="54"/>
      <c r="AJ8" s="58"/>
      <c r="AK8" s="58"/>
      <c r="AL8" s="58"/>
      <c r="AM8" s="58"/>
      <c r="AN8" s="58"/>
      <c r="AO8" s="58"/>
      <c r="AP8" s="58"/>
      <c r="AQ8" s="58"/>
      <c r="AR8" s="52"/>
      <c r="AS8" s="70" t="e">
        <f t="shared" si="1"/>
        <v>#N/A</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t="e">
        <f>VLOOKUP(V8,'Validation Lists'!$B$229:$C$230,2,FALSE)</f>
        <v>#N/A</v>
      </c>
      <c r="BJ8" s="68" t="e">
        <f>VLOOKUP(W8,'Validation Lists'!$B$229:$C$230,2,FALSE)</f>
        <v>#N/A</v>
      </c>
      <c r="BK8" s="68" t="e">
        <f>VLOOKUP(X8,'Validation Lists'!$B$229:$C$230,2,FALSE)</f>
        <v>#N/A</v>
      </c>
      <c r="BL8" s="68" t="e">
        <f>VLOOKUP(Y8,'Validation Lists'!$B$229:$C$230,2,FALSE)</f>
        <v>#N/A</v>
      </c>
      <c r="BM8" s="68" t="e">
        <f>VLOOKUP(Z8,'Validation Lists'!$B$229:$C$230,2,FALSE)</f>
        <v>#N/A</v>
      </c>
      <c r="BN8" s="68" t="e">
        <f>VLOOKUP(AA8,'Validation Lists'!$B$229:$C$230,2,FALSE)</f>
        <v>#N/A</v>
      </c>
      <c r="BO8" s="68" t="e">
        <f>VLOOKUP(AB8,'Validation Lists'!$B$229:$C$230,2,FALSE)</f>
        <v>#N/A</v>
      </c>
      <c r="BP8" s="68" t="e">
        <f>VLOOKUP(AC8,'Validation Lists'!$B$229:$C$230,2,FALSE)</f>
        <v>#N/A</v>
      </c>
      <c r="BQ8" s="68" t="e">
        <f>VLOOKUP(AD8,'Validation Lists'!$B$229:$C$230,2,FALSE)</f>
        <v>#N/A</v>
      </c>
      <c r="BR8" s="68" t="e">
        <f>VLOOKUP(AE8,'Validation Lists'!$B$229:$C$230,2,FALSE)</f>
        <v>#N/A</v>
      </c>
      <c r="BS8" s="68" t="e">
        <f>VLOOKUP(AF8,'Validation Lists'!$B$229:$C$230,2,FALSE)</f>
        <v>#N/A</v>
      </c>
      <c r="BT8" s="68" t="e">
        <f>VLOOKUP(AG8,'Validation Lists'!$B$229:$C$230,2,FALSE)</f>
        <v>#N/A</v>
      </c>
      <c r="BU8" s="68" t="e">
        <f>VLOOKUP(AH8,'Validation Lists'!$B$229:$C$230,2,FALSE)</f>
        <v>#N/A</v>
      </c>
      <c r="BV8" s="68" t="e">
        <f>VLOOKUP(AI8,'Validation Lists'!$B$229:$C$230,2,FALSE)</f>
        <v>#N/A</v>
      </c>
      <c r="BW8" s="68" t="e">
        <f t="shared" si="0"/>
        <v>#N/A</v>
      </c>
    </row>
    <row r="9" spans="1:75" ht="77.5" customHeight="1" x14ac:dyDescent="0.15">
      <c r="A9" s="29"/>
      <c r="B9" s="29"/>
      <c r="C9" s="29"/>
      <c r="D9" s="29"/>
      <c r="E9" s="29"/>
      <c r="F9" s="30"/>
      <c r="G9" s="30"/>
      <c r="H9" s="52"/>
      <c r="I9" s="52"/>
      <c r="J9" s="52"/>
      <c r="K9" s="52"/>
      <c r="L9" s="52"/>
      <c r="M9" s="52"/>
      <c r="N9" s="52"/>
      <c r="O9" s="53"/>
      <c r="P9" s="53"/>
      <c r="Q9" s="53"/>
      <c r="R9" s="53"/>
      <c r="S9" s="53"/>
      <c r="T9" s="53"/>
      <c r="U9" s="53"/>
      <c r="V9" s="54"/>
      <c r="W9" s="54"/>
      <c r="X9" s="54"/>
      <c r="Y9" s="54"/>
      <c r="Z9" s="54"/>
      <c r="AA9" s="54"/>
      <c r="AB9" s="54"/>
      <c r="AC9" s="54"/>
      <c r="AD9" s="54"/>
      <c r="AE9" s="54"/>
      <c r="AF9" s="54"/>
      <c r="AG9" s="54"/>
      <c r="AH9" s="54"/>
      <c r="AI9" s="54"/>
      <c r="AJ9" s="58"/>
      <c r="AK9" s="58"/>
      <c r="AL9" s="58"/>
      <c r="AM9" s="58"/>
      <c r="AN9" s="58"/>
      <c r="AO9" s="58"/>
      <c r="AP9" s="58"/>
      <c r="AQ9" s="58"/>
      <c r="AR9" s="52"/>
      <c r="AS9" s="70" t="e">
        <f t="shared" si="1"/>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si="0"/>
        <v>#N/A</v>
      </c>
    </row>
    <row r="10" spans="1:75" ht="77.5" customHeight="1" x14ac:dyDescent="0.15">
      <c r="A10" s="29"/>
      <c r="B10" s="29"/>
      <c r="C10" s="29"/>
      <c r="D10" s="29"/>
      <c r="E10" s="29"/>
      <c r="F10" s="30"/>
      <c r="G10" s="30"/>
      <c r="H10" s="52"/>
      <c r="I10" s="52"/>
      <c r="J10" s="52"/>
      <c r="K10" s="52"/>
      <c r="L10" s="52"/>
      <c r="M10" s="52"/>
      <c r="N10" s="52"/>
      <c r="O10" s="53"/>
      <c r="P10" s="53"/>
      <c r="Q10" s="53"/>
      <c r="R10" s="53"/>
      <c r="S10" s="53"/>
      <c r="T10" s="53"/>
      <c r="U10" s="53"/>
      <c r="V10" s="54"/>
      <c r="W10" s="54"/>
      <c r="X10" s="54"/>
      <c r="Y10" s="54"/>
      <c r="Z10" s="54"/>
      <c r="AA10" s="54"/>
      <c r="AB10" s="54"/>
      <c r="AC10" s="54"/>
      <c r="AD10" s="54"/>
      <c r="AE10" s="54"/>
      <c r="AF10" s="54"/>
      <c r="AG10" s="54"/>
      <c r="AH10" s="54"/>
      <c r="AI10" s="54"/>
      <c r="AJ10" s="58"/>
      <c r="AK10" s="58"/>
      <c r="AL10" s="58"/>
      <c r="AM10" s="58"/>
      <c r="AN10" s="58"/>
      <c r="AO10" s="58"/>
      <c r="AP10" s="58"/>
      <c r="AQ10" s="58"/>
      <c r="AR10" s="52" t="e">
        <f t="shared" ref="AR10:AR68" si="2">ROUND((AZ$2*AZ10+BA$2*BA10+BB$2*BB10+BC$2*BC10+BD$2*BD10+BE$2*BE10+BF$2*BF10+BG$2*BG10)/3,0)</f>
        <v>#N/A</v>
      </c>
      <c r="AS10" s="70" t="e">
        <f t="shared" si="1"/>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0"/>
        <v>#N/A</v>
      </c>
    </row>
    <row r="11" spans="1:75" ht="77.5" customHeight="1" x14ac:dyDescent="0.15">
      <c r="A11" s="29"/>
      <c r="B11" s="29"/>
      <c r="C11" s="29"/>
      <c r="D11" s="29"/>
      <c r="E11" s="29"/>
      <c r="F11" s="30"/>
      <c r="G11" s="30"/>
      <c r="H11" s="52"/>
      <c r="I11" s="52"/>
      <c r="J11" s="52"/>
      <c r="K11" s="52"/>
      <c r="L11" s="52"/>
      <c r="M11" s="52"/>
      <c r="N11" s="52"/>
      <c r="O11" s="53"/>
      <c r="P11" s="53"/>
      <c r="Q11" s="53"/>
      <c r="R11" s="53"/>
      <c r="S11" s="53"/>
      <c r="T11" s="53"/>
      <c r="U11" s="53"/>
      <c r="V11" s="54"/>
      <c r="W11" s="54"/>
      <c r="X11" s="54"/>
      <c r="Y11" s="54"/>
      <c r="Z11" s="54"/>
      <c r="AA11" s="54"/>
      <c r="AB11" s="54"/>
      <c r="AC11" s="54"/>
      <c r="AD11" s="54"/>
      <c r="AE11" s="54"/>
      <c r="AF11" s="54"/>
      <c r="AG11" s="54"/>
      <c r="AH11" s="54"/>
      <c r="AI11" s="54"/>
      <c r="AJ11" s="58"/>
      <c r="AK11" s="58"/>
      <c r="AL11" s="58"/>
      <c r="AM11" s="58"/>
      <c r="AN11" s="58"/>
      <c r="AO11" s="58"/>
      <c r="AP11" s="58"/>
      <c r="AQ11" s="58"/>
      <c r="AR11" s="52" t="e">
        <f t="shared" si="2"/>
        <v>#N/A</v>
      </c>
      <c r="AS11" s="70" t="e">
        <f t="shared" si="1"/>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0"/>
        <v>#N/A</v>
      </c>
    </row>
    <row r="12" spans="1:75" ht="77.5" customHeight="1" x14ac:dyDescent="0.15">
      <c r="A12" s="29"/>
      <c r="B12" s="29"/>
      <c r="C12" s="29"/>
      <c r="D12" s="29"/>
      <c r="E12" s="29"/>
      <c r="F12" s="30"/>
      <c r="G12" s="30"/>
      <c r="H12" s="52"/>
      <c r="I12" s="52"/>
      <c r="J12" s="52"/>
      <c r="K12" s="52"/>
      <c r="L12" s="52"/>
      <c r="M12" s="52"/>
      <c r="N12" s="52"/>
      <c r="O12" s="53"/>
      <c r="P12" s="53"/>
      <c r="Q12" s="53"/>
      <c r="R12" s="53"/>
      <c r="S12" s="53"/>
      <c r="T12" s="53"/>
      <c r="U12" s="53"/>
      <c r="V12" s="54"/>
      <c r="W12" s="54"/>
      <c r="X12" s="54"/>
      <c r="Y12" s="54"/>
      <c r="Z12" s="54"/>
      <c r="AA12" s="54"/>
      <c r="AB12" s="54"/>
      <c r="AC12" s="54"/>
      <c r="AD12" s="54"/>
      <c r="AE12" s="54"/>
      <c r="AF12" s="54"/>
      <c r="AG12" s="54"/>
      <c r="AH12" s="54"/>
      <c r="AI12" s="54"/>
      <c r="AJ12" s="58"/>
      <c r="AK12" s="58"/>
      <c r="AL12" s="58"/>
      <c r="AM12" s="58"/>
      <c r="AN12" s="58"/>
      <c r="AO12" s="58"/>
      <c r="AP12" s="58"/>
      <c r="AQ12" s="58"/>
      <c r="AR12" s="52" t="e">
        <f t="shared" si="2"/>
        <v>#N/A</v>
      </c>
      <c r="AS12" s="70" t="e">
        <f t="shared" si="1"/>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0"/>
        <v>#N/A</v>
      </c>
    </row>
    <row r="13" spans="1:75" ht="77.5" customHeight="1" x14ac:dyDescent="0.15">
      <c r="A13" s="29"/>
      <c r="B13" s="29"/>
      <c r="C13" s="29"/>
      <c r="D13" s="29"/>
      <c r="E13" s="29"/>
      <c r="F13" s="30"/>
      <c r="G13" s="30"/>
      <c r="H13" s="52"/>
      <c r="I13" s="52"/>
      <c r="J13" s="52"/>
      <c r="K13" s="52"/>
      <c r="L13" s="52"/>
      <c r="M13" s="52"/>
      <c r="N13" s="52"/>
      <c r="O13" s="53"/>
      <c r="P13" s="53"/>
      <c r="Q13" s="53"/>
      <c r="R13" s="53"/>
      <c r="S13" s="53"/>
      <c r="T13" s="53"/>
      <c r="U13" s="53"/>
      <c r="V13" s="54"/>
      <c r="W13" s="54"/>
      <c r="X13" s="54"/>
      <c r="Y13" s="54"/>
      <c r="Z13" s="54"/>
      <c r="AA13" s="54"/>
      <c r="AB13" s="54"/>
      <c r="AC13" s="54"/>
      <c r="AD13" s="54"/>
      <c r="AE13" s="54"/>
      <c r="AF13" s="54"/>
      <c r="AG13" s="54"/>
      <c r="AH13" s="54"/>
      <c r="AI13" s="54"/>
      <c r="AJ13" s="58"/>
      <c r="AK13" s="58"/>
      <c r="AL13" s="58"/>
      <c r="AM13" s="58"/>
      <c r="AN13" s="58"/>
      <c r="AO13" s="58"/>
      <c r="AP13" s="58"/>
      <c r="AQ13" s="58"/>
      <c r="AR13" s="52" t="e">
        <f t="shared" si="2"/>
        <v>#N/A</v>
      </c>
      <c r="AS13" s="70" t="e">
        <f t="shared" si="1"/>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0"/>
        <v>#N/A</v>
      </c>
    </row>
    <row r="14" spans="1:75" ht="77.5" customHeight="1" x14ac:dyDescent="0.15">
      <c r="A14" s="29"/>
      <c r="B14" s="29"/>
      <c r="C14" s="29"/>
      <c r="D14" s="29"/>
      <c r="E14" s="29"/>
      <c r="F14" s="30"/>
      <c r="G14" s="30"/>
      <c r="H14" s="52"/>
      <c r="I14" s="52"/>
      <c r="J14" s="52"/>
      <c r="K14" s="52"/>
      <c r="L14" s="52"/>
      <c r="M14" s="52"/>
      <c r="N14" s="52"/>
      <c r="O14" s="53"/>
      <c r="P14" s="53"/>
      <c r="Q14" s="53"/>
      <c r="R14" s="53"/>
      <c r="S14" s="53"/>
      <c r="T14" s="53"/>
      <c r="U14" s="53"/>
      <c r="V14" s="54"/>
      <c r="W14" s="54"/>
      <c r="X14" s="54"/>
      <c r="Y14" s="54"/>
      <c r="Z14" s="54"/>
      <c r="AA14" s="54"/>
      <c r="AB14" s="54"/>
      <c r="AC14" s="54"/>
      <c r="AD14" s="54"/>
      <c r="AE14" s="54"/>
      <c r="AF14" s="54"/>
      <c r="AG14" s="54"/>
      <c r="AH14" s="54"/>
      <c r="AI14" s="54"/>
      <c r="AJ14" s="58"/>
      <c r="AK14" s="58"/>
      <c r="AL14" s="58"/>
      <c r="AM14" s="58"/>
      <c r="AN14" s="58"/>
      <c r="AO14" s="58"/>
      <c r="AP14" s="58"/>
      <c r="AQ14" s="58"/>
      <c r="AR14" s="52" t="e">
        <f t="shared" si="2"/>
        <v>#N/A</v>
      </c>
      <c r="AS14" s="70" t="e">
        <f t="shared" si="1"/>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0"/>
        <v>#N/A</v>
      </c>
    </row>
    <row r="15" spans="1:75" ht="77.5" customHeight="1" x14ac:dyDescent="0.15">
      <c r="A15" s="29"/>
      <c r="B15" s="29"/>
      <c r="C15" s="29"/>
      <c r="D15" s="29"/>
      <c r="E15" s="29"/>
      <c r="F15" s="30"/>
      <c r="G15" s="30"/>
      <c r="H15" s="52"/>
      <c r="I15" s="52"/>
      <c r="J15" s="52"/>
      <c r="K15" s="52"/>
      <c r="L15" s="52"/>
      <c r="M15" s="52"/>
      <c r="N15" s="52"/>
      <c r="O15" s="53"/>
      <c r="P15" s="53"/>
      <c r="Q15" s="53"/>
      <c r="R15" s="53"/>
      <c r="S15" s="53"/>
      <c r="T15" s="53"/>
      <c r="U15" s="53"/>
      <c r="V15" s="54"/>
      <c r="W15" s="54"/>
      <c r="X15" s="54"/>
      <c r="Y15" s="54"/>
      <c r="Z15" s="54"/>
      <c r="AA15" s="54"/>
      <c r="AB15" s="54"/>
      <c r="AC15" s="54"/>
      <c r="AD15" s="54"/>
      <c r="AE15" s="54"/>
      <c r="AF15" s="54"/>
      <c r="AG15" s="54"/>
      <c r="AH15" s="54"/>
      <c r="AI15" s="54"/>
      <c r="AJ15" s="58"/>
      <c r="AK15" s="58"/>
      <c r="AL15" s="58"/>
      <c r="AM15" s="58"/>
      <c r="AN15" s="58"/>
      <c r="AO15" s="58"/>
      <c r="AP15" s="58"/>
      <c r="AQ15" s="58"/>
      <c r="AR15" s="52" t="e">
        <f t="shared" si="2"/>
        <v>#N/A</v>
      </c>
      <c r="AS15" s="70" t="e">
        <f t="shared" si="1"/>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0"/>
        <v>#N/A</v>
      </c>
    </row>
    <row r="16" spans="1:75" ht="77.5" customHeight="1" x14ac:dyDescent="0.15">
      <c r="A16" s="29"/>
      <c r="B16" s="29"/>
      <c r="C16" s="29"/>
      <c r="D16" s="29"/>
      <c r="E16" s="29"/>
      <c r="F16" s="30"/>
      <c r="G16" s="30"/>
      <c r="H16" s="52"/>
      <c r="I16" s="52"/>
      <c r="J16" s="52"/>
      <c r="K16" s="52"/>
      <c r="L16" s="52"/>
      <c r="M16" s="52"/>
      <c r="N16" s="52"/>
      <c r="O16" s="53"/>
      <c r="P16" s="53"/>
      <c r="Q16" s="53"/>
      <c r="R16" s="53"/>
      <c r="S16" s="53"/>
      <c r="T16" s="53"/>
      <c r="U16" s="53"/>
      <c r="V16" s="54"/>
      <c r="W16" s="54"/>
      <c r="X16" s="54"/>
      <c r="Y16" s="54"/>
      <c r="Z16" s="54"/>
      <c r="AA16" s="54"/>
      <c r="AB16" s="54"/>
      <c r="AC16" s="54"/>
      <c r="AD16" s="54"/>
      <c r="AE16" s="54"/>
      <c r="AF16" s="54"/>
      <c r="AG16" s="54"/>
      <c r="AH16" s="54"/>
      <c r="AI16" s="54"/>
      <c r="AJ16" s="58"/>
      <c r="AK16" s="58"/>
      <c r="AL16" s="58"/>
      <c r="AM16" s="58"/>
      <c r="AN16" s="58"/>
      <c r="AO16" s="58"/>
      <c r="AP16" s="58"/>
      <c r="AQ16" s="58"/>
      <c r="AR16" s="52" t="e">
        <f t="shared" si="2"/>
        <v>#N/A</v>
      </c>
      <c r="AS16" s="70" t="e">
        <f t="shared" si="1"/>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0"/>
        <v>#N/A</v>
      </c>
    </row>
    <row r="17" spans="1:75" ht="77.5" customHeight="1" x14ac:dyDescent="0.15">
      <c r="A17" s="29"/>
      <c r="B17" s="29"/>
      <c r="C17" s="29"/>
      <c r="D17" s="29"/>
      <c r="E17" s="29"/>
      <c r="F17" s="30"/>
      <c r="G17" s="30"/>
      <c r="H17" s="52"/>
      <c r="I17" s="52"/>
      <c r="J17" s="52"/>
      <c r="K17" s="52"/>
      <c r="L17" s="52"/>
      <c r="M17" s="52"/>
      <c r="N17" s="52"/>
      <c r="O17" s="53"/>
      <c r="P17" s="53"/>
      <c r="Q17" s="53"/>
      <c r="R17" s="53"/>
      <c r="S17" s="53"/>
      <c r="T17" s="53"/>
      <c r="U17" s="53"/>
      <c r="V17" s="60"/>
      <c r="W17" s="60"/>
      <c r="X17" s="60"/>
      <c r="Y17" s="60"/>
      <c r="Z17" s="60"/>
      <c r="AA17" s="60"/>
      <c r="AB17" s="60"/>
      <c r="AC17" s="60"/>
      <c r="AD17" s="60"/>
      <c r="AE17" s="60"/>
      <c r="AF17" s="60"/>
      <c r="AG17" s="60"/>
      <c r="AH17" s="60"/>
      <c r="AI17" s="60"/>
      <c r="AJ17" s="58"/>
      <c r="AK17" s="58"/>
      <c r="AL17" s="58"/>
      <c r="AM17" s="58"/>
      <c r="AN17" s="58"/>
      <c r="AO17" s="58"/>
      <c r="AP17" s="58"/>
      <c r="AQ17" s="58"/>
      <c r="AR17" s="52" t="e">
        <f t="shared" si="2"/>
        <v>#N/A</v>
      </c>
      <c r="AS17" s="70" t="e">
        <f t="shared" si="1"/>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0"/>
        <v>#N/A</v>
      </c>
    </row>
    <row r="18" spans="1:75" ht="77.5" customHeight="1" x14ac:dyDescent="0.15">
      <c r="A18" s="29"/>
      <c r="B18" s="29"/>
      <c r="C18" s="29"/>
      <c r="D18" s="29"/>
      <c r="E18" s="29"/>
      <c r="F18" s="30"/>
      <c r="G18" s="30"/>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2"/>
        <v>#N/A</v>
      </c>
      <c r="AS18" s="70" t="e">
        <f t="shared" si="1"/>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0"/>
        <v>#N/A</v>
      </c>
    </row>
    <row r="19" spans="1:75" ht="77.5" customHeight="1" x14ac:dyDescent="0.15">
      <c r="A19" s="29"/>
      <c r="B19" s="29"/>
      <c r="C19" s="29"/>
      <c r="D19" s="29"/>
      <c r="E19" s="29"/>
      <c r="F19" s="30"/>
      <c r="G19" s="30"/>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2"/>
        <v>#N/A</v>
      </c>
      <c r="AS19" s="70" t="e">
        <f t="shared" si="1"/>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0"/>
        <v>#N/A</v>
      </c>
    </row>
    <row r="20" spans="1:75" ht="77.5" customHeight="1" x14ac:dyDescent="0.15">
      <c r="A20" s="29"/>
      <c r="B20" s="29"/>
      <c r="C20" s="29"/>
      <c r="D20" s="29"/>
      <c r="E20" s="29"/>
      <c r="F20" s="30"/>
      <c r="G20" s="30"/>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2"/>
        <v>#N/A</v>
      </c>
      <c r="AS20" s="70" t="e">
        <f t="shared" si="1"/>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0"/>
        <v>#N/A</v>
      </c>
    </row>
    <row r="21" spans="1:75" ht="77.5" customHeight="1" x14ac:dyDescent="0.15">
      <c r="A21" s="29"/>
      <c r="B21" s="29"/>
      <c r="C21" s="29"/>
      <c r="D21" s="29"/>
      <c r="E21" s="29"/>
      <c r="F21" s="30"/>
      <c r="G21" s="30"/>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2"/>
        <v>#N/A</v>
      </c>
      <c r="AS21" s="70" t="e">
        <f t="shared" si="1"/>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0"/>
        <v>#N/A</v>
      </c>
    </row>
    <row r="22" spans="1:75" ht="77.5" customHeight="1" x14ac:dyDescent="0.15">
      <c r="A22" s="29"/>
      <c r="B22" s="29"/>
      <c r="C22" s="29"/>
      <c r="D22" s="29"/>
      <c r="E22" s="29"/>
      <c r="F22" s="30"/>
      <c r="G22" s="30"/>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2"/>
        <v>#N/A</v>
      </c>
      <c r="AS22" s="70" t="e">
        <f t="shared" si="1"/>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0"/>
        <v>#N/A</v>
      </c>
    </row>
    <row r="23" spans="1:75" ht="77.5" customHeight="1" x14ac:dyDescent="0.15">
      <c r="A23" s="29"/>
      <c r="B23" s="29"/>
      <c r="C23" s="29"/>
      <c r="D23" s="29"/>
      <c r="E23" s="29"/>
      <c r="F23" s="30"/>
      <c r="G23" s="30"/>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2"/>
        <v>#N/A</v>
      </c>
      <c r="AS23" s="70" t="e">
        <f t="shared" si="1"/>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0"/>
        <v>#N/A</v>
      </c>
    </row>
    <row r="24" spans="1:75" ht="77.5" customHeight="1" x14ac:dyDescent="0.15">
      <c r="A24" s="29"/>
      <c r="B24" s="29"/>
      <c r="C24" s="29"/>
      <c r="D24" s="29"/>
      <c r="E24" s="29"/>
      <c r="F24" s="30"/>
      <c r="G24" s="30"/>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2"/>
        <v>#N/A</v>
      </c>
      <c r="AS24" s="70" t="e">
        <f t="shared" si="1"/>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0"/>
        <v>#N/A</v>
      </c>
    </row>
    <row r="25" spans="1:75" ht="77.5" customHeight="1" x14ac:dyDescent="0.15">
      <c r="A25" s="29"/>
      <c r="B25" s="29"/>
      <c r="C25" s="29"/>
      <c r="D25" s="29"/>
      <c r="E25" s="29"/>
      <c r="F25" s="30"/>
      <c r="G25" s="30"/>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2"/>
        <v>#N/A</v>
      </c>
      <c r="AS25" s="70" t="e">
        <f t="shared" si="1"/>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0"/>
        <v>#N/A</v>
      </c>
    </row>
    <row r="26" spans="1:75" ht="77.5" customHeight="1" x14ac:dyDescent="0.15">
      <c r="A26" s="29"/>
      <c r="B26" s="29"/>
      <c r="C26" s="29"/>
      <c r="D26" s="29"/>
      <c r="E26" s="29"/>
      <c r="F26" s="30"/>
      <c r="G26" s="30"/>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2"/>
        <v>#N/A</v>
      </c>
      <c r="AS26" s="70" t="e">
        <f t="shared" si="1"/>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0"/>
        <v>#N/A</v>
      </c>
    </row>
    <row r="27" spans="1:75" ht="77.5" customHeight="1" x14ac:dyDescent="0.15">
      <c r="A27" s="29"/>
      <c r="B27" s="29"/>
      <c r="C27" s="29"/>
      <c r="D27" s="29"/>
      <c r="E27" s="29"/>
      <c r="F27" s="30"/>
      <c r="G27" s="30"/>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2"/>
        <v>#N/A</v>
      </c>
      <c r="AS27" s="70" t="e">
        <f t="shared" si="1"/>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0"/>
        <v>#N/A</v>
      </c>
    </row>
    <row r="28" spans="1:75" ht="77.5" customHeight="1" x14ac:dyDescent="0.15">
      <c r="A28" s="29"/>
      <c r="B28" s="29"/>
      <c r="C28" s="29"/>
      <c r="D28" s="29"/>
      <c r="E28" s="29"/>
      <c r="F28" s="30"/>
      <c r="G28" s="30"/>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2"/>
        <v>#N/A</v>
      </c>
      <c r="AS28" s="70" t="e">
        <f t="shared" si="1"/>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0"/>
        <v>#N/A</v>
      </c>
    </row>
    <row r="29" spans="1:75" ht="77.5" customHeight="1" x14ac:dyDescent="0.15">
      <c r="A29" s="29"/>
      <c r="B29" s="29"/>
      <c r="C29" s="29"/>
      <c r="D29" s="29"/>
      <c r="E29" s="29"/>
      <c r="F29" s="30"/>
      <c r="G29" s="30"/>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2"/>
        <v>#N/A</v>
      </c>
      <c r="AS29" s="70" t="e">
        <f t="shared" si="1"/>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0"/>
        <v>#N/A</v>
      </c>
    </row>
    <row r="30" spans="1:75" ht="77.5" customHeight="1" x14ac:dyDescent="0.15">
      <c r="A30" s="29"/>
      <c r="B30" s="29"/>
      <c r="C30" s="29"/>
      <c r="D30" s="29"/>
      <c r="E30" s="29"/>
      <c r="F30" s="30"/>
      <c r="G30" s="30"/>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2"/>
        <v>#N/A</v>
      </c>
      <c r="AS30" s="70" t="e">
        <f t="shared" si="1"/>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0"/>
        <v>#N/A</v>
      </c>
    </row>
    <row r="31" spans="1:75" ht="77.5" customHeight="1" x14ac:dyDescent="0.15">
      <c r="A31" s="29"/>
      <c r="B31" s="29"/>
      <c r="C31" s="29"/>
      <c r="D31" s="29"/>
      <c r="E31" s="29"/>
      <c r="F31" s="30"/>
      <c r="G31" s="30"/>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2"/>
        <v>#N/A</v>
      </c>
      <c r="AS31" s="70" t="e">
        <f t="shared" si="1"/>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0"/>
        <v>#N/A</v>
      </c>
    </row>
    <row r="32" spans="1:75" ht="77.5" customHeight="1" x14ac:dyDescent="0.15">
      <c r="A32" s="29"/>
      <c r="B32" s="29"/>
      <c r="C32" s="29"/>
      <c r="D32" s="29"/>
      <c r="E32" s="29"/>
      <c r="F32" s="30"/>
      <c r="G32" s="30"/>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2"/>
        <v>#N/A</v>
      </c>
      <c r="AS32" s="70" t="e">
        <f t="shared" si="1"/>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0"/>
        <v>#N/A</v>
      </c>
    </row>
    <row r="33" spans="1:75" ht="77.5" customHeight="1" x14ac:dyDescent="0.15">
      <c r="A33" s="29"/>
      <c r="B33" s="29"/>
      <c r="C33" s="29"/>
      <c r="D33" s="29"/>
      <c r="E33" s="29"/>
      <c r="F33" s="30"/>
      <c r="G33" s="30"/>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2"/>
        <v>#N/A</v>
      </c>
      <c r="AS33" s="70" t="e">
        <f t="shared" si="1"/>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0"/>
        <v>#N/A</v>
      </c>
    </row>
    <row r="34" spans="1:75" ht="77.5" customHeight="1" x14ac:dyDescent="0.15">
      <c r="A34" s="29"/>
      <c r="B34" s="29"/>
      <c r="C34" s="29"/>
      <c r="D34" s="29"/>
      <c r="E34" s="29"/>
      <c r="F34" s="30"/>
      <c r="G34" s="30"/>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2"/>
        <v>#N/A</v>
      </c>
      <c r="AS34" s="70" t="e">
        <f t="shared" si="1"/>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0"/>
        <v>#N/A</v>
      </c>
    </row>
    <row r="35" spans="1:75" ht="77.5" customHeight="1" x14ac:dyDescent="0.15">
      <c r="A35" s="29"/>
      <c r="B35" s="29"/>
      <c r="C35" s="29"/>
      <c r="D35" s="29"/>
      <c r="E35" s="29"/>
      <c r="F35" s="30"/>
      <c r="G35" s="30"/>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2"/>
        <v>#N/A</v>
      </c>
      <c r="AS35" s="70" t="e">
        <f t="shared" si="1"/>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0"/>
        <v>#N/A</v>
      </c>
    </row>
    <row r="36" spans="1:75" ht="77.5" customHeight="1" x14ac:dyDescent="0.15">
      <c r="A36" s="29"/>
      <c r="B36" s="29"/>
      <c r="C36" s="29"/>
      <c r="D36" s="29"/>
      <c r="E36" s="29"/>
      <c r="F36" s="30"/>
      <c r="G36" s="30"/>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2"/>
        <v>#N/A</v>
      </c>
      <c r="AS36" s="70" t="e">
        <f t="shared" si="1"/>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0"/>
        <v>#N/A</v>
      </c>
    </row>
    <row r="37" spans="1:75" ht="77.5" customHeight="1" x14ac:dyDescent="0.15">
      <c r="A37" s="29"/>
      <c r="B37" s="29"/>
      <c r="C37" s="29"/>
      <c r="D37" s="29"/>
      <c r="E37" s="29"/>
      <c r="F37" s="30"/>
      <c r="G37" s="30"/>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2"/>
        <v>#N/A</v>
      </c>
      <c r="AS37" s="70" t="e">
        <f t="shared" si="1"/>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0"/>
        <v>#N/A</v>
      </c>
    </row>
    <row r="38" spans="1:75" ht="77.5" customHeight="1" x14ac:dyDescent="0.15">
      <c r="A38" s="29"/>
      <c r="B38" s="29"/>
      <c r="C38" s="29"/>
      <c r="D38" s="29"/>
      <c r="E38" s="29"/>
      <c r="F38" s="30"/>
      <c r="G38" s="30"/>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2"/>
        <v>#N/A</v>
      </c>
      <c r="AS38" s="70" t="e">
        <f t="shared" si="1"/>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0"/>
        <v>#N/A</v>
      </c>
    </row>
    <row r="39" spans="1:75" ht="77.5" customHeight="1" x14ac:dyDescent="0.15">
      <c r="A39" s="29"/>
      <c r="B39" s="29"/>
      <c r="C39" s="29"/>
      <c r="D39" s="29"/>
      <c r="E39" s="29"/>
      <c r="F39" s="30"/>
      <c r="G39" s="30"/>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2"/>
        <v>#N/A</v>
      </c>
      <c r="AS39" s="70" t="e">
        <f t="shared" si="1"/>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0"/>
        <v>#N/A</v>
      </c>
    </row>
    <row r="40" spans="1:75" ht="77.5" customHeight="1" x14ac:dyDescent="0.15">
      <c r="A40" s="29"/>
      <c r="B40" s="29"/>
      <c r="C40" s="29"/>
      <c r="D40" s="29"/>
      <c r="E40" s="29"/>
      <c r="F40" s="30"/>
      <c r="G40" s="30"/>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2"/>
        <v>#N/A</v>
      </c>
      <c r="AS40" s="70" t="e">
        <f t="shared" si="1"/>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0"/>
        <v>#N/A</v>
      </c>
    </row>
    <row r="41" spans="1:75" ht="77.5" customHeight="1" x14ac:dyDescent="0.15">
      <c r="A41" s="29"/>
      <c r="B41" s="29"/>
      <c r="C41" s="29"/>
      <c r="D41" s="29"/>
      <c r="E41" s="29"/>
      <c r="F41" s="30"/>
      <c r="G41" s="30"/>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2"/>
        <v>#N/A</v>
      </c>
      <c r="AS41" s="70" t="e">
        <f t="shared" si="1"/>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0"/>
        <v>#N/A</v>
      </c>
    </row>
    <row r="42" spans="1:75" ht="77.5" customHeight="1" x14ac:dyDescent="0.15">
      <c r="A42" s="29"/>
      <c r="B42" s="29"/>
      <c r="C42" s="29"/>
      <c r="D42" s="29"/>
      <c r="E42" s="29"/>
      <c r="F42" s="30"/>
      <c r="G42" s="30"/>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2"/>
        <v>#N/A</v>
      </c>
      <c r="AS42" s="70" t="e">
        <f t="shared" si="1"/>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0"/>
        <v>#N/A</v>
      </c>
    </row>
    <row r="43" spans="1:75" ht="77.5" customHeight="1" x14ac:dyDescent="0.15">
      <c r="A43" s="29"/>
      <c r="B43" s="29"/>
      <c r="C43" s="29"/>
      <c r="D43" s="29"/>
      <c r="E43" s="29"/>
      <c r="F43" s="30"/>
      <c r="G43" s="30"/>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2"/>
        <v>#N/A</v>
      </c>
      <c r="AS43" s="70" t="e">
        <f t="shared" si="1"/>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0"/>
        <v>#N/A</v>
      </c>
    </row>
    <row r="44" spans="1:75" ht="77.5" customHeight="1" x14ac:dyDescent="0.15">
      <c r="A44" s="29"/>
      <c r="B44" s="29"/>
      <c r="C44" s="29"/>
      <c r="D44" s="29"/>
      <c r="E44" s="29"/>
      <c r="F44" s="30"/>
      <c r="G44" s="30"/>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2"/>
        <v>#N/A</v>
      </c>
      <c r="AS44" s="70" t="e">
        <f t="shared" si="1"/>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0"/>
        <v>#N/A</v>
      </c>
    </row>
    <row r="45" spans="1:75" ht="77.5" customHeight="1" x14ac:dyDescent="0.15">
      <c r="A45" s="29"/>
      <c r="B45" s="29"/>
      <c r="C45" s="29"/>
      <c r="D45" s="29"/>
      <c r="E45" s="29"/>
      <c r="F45" s="30"/>
      <c r="G45" s="30"/>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2"/>
        <v>#N/A</v>
      </c>
      <c r="AS45" s="70" t="e">
        <f t="shared" si="1"/>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0"/>
        <v>#N/A</v>
      </c>
    </row>
    <row r="46" spans="1:75" ht="77.5" customHeight="1" x14ac:dyDescent="0.15">
      <c r="A46" s="29"/>
      <c r="B46" s="29"/>
      <c r="C46" s="29"/>
      <c r="D46" s="29"/>
      <c r="E46" s="29"/>
      <c r="F46" s="30"/>
      <c r="G46" s="30"/>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2"/>
        <v>#N/A</v>
      </c>
      <c r="AS46" s="70" t="e">
        <f t="shared" si="1"/>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0"/>
        <v>#N/A</v>
      </c>
    </row>
    <row r="47" spans="1:75" ht="77.5" customHeight="1" x14ac:dyDescent="0.15">
      <c r="A47" s="29"/>
      <c r="B47" s="29"/>
      <c r="C47" s="29"/>
      <c r="D47" s="29"/>
      <c r="E47" s="29"/>
      <c r="F47" s="30"/>
      <c r="G47" s="30"/>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2"/>
        <v>#N/A</v>
      </c>
      <c r="AS47" s="70" t="e">
        <f t="shared" si="1"/>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0"/>
        <v>#N/A</v>
      </c>
    </row>
    <row r="48" spans="1:75" ht="77.5" customHeight="1" x14ac:dyDescent="0.15">
      <c r="A48" s="29"/>
      <c r="B48" s="29"/>
      <c r="C48" s="29"/>
      <c r="D48" s="29"/>
      <c r="E48" s="29"/>
      <c r="F48" s="30"/>
      <c r="G48" s="30"/>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2"/>
        <v>#N/A</v>
      </c>
      <c r="AS48" s="70" t="e">
        <f t="shared" si="1"/>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0"/>
        <v>#N/A</v>
      </c>
    </row>
    <row r="49" spans="1:75" ht="77.5" customHeight="1" x14ac:dyDescent="0.15">
      <c r="A49" s="29"/>
      <c r="B49" s="29"/>
      <c r="C49" s="29"/>
      <c r="D49" s="29"/>
      <c r="E49" s="29"/>
      <c r="F49" s="30"/>
      <c r="G49" s="30"/>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2"/>
        <v>#N/A</v>
      </c>
      <c r="AS49" s="70" t="e">
        <f t="shared" si="1"/>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0"/>
        <v>#N/A</v>
      </c>
    </row>
    <row r="50" spans="1:75" ht="77.5" customHeight="1" x14ac:dyDescent="0.15">
      <c r="A50" s="29"/>
      <c r="B50" s="29"/>
      <c r="C50" s="29"/>
      <c r="D50" s="29"/>
      <c r="E50" s="29"/>
      <c r="F50" s="30"/>
      <c r="G50" s="30"/>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2"/>
        <v>#N/A</v>
      </c>
      <c r="AS50" s="70" t="e">
        <f t="shared" si="1"/>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0"/>
        <v>#N/A</v>
      </c>
    </row>
    <row r="51" spans="1:75" ht="77.5" customHeight="1" x14ac:dyDescent="0.15">
      <c r="A51" s="29"/>
      <c r="B51" s="29"/>
      <c r="C51" s="29"/>
      <c r="D51" s="29"/>
      <c r="E51" s="29"/>
      <c r="F51" s="30"/>
      <c r="G51" s="30"/>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2"/>
        <v>#N/A</v>
      </c>
      <c r="AS51" s="70" t="e">
        <f t="shared" si="1"/>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0"/>
        <v>#N/A</v>
      </c>
    </row>
    <row r="52" spans="1:75" ht="77.5" customHeight="1" x14ac:dyDescent="0.15">
      <c r="A52" s="29"/>
      <c r="B52" s="29"/>
      <c r="C52" s="29"/>
      <c r="D52" s="29"/>
      <c r="E52" s="29"/>
      <c r="F52" s="30"/>
      <c r="G52" s="30"/>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2"/>
        <v>#N/A</v>
      </c>
      <c r="AS52" s="70" t="e">
        <f t="shared" si="1"/>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0"/>
        <v>#N/A</v>
      </c>
    </row>
    <row r="53" spans="1:75" ht="77.5" customHeight="1" x14ac:dyDescent="0.15">
      <c r="A53" s="29"/>
      <c r="B53" s="29"/>
      <c r="C53" s="29"/>
      <c r="D53" s="29"/>
      <c r="E53" s="29"/>
      <c r="F53" s="30"/>
      <c r="G53" s="30"/>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2"/>
        <v>#N/A</v>
      </c>
      <c r="AS53" s="70" t="e">
        <f t="shared" si="1"/>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0"/>
        <v>#N/A</v>
      </c>
    </row>
    <row r="54" spans="1:75" ht="77.5" customHeight="1" x14ac:dyDescent="0.15">
      <c r="A54" s="29"/>
      <c r="B54" s="29"/>
      <c r="C54" s="29"/>
      <c r="D54" s="29"/>
      <c r="E54" s="29"/>
      <c r="F54" s="30"/>
      <c r="G54" s="30"/>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2"/>
        <v>#N/A</v>
      </c>
      <c r="AS54" s="70" t="e">
        <f t="shared" si="1"/>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0"/>
        <v>#N/A</v>
      </c>
    </row>
    <row r="55" spans="1:75" ht="77.5" customHeight="1" x14ac:dyDescent="0.15">
      <c r="A55" s="29"/>
      <c r="B55" s="29"/>
      <c r="C55" s="29"/>
      <c r="D55" s="29"/>
      <c r="E55" s="29"/>
      <c r="F55" s="30"/>
      <c r="G55" s="30"/>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2"/>
        <v>#N/A</v>
      </c>
      <c r="AS55" s="70" t="e">
        <f t="shared" si="1"/>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0"/>
        <v>#N/A</v>
      </c>
    </row>
    <row r="56" spans="1:75" ht="77.5" customHeight="1" x14ac:dyDescent="0.15">
      <c r="A56" s="29"/>
      <c r="B56" s="29"/>
      <c r="C56" s="29"/>
      <c r="D56" s="29"/>
      <c r="E56" s="29"/>
      <c r="F56" s="30"/>
      <c r="G56" s="30"/>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2"/>
        <v>#N/A</v>
      </c>
      <c r="AS56" s="70" t="e">
        <f t="shared" si="1"/>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0"/>
        <v>#N/A</v>
      </c>
    </row>
    <row r="57" spans="1:75" ht="77.5" customHeight="1" x14ac:dyDescent="0.15">
      <c r="A57" s="29"/>
      <c r="B57" s="29"/>
      <c r="C57" s="29"/>
      <c r="D57" s="29"/>
      <c r="E57" s="29"/>
      <c r="F57" s="30"/>
      <c r="G57" s="30"/>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2"/>
        <v>#N/A</v>
      </c>
      <c r="AS57" s="70" t="e">
        <f t="shared" si="1"/>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0"/>
        <v>#N/A</v>
      </c>
    </row>
    <row r="58" spans="1:75" ht="77.5" customHeight="1" x14ac:dyDescent="0.15">
      <c r="A58" s="29"/>
      <c r="B58" s="29"/>
      <c r="C58" s="29"/>
      <c r="D58" s="29"/>
      <c r="E58" s="29"/>
      <c r="F58" s="30"/>
      <c r="G58" s="30"/>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2"/>
        <v>#N/A</v>
      </c>
      <c r="AS58" s="70" t="e">
        <f t="shared" si="1"/>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0"/>
        <v>#N/A</v>
      </c>
    </row>
    <row r="59" spans="1:75" ht="77.5" customHeight="1" x14ac:dyDescent="0.15">
      <c r="A59" s="29"/>
      <c r="B59" s="29"/>
      <c r="C59" s="29"/>
      <c r="D59" s="29"/>
      <c r="E59" s="29"/>
      <c r="F59" s="30"/>
      <c r="G59" s="30"/>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2"/>
        <v>#N/A</v>
      </c>
      <c r="AS59" s="70" t="e">
        <f t="shared" si="1"/>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0"/>
        <v>#N/A</v>
      </c>
    </row>
    <row r="60" spans="1:75" ht="77.5" customHeight="1" x14ac:dyDescent="0.15">
      <c r="A60" s="29"/>
      <c r="B60" s="29"/>
      <c r="C60" s="29"/>
      <c r="D60" s="29"/>
      <c r="E60" s="29"/>
      <c r="F60" s="30"/>
      <c r="G60" s="30"/>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2"/>
        <v>#N/A</v>
      </c>
      <c r="AS60" s="70" t="e">
        <f t="shared" si="1"/>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0"/>
        <v>#N/A</v>
      </c>
    </row>
    <row r="61" spans="1:75" ht="77.5" customHeight="1" x14ac:dyDescent="0.15">
      <c r="A61" s="29"/>
      <c r="B61" s="29"/>
      <c r="C61" s="29"/>
      <c r="D61" s="29"/>
      <c r="E61" s="29"/>
      <c r="F61" s="30"/>
      <c r="G61" s="30"/>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2"/>
        <v>#N/A</v>
      </c>
      <c r="AS61" s="70" t="e">
        <f t="shared" si="1"/>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0"/>
        <v>#N/A</v>
      </c>
    </row>
    <row r="62" spans="1:75" ht="77.5" customHeight="1" x14ac:dyDescent="0.15">
      <c r="A62" s="29"/>
      <c r="B62" s="29"/>
      <c r="C62" s="29"/>
      <c r="D62" s="29"/>
      <c r="E62" s="29"/>
      <c r="F62" s="30"/>
      <c r="G62" s="30"/>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2"/>
        <v>#N/A</v>
      </c>
      <c r="AS62" s="70" t="e">
        <f t="shared" si="1"/>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0"/>
        <v>#N/A</v>
      </c>
    </row>
    <row r="63" spans="1:75" ht="77.5" customHeight="1" x14ac:dyDescent="0.15">
      <c r="A63" s="29"/>
      <c r="B63" s="29"/>
      <c r="C63" s="29"/>
      <c r="D63" s="29"/>
      <c r="E63" s="29"/>
      <c r="F63" s="30"/>
      <c r="G63" s="30"/>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2"/>
        <v>#N/A</v>
      </c>
      <c r="AS63" s="70" t="e">
        <f t="shared" si="1"/>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0"/>
        <v>#N/A</v>
      </c>
    </row>
    <row r="64" spans="1:75" ht="77.5" customHeight="1" x14ac:dyDescent="0.15">
      <c r="A64" s="29"/>
      <c r="B64" s="29"/>
      <c r="C64" s="29"/>
      <c r="D64" s="29"/>
      <c r="E64" s="29"/>
      <c r="F64" s="30"/>
      <c r="G64" s="30"/>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2"/>
        <v>#N/A</v>
      </c>
      <c r="AS64" s="70" t="e">
        <f t="shared" si="1"/>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0"/>
        <v>#N/A</v>
      </c>
    </row>
    <row r="65" spans="1:75" ht="77.5" customHeight="1" x14ac:dyDescent="0.15">
      <c r="A65" s="29"/>
      <c r="B65" s="29"/>
      <c r="C65" s="29"/>
      <c r="D65" s="29"/>
      <c r="E65" s="29"/>
      <c r="F65" s="30"/>
      <c r="G65" s="30"/>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2"/>
        <v>#N/A</v>
      </c>
      <c r="AS65" s="70" t="e">
        <f t="shared" si="1"/>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0"/>
        <v>#N/A</v>
      </c>
    </row>
    <row r="66" spans="1:75" ht="77.5" customHeight="1" x14ac:dyDescent="0.15">
      <c r="A66" s="29"/>
      <c r="B66" s="29"/>
      <c r="C66" s="29"/>
      <c r="D66" s="29"/>
      <c r="E66" s="29"/>
      <c r="F66" s="30"/>
      <c r="G66" s="30"/>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2"/>
        <v>#N/A</v>
      </c>
      <c r="AS66" s="70" t="e">
        <f t="shared" si="1"/>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0"/>
        <v>#N/A</v>
      </c>
    </row>
    <row r="67" spans="1:75" ht="77.5" customHeight="1" x14ac:dyDescent="0.15">
      <c r="A67" s="29"/>
      <c r="B67" s="29"/>
      <c r="C67" s="29"/>
      <c r="D67" s="29"/>
      <c r="E67" s="29"/>
      <c r="F67" s="30"/>
      <c r="G67" s="30"/>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2"/>
        <v>#N/A</v>
      </c>
      <c r="AS67" s="70" t="e">
        <f t="shared" si="1"/>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0"/>
        <v>#N/A</v>
      </c>
    </row>
    <row r="68" spans="1:75" ht="77.5" customHeight="1" x14ac:dyDescent="0.15">
      <c r="A68" s="29"/>
      <c r="B68" s="29"/>
      <c r="C68" s="29"/>
      <c r="D68" s="29"/>
      <c r="E68" s="29"/>
      <c r="F68" s="30"/>
      <c r="G68" s="30"/>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2"/>
        <v>#N/A</v>
      </c>
      <c r="AS68" s="70" t="e">
        <f t="shared" si="1"/>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ref="BW68:BW131" si="3">SUM(BI68:BV68)</f>
        <v>#N/A</v>
      </c>
    </row>
    <row r="69" spans="1:75" ht="77.5" customHeight="1" x14ac:dyDescent="0.15">
      <c r="A69" s="29"/>
      <c r="B69" s="29"/>
      <c r="C69" s="29"/>
      <c r="D69" s="29"/>
      <c r="E69" s="29"/>
      <c r="F69" s="30"/>
      <c r="G69" s="30"/>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4">ROUND((AZ$2*AZ69+BA$2*BA69+BB$2*BB69+BC$2*BC69+BD$2*BD69+BE$2*BE69+BF$2*BF69+BG$2*BG69)/3,0)</f>
        <v>#N/A</v>
      </c>
      <c r="AS69" s="70" t="e">
        <f t="shared" si="1"/>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3"/>
        <v>#N/A</v>
      </c>
    </row>
    <row r="70" spans="1:75" ht="77.5" customHeight="1" x14ac:dyDescent="0.15">
      <c r="A70" s="29"/>
      <c r="B70" s="29"/>
      <c r="C70" s="29"/>
      <c r="D70" s="29"/>
      <c r="E70" s="29"/>
      <c r="F70" s="30"/>
      <c r="G70" s="30"/>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4"/>
        <v>#N/A</v>
      </c>
      <c r="AS70" s="70" t="e">
        <f t="shared" ref="AS70:AS133" si="5">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3"/>
        <v>#N/A</v>
      </c>
    </row>
    <row r="71" spans="1:75" ht="77.5" customHeight="1" x14ac:dyDescent="0.15">
      <c r="A71" s="29"/>
      <c r="B71" s="29"/>
      <c r="C71" s="29"/>
      <c r="D71" s="29"/>
      <c r="E71" s="29"/>
      <c r="F71" s="30"/>
      <c r="G71" s="30"/>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4"/>
        <v>#N/A</v>
      </c>
      <c r="AS71" s="70" t="e">
        <f t="shared" si="5"/>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3"/>
        <v>#N/A</v>
      </c>
    </row>
    <row r="72" spans="1:75" ht="77.5" customHeight="1" x14ac:dyDescent="0.15">
      <c r="A72" s="29"/>
      <c r="B72" s="29"/>
      <c r="C72" s="29"/>
      <c r="D72" s="29"/>
      <c r="E72" s="29"/>
      <c r="F72" s="30"/>
      <c r="G72" s="30"/>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4"/>
        <v>#N/A</v>
      </c>
      <c r="AS72" s="70" t="e">
        <f t="shared" si="5"/>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3"/>
        <v>#N/A</v>
      </c>
    </row>
    <row r="73" spans="1:75" ht="77.5" customHeight="1" x14ac:dyDescent="0.15">
      <c r="A73" s="29"/>
      <c r="B73" s="29"/>
      <c r="C73" s="29"/>
      <c r="D73" s="29"/>
      <c r="E73" s="29"/>
      <c r="F73" s="30"/>
      <c r="G73" s="30"/>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4"/>
        <v>#N/A</v>
      </c>
      <c r="AS73" s="70" t="e">
        <f t="shared" si="5"/>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3"/>
        <v>#N/A</v>
      </c>
    </row>
    <row r="74" spans="1:75" ht="77.5" customHeight="1" x14ac:dyDescent="0.15">
      <c r="A74" s="29"/>
      <c r="B74" s="29"/>
      <c r="C74" s="29"/>
      <c r="D74" s="29"/>
      <c r="E74" s="29"/>
      <c r="F74" s="30"/>
      <c r="G74" s="30"/>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4"/>
        <v>#N/A</v>
      </c>
      <c r="AS74" s="70" t="e">
        <f t="shared" si="5"/>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3"/>
        <v>#N/A</v>
      </c>
    </row>
    <row r="75" spans="1:75" ht="77.5" customHeight="1" x14ac:dyDescent="0.15">
      <c r="A75" s="29"/>
      <c r="B75" s="29"/>
      <c r="C75" s="29"/>
      <c r="D75" s="29"/>
      <c r="E75" s="29"/>
      <c r="F75" s="30"/>
      <c r="G75" s="30"/>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4"/>
        <v>#N/A</v>
      </c>
      <c r="AS75" s="70" t="e">
        <f t="shared" si="5"/>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3"/>
        <v>#N/A</v>
      </c>
    </row>
    <row r="76" spans="1:75" ht="77.5" customHeight="1" x14ac:dyDescent="0.15">
      <c r="A76" s="29"/>
      <c r="B76" s="29"/>
      <c r="C76" s="29"/>
      <c r="D76" s="29"/>
      <c r="E76" s="29"/>
      <c r="F76" s="30"/>
      <c r="G76" s="30"/>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4"/>
        <v>#N/A</v>
      </c>
      <c r="AS76" s="70" t="e">
        <f t="shared" si="5"/>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3"/>
        <v>#N/A</v>
      </c>
    </row>
    <row r="77" spans="1:75" ht="77.5" customHeight="1" x14ac:dyDescent="0.15">
      <c r="A77" s="29"/>
      <c r="B77" s="29"/>
      <c r="C77" s="29"/>
      <c r="D77" s="29"/>
      <c r="E77" s="29"/>
      <c r="F77" s="30"/>
      <c r="G77" s="30"/>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4"/>
        <v>#N/A</v>
      </c>
      <c r="AS77" s="70" t="e">
        <f t="shared" si="5"/>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3"/>
        <v>#N/A</v>
      </c>
    </row>
    <row r="78" spans="1:75" ht="77.5" customHeight="1" x14ac:dyDescent="0.15">
      <c r="A78" s="29"/>
      <c r="B78" s="29"/>
      <c r="C78" s="29"/>
      <c r="D78" s="29"/>
      <c r="E78" s="29"/>
      <c r="F78" s="30"/>
      <c r="G78" s="30"/>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4"/>
        <v>#N/A</v>
      </c>
      <c r="AS78" s="70" t="e">
        <f t="shared" si="5"/>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3"/>
        <v>#N/A</v>
      </c>
    </row>
    <row r="79" spans="1:75" ht="77.5" customHeight="1" x14ac:dyDescent="0.15">
      <c r="A79" s="29"/>
      <c r="B79" s="29"/>
      <c r="C79" s="29"/>
      <c r="D79" s="29"/>
      <c r="E79" s="29"/>
      <c r="F79" s="30"/>
      <c r="G79" s="30"/>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4"/>
        <v>#N/A</v>
      </c>
      <c r="AS79" s="70" t="e">
        <f t="shared" si="5"/>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3"/>
        <v>#N/A</v>
      </c>
    </row>
    <row r="80" spans="1:75" ht="77.5" customHeight="1" x14ac:dyDescent="0.15">
      <c r="A80" s="29"/>
      <c r="B80" s="29"/>
      <c r="C80" s="29"/>
      <c r="D80" s="29"/>
      <c r="E80" s="29"/>
      <c r="F80" s="30"/>
      <c r="G80" s="30"/>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4"/>
        <v>#N/A</v>
      </c>
      <c r="AS80" s="70" t="e">
        <f t="shared" si="5"/>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3"/>
        <v>#N/A</v>
      </c>
    </row>
    <row r="81" spans="1:75" ht="77.5" customHeight="1" x14ac:dyDescent="0.15">
      <c r="A81" s="29"/>
      <c r="B81" s="29"/>
      <c r="C81" s="29"/>
      <c r="D81" s="29"/>
      <c r="E81" s="29"/>
      <c r="F81" s="30"/>
      <c r="G81" s="30"/>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4"/>
        <v>#N/A</v>
      </c>
      <c r="AS81" s="70" t="e">
        <f t="shared" si="5"/>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3"/>
        <v>#N/A</v>
      </c>
    </row>
    <row r="82" spans="1:75" ht="77.5" customHeight="1" x14ac:dyDescent="0.15">
      <c r="A82" s="29"/>
      <c r="B82" s="29"/>
      <c r="C82" s="29"/>
      <c r="D82" s="29"/>
      <c r="E82" s="29"/>
      <c r="F82" s="30"/>
      <c r="G82" s="30"/>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4"/>
        <v>#N/A</v>
      </c>
      <c r="AS82" s="70" t="e">
        <f t="shared" si="5"/>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3"/>
        <v>#N/A</v>
      </c>
    </row>
    <row r="83" spans="1:75" ht="77.5" customHeight="1" x14ac:dyDescent="0.15">
      <c r="A83" s="29"/>
      <c r="B83" s="29"/>
      <c r="C83" s="29"/>
      <c r="D83" s="29"/>
      <c r="E83" s="29"/>
      <c r="F83" s="30"/>
      <c r="G83" s="30"/>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4"/>
        <v>#N/A</v>
      </c>
      <c r="AS83" s="70" t="e">
        <f t="shared" si="5"/>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3"/>
        <v>#N/A</v>
      </c>
    </row>
    <row r="84" spans="1:75" ht="77.5" customHeight="1" x14ac:dyDescent="0.15">
      <c r="A84" s="29"/>
      <c r="B84" s="29"/>
      <c r="C84" s="29"/>
      <c r="D84" s="29"/>
      <c r="E84" s="29"/>
      <c r="F84" s="30"/>
      <c r="G84" s="30"/>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4"/>
        <v>#N/A</v>
      </c>
      <c r="AS84" s="70" t="e">
        <f t="shared" si="5"/>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3"/>
        <v>#N/A</v>
      </c>
    </row>
    <row r="85" spans="1:75" ht="77.5" customHeight="1" x14ac:dyDescent="0.15">
      <c r="A85" s="29"/>
      <c r="B85" s="29"/>
      <c r="C85" s="29"/>
      <c r="D85" s="29"/>
      <c r="E85" s="29"/>
      <c r="F85" s="30"/>
      <c r="G85" s="30"/>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4"/>
        <v>#N/A</v>
      </c>
      <c r="AS85" s="70" t="e">
        <f t="shared" si="5"/>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3"/>
        <v>#N/A</v>
      </c>
    </row>
    <row r="86" spans="1:75" ht="77.5" customHeight="1" x14ac:dyDescent="0.15">
      <c r="A86" s="29"/>
      <c r="B86" s="29"/>
      <c r="C86" s="29"/>
      <c r="D86" s="29"/>
      <c r="E86" s="29"/>
      <c r="F86" s="30"/>
      <c r="G86" s="30"/>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4"/>
        <v>#N/A</v>
      </c>
      <c r="AS86" s="70" t="e">
        <f t="shared" si="5"/>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3"/>
        <v>#N/A</v>
      </c>
    </row>
    <row r="87" spans="1:75" ht="77.5" customHeight="1" x14ac:dyDescent="0.15">
      <c r="A87" s="29"/>
      <c r="B87" s="29"/>
      <c r="C87" s="29"/>
      <c r="D87" s="29"/>
      <c r="E87" s="29"/>
      <c r="F87" s="30"/>
      <c r="G87" s="30"/>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4"/>
        <v>#N/A</v>
      </c>
      <c r="AS87" s="70" t="e">
        <f t="shared" si="5"/>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3"/>
        <v>#N/A</v>
      </c>
    </row>
    <row r="88" spans="1:75" ht="77.5" customHeight="1" x14ac:dyDescent="0.15">
      <c r="A88" s="29"/>
      <c r="B88" s="29"/>
      <c r="C88" s="29"/>
      <c r="D88" s="29"/>
      <c r="E88" s="29"/>
      <c r="F88" s="30"/>
      <c r="G88" s="30"/>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4"/>
        <v>#N/A</v>
      </c>
      <c r="AS88" s="70" t="e">
        <f t="shared" si="5"/>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3"/>
        <v>#N/A</v>
      </c>
    </row>
    <row r="89" spans="1:75" ht="77.5" customHeight="1" x14ac:dyDescent="0.15">
      <c r="A89" s="29"/>
      <c r="B89" s="29"/>
      <c r="C89" s="29"/>
      <c r="D89" s="29"/>
      <c r="E89" s="29"/>
      <c r="F89" s="30"/>
      <c r="G89" s="30"/>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4"/>
        <v>#N/A</v>
      </c>
      <c r="AS89" s="70" t="e">
        <f t="shared" si="5"/>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3"/>
        <v>#N/A</v>
      </c>
    </row>
    <row r="90" spans="1:75" ht="77.5" customHeight="1" x14ac:dyDescent="0.15">
      <c r="A90" s="29"/>
      <c r="B90" s="29"/>
      <c r="C90" s="29"/>
      <c r="D90" s="29"/>
      <c r="E90" s="29"/>
      <c r="F90" s="30"/>
      <c r="G90" s="30"/>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4"/>
        <v>#N/A</v>
      </c>
      <c r="AS90" s="70" t="e">
        <f t="shared" si="5"/>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3"/>
        <v>#N/A</v>
      </c>
    </row>
    <row r="91" spans="1:75" ht="77.5" customHeight="1" x14ac:dyDescent="0.15">
      <c r="A91" s="29"/>
      <c r="B91" s="29"/>
      <c r="C91" s="29"/>
      <c r="D91" s="29"/>
      <c r="E91" s="29"/>
      <c r="F91" s="30"/>
      <c r="G91" s="30"/>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4"/>
        <v>#N/A</v>
      </c>
      <c r="AS91" s="70" t="e">
        <f t="shared" si="5"/>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3"/>
        <v>#N/A</v>
      </c>
    </row>
    <row r="92" spans="1:75" ht="77.5" customHeight="1" x14ac:dyDescent="0.15">
      <c r="A92" s="29"/>
      <c r="B92" s="29"/>
      <c r="C92" s="29"/>
      <c r="D92" s="29"/>
      <c r="E92" s="29"/>
      <c r="F92" s="30"/>
      <c r="G92" s="30"/>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4"/>
        <v>#N/A</v>
      </c>
      <c r="AS92" s="70" t="e">
        <f t="shared" si="5"/>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3"/>
        <v>#N/A</v>
      </c>
    </row>
    <row r="93" spans="1:75" ht="77.5" customHeight="1" x14ac:dyDescent="0.15">
      <c r="A93" s="29"/>
      <c r="B93" s="29"/>
      <c r="C93" s="29"/>
      <c r="D93" s="29"/>
      <c r="E93" s="29"/>
      <c r="F93" s="30"/>
      <c r="G93" s="30"/>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4"/>
        <v>#N/A</v>
      </c>
      <c r="AS93" s="70" t="e">
        <f t="shared" si="5"/>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3"/>
        <v>#N/A</v>
      </c>
    </row>
    <row r="94" spans="1:75" ht="77.5" customHeight="1" x14ac:dyDescent="0.15">
      <c r="A94" s="29"/>
      <c r="B94" s="29"/>
      <c r="C94" s="29"/>
      <c r="D94" s="29"/>
      <c r="E94" s="29"/>
      <c r="F94" s="30"/>
      <c r="G94" s="30"/>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4"/>
        <v>#N/A</v>
      </c>
      <c r="AS94" s="70" t="e">
        <f t="shared" si="5"/>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3"/>
        <v>#N/A</v>
      </c>
    </row>
    <row r="95" spans="1:75" ht="77.5" customHeight="1" x14ac:dyDescent="0.15">
      <c r="A95" s="29"/>
      <c r="B95" s="29"/>
      <c r="C95" s="29"/>
      <c r="D95" s="29"/>
      <c r="E95" s="29"/>
      <c r="F95" s="30"/>
      <c r="G95" s="30"/>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4"/>
        <v>#N/A</v>
      </c>
      <c r="AS95" s="70" t="e">
        <f t="shared" si="5"/>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3"/>
        <v>#N/A</v>
      </c>
    </row>
    <row r="96" spans="1:75" ht="77.5" customHeight="1" x14ac:dyDescent="0.15">
      <c r="A96" s="29"/>
      <c r="B96" s="29"/>
      <c r="C96" s="29"/>
      <c r="D96" s="29"/>
      <c r="E96" s="29"/>
      <c r="F96" s="30"/>
      <c r="G96" s="30"/>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4"/>
        <v>#N/A</v>
      </c>
      <c r="AS96" s="70" t="e">
        <f t="shared" si="5"/>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3"/>
        <v>#N/A</v>
      </c>
    </row>
    <row r="97" spans="1:75" ht="77.5" customHeight="1" x14ac:dyDescent="0.15">
      <c r="A97" s="29"/>
      <c r="B97" s="29"/>
      <c r="C97" s="29"/>
      <c r="D97" s="29"/>
      <c r="E97" s="29"/>
      <c r="F97" s="30"/>
      <c r="G97" s="30"/>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4"/>
        <v>#N/A</v>
      </c>
      <c r="AS97" s="70" t="e">
        <f t="shared" si="5"/>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3"/>
        <v>#N/A</v>
      </c>
    </row>
    <row r="98" spans="1:75" ht="77.5" customHeight="1" x14ac:dyDescent="0.15">
      <c r="A98" s="29"/>
      <c r="B98" s="29"/>
      <c r="C98" s="29"/>
      <c r="D98" s="29"/>
      <c r="E98" s="29"/>
      <c r="F98" s="30"/>
      <c r="G98" s="30"/>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4"/>
        <v>#N/A</v>
      </c>
      <c r="AS98" s="70" t="e">
        <f t="shared" si="5"/>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3"/>
        <v>#N/A</v>
      </c>
    </row>
    <row r="99" spans="1:75" ht="77.5" customHeight="1" x14ac:dyDescent="0.15">
      <c r="A99" s="29"/>
      <c r="B99" s="29"/>
      <c r="C99" s="29"/>
      <c r="D99" s="29"/>
      <c r="E99" s="29"/>
      <c r="F99" s="30"/>
      <c r="G99" s="30"/>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4"/>
        <v>#N/A</v>
      </c>
      <c r="AS99" s="70" t="e">
        <f t="shared" si="5"/>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3"/>
        <v>#N/A</v>
      </c>
    </row>
    <row r="100" spans="1:75" ht="77.5" customHeight="1" x14ac:dyDescent="0.15">
      <c r="A100" s="29"/>
      <c r="B100" s="29"/>
      <c r="C100" s="29"/>
      <c r="D100" s="29"/>
      <c r="E100" s="29"/>
      <c r="F100" s="30"/>
      <c r="G100" s="30"/>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4"/>
        <v>#N/A</v>
      </c>
      <c r="AS100" s="70" t="e">
        <f t="shared" si="5"/>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3"/>
        <v>#N/A</v>
      </c>
    </row>
    <row r="101" spans="1:75" ht="77.5" customHeight="1" x14ac:dyDescent="0.15">
      <c r="A101" s="29"/>
      <c r="B101" s="29"/>
      <c r="C101" s="29"/>
      <c r="D101" s="29"/>
      <c r="E101" s="29"/>
      <c r="F101" s="30"/>
      <c r="G101" s="30"/>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4"/>
        <v>#N/A</v>
      </c>
      <c r="AS101" s="70" t="e">
        <f t="shared" si="5"/>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3"/>
        <v>#N/A</v>
      </c>
    </row>
    <row r="102" spans="1:75" ht="77.5" customHeight="1" x14ac:dyDescent="0.15">
      <c r="A102" s="29"/>
      <c r="B102" s="29"/>
      <c r="C102" s="29"/>
      <c r="D102" s="29"/>
      <c r="E102" s="29"/>
      <c r="F102" s="30"/>
      <c r="G102" s="30"/>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4"/>
        <v>#N/A</v>
      </c>
      <c r="AS102" s="70" t="e">
        <f t="shared" si="5"/>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3"/>
        <v>#N/A</v>
      </c>
    </row>
    <row r="103" spans="1:75" ht="77.5" customHeight="1" x14ac:dyDescent="0.15">
      <c r="A103" s="29"/>
      <c r="B103" s="29"/>
      <c r="C103" s="29"/>
      <c r="D103" s="29"/>
      <c r="E103" s="29"/>
      <c r="F103" s="30"/>
      <c r="G103" s="30"/>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4"/>
        <v>#N/A</v>
      </c>
      <c r="AS103" s="70" t="e">
        <f t="shared" si="5"/>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3"/>
        <v>#N/A</v>
      </c>
    </row>
    <row r="104" spans="1:75" ht="77.5" customHeight="1" x14ac:dyDescent="0.15">
      <c r="A104" s="29"/>
      <c r="B104" s="29"/>
      <c r="C104" s="29"/>
      <c r="D104" s="29"/>
      <c r="E104" s="29"/>
      <c r="F104" s="30"/>
      <c r="G104" s="30"/>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4"/>
        <v>#N/A</v>
      </c>
      <c r="AS104" s="70" t="e">
        <f t="shared" si="5"/>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3"/>
        <v>#N/A</v>
      </c>
    </row>
    <row r="105" spans="1:75" ht="77.5" customHeight="1" x14ac:dyDescent="0.15">
      <c r="A105" s="29"/>
      <c r="B105" s="29"/>
      <c r="C105" s="29"/>
      <c r="D105" s="29"/>
      <c r="E105" s="29"/>
      <c r="F105" s="30"/>
      <c r="G105" s="30"/>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4"/>
        <v>#N/A</v>
      </c>
      <c r="AS105" s="70" t="e">
        <f t="shared" si="5"/>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3"/>
        <v>#N/A</v>
      </c>
    </row>
    <row r="106" spans="1:75" ht="77.5" customHeight="1" x14ac:dyDescent="0.15">
      <c r="A106" s="29"/>
      <c r="B106" s="29"/>
      <c r="C106" s="29"/>
      <c r="D106" s="29"/>
      <c r="E106" s="29"/>
      <c r="F106" s="30"/>
      <c r="G106" s="30"/>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4"/>
        <v>#N/A</v>
      </c>
      <c r="AS106" s="70" t="e">
        <f t="shared" si="5"/>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3"/>
        <v>#N/A</v>
      </c>
    </row>
    <row r="107" spans="1:75" ht="77.5" customHeight="1" x14ac:dyDescent="0.15">
      <c r="A107" s="29"/>
      <c r="B107" s="29"/>
      <c r="C107" s="29"/>
      <c r="D107" s="29"/>
      <c r="E107" s="29"/>
      <c r="F107" s="30"/>
      <c r="G107" s="30"/>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4"/>
        <v>#N/A</v>
      </c>
      <c r="AS107" s="70" t="e">
        <f t="shared" si="5"/>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3"/>
        <v>#N/A</v>
      </c>
    </row>
    <row r="108" spans="1:75" ht="77.5" customHeight="1" x14ac:dyDescent="0.15">
      <c r="A108" s="29"/>
      <c r="B108" s="29"/>
      <c r="C108" s="29"/>
      <c r="D108" s="29"/>
      <c r="E108" s="29"/>
      <c r="F108" s="30"/>
      <c r="G108" s="30"/>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4"/>
        <v>#N/A</v>
      </c>
      <c r="AS108" s="70" t="e">
        <f t="shared" si="5"/>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3"/>
        <v>#N/A</v>
      </c>
    </row>
    <row r="109" spans="1:75" ht="77.5" customHeight="1" x14ac:dyDescent="0.15">
      <c r="A109" s="29"/>
      <c r="B109" s="29"/>
      <c r="C109" s="29"/>
      <c r="D109" s="29"/>
      <c r="E109" s="29"/>
      <c r="F109" s="30"/>
      <c r="G109" s="30"/>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4"/>
        <v>#N/A</v>
      </c>
      <c r="AS109" s="70" t="e">
        <f t="shared" si="5"/>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3"/>
        <v>#N/A</v>
      </c>
    </row>
    <row r="110" spans="1:75" ht="77.5" customHeight="1" x14ac:dyDescent="0.15">
      <c r="A110" s="29"/>
      <c r="B110" s="29"/>
      <c r="C110" s="29"/>
      <c r="D110" s="29"/>
      <c r="E110" s="29"/>
      <c r="F110" s="30"/>
      <c r="G110" s="30"/>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4"/>
        <v>#N/A</v>
      </c>
      <c r="AS110" s="70" t="e">
        <f t="shared" si="5"/>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3"/>
        <v>#N/A</v>
      </c>
    </row>
    <row r="111" spans="1:75" ht="77.5" customHeight="1" x14ac:dyDescent="0.15">
      <c r="A111" s="29"/>
      <c r="B111" s="29"/>
      <c r="C111" s="29"/>
      <c r="D111" s="29"/>
      <c r="E111" s="29"/>
      <c r="F111" s="30"/>
      <c r="G111" s="30"/>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4"/>
        <v>#N/A</v>
      </c>
      <c r="AS111" s="70" t="e">
        <f t="shared" si="5"/>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3"/>
        <v>#N/A</v>
      </c>
    </row>
    <row r="112" spans="1:75" ht="77.5" customHeight="1" x14ac:dyDescent="0.15">
      <c r="A112" s="29"/>
      <c r="B112" s="29"/>
      <c r="C112" s="29"/>
      <c r="D112" s="29"/>
      <c r="E112" s="29"/>
      <c r="F112" s="30"/>
      <c r="G112" s="30"/>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4"/>
        <v>#N/A</v>
      </c>
      <c r="AS112" s="70" t="e">
        <f t="shared" si="5"/>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3"/>
        <v>#N/A</v>
      </c>
    </row>
    <row r="113" spans="1:75" ht="77.5" customHeight="1" x14ac:dyDescent="0.15">
      <c r="A113" s="29"/>
      <c r="B113" s="29"/>
      <c r="C113" s="29"/>
      <c r="D113" s="29"/>
      <c r="E113" s="29"/>
      <c r="F113" s="30"/>
      <c r="G113" s="30"/>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4"/>
        <v>#N/A</v>
      </c>
      <c r="AS113" s="70" t="e">
        <f t="shared" si="5"/>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3"/>
        <v>#N/A</v>
      </c>
    </row>
    <row r="114" spans="1:75" ht="77.5" customHeight="1" x14ac:dyDescent="0.15">
      <c r="A114" s="29"/>
      <c r="B114" s="29"/>
      <c r="C114" s="29"/>
      <c r="D114" s="29"/>
      <c r="E114" s="29"/>
      <c r="F114" s="30"/>
      <c r="G114" s="30"/>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4"/>
        <v>#N/A</v>
      </c>
      <c r="AS114" s="70" t="e">
        <f t="shared" si="5"/>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3"/>
        <v>#N/A</v>
      </c>
    </row>
    <row r="115" spans="1:75" ht="77.5" customHeight="1" x14ac:dyDescent="0.15">
      <c r="A115" s="29"/>
      <c r="B115" s="29"/>
      <c r="C115" s="29"/>
      <c r="D115" s="29"/>
      <c r="E115" s="29"/>
      <c r="F115" s="30"/>
      <c r="G115" s="30"/>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4"/>
        <v>#N/A</v>
      </c>
      <c r="AS115" s="70" t="e">
        <f t="shared" si="5"/>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3"/>
        <v>#N/A</v>
      </c>
    </row>
    <row r="116" spans="1:75" ht="77.5" customHeight="1" x14ac:dyDescent="0.15">
      <c r="A116" s="29"/>
      <c r="B116" s="29"/>
      <c r="C116" s="29"/>
      <c r="D116" s="29"/>
      <c r="E116" s="29"/>
      <c r="F116" s="30"/>
      <c r="G116" s="30"/>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4"/>
        <v>#N/A</v>
      </c>
      <c r="AS116" s="70" t="e">
        <f t="shared" si="5"/>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3"/>
        <v>#N/A</v>
      </c>
    </row>
    <row r="117" spans="1:75" ht="77.5" customHeight="1" x14ac:dyDescent="0.15">
      <c r="A117" s="29"/>
      <c r="B117" s="29"/>
      <c r="C117" s="29"/>
      <c r="D117" s="29"/>
      <c r="E117" s="29"/>
      <c r="F117" s="30"/>
      <c r="G117" s="30"/>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4"/>
        <v>#N/A</v>
      </c>
      <c r="AS117" s="70" t="e">
        <f t="shared" si="5"/>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3"/>
        <v>#N/A</v>
      </c>
    </row>
    <row r="118" spans="1:75" ht="77.5" customHeight="1" x14ac:dyDescent="0.15">
      <c r="A118" s="29"/>
      <c r="B118" s="29"/>
      <c r="C118" s="29"/>
      <c r="D118" s="29"/>
      <c r="E118" s="29"/>
      <c r="F118" s="30"/>
      <c r="G118" s="30"/>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4"/>
        <v>#N/A</v>
      </c>
      <c r="AS118" s="70" t="e">
        <f t="shared" si="5"/>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3"/>
        <v>#N/A</v>
      </c>
    </row>
    <row r="119" spans="1:75" ht="77.5" customHeight="1" x14ac:dyDescent="0.15">
      <c r="A119" s="29"/>
      <c r="B119" s="29"/>
      <c r="C119" s="29"/>
      <c r="D119" s="29"/>
      <c r="E119" s="29"/>
      <c r="F119" s="30"/>
      <c r="G119" s="30"/>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4"/>
        <v>#N/A</v>
      </c>
      <c r="AS119" s="70" t="e">
        <f t="shared" si="5"/>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3"/>
        <v>#N/A</v>
      </c>
    </row>
    <row r="120" spans="1:75" ht="77.5" customHeight="1" x14ac:dyDescent="0.15">
      <c r="A120" s="29"/>
      <c r="B120" s="29"/>
      <c r="C120" s="29"/>
      <c r="D120" s="29"/>
      <c r="E120" s="29"/>
      <c r="F120" s="30"/>
      <c r="G120" s="30"/>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4"/>
        <v>#N/A</v>
      </c>
      <c r="AS120" s="70" t="e">
        <f t="shared" si="5"/>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3"/>
        <v>#N/A</v>
      </c>
    </row>
    <row r="121" spans="1:75" ht="77.5" customHeight="1" x14ac:dyDescent="0.15">
      <c r="A121" s="29"/>
      <c r="B121" s="29"/>
      <c r="C121" s="29"/>
      <c r="D121" s="29"/>
      <c r="E121" s="29"/>
      <c r="F121" s="30"/>
      <c r="G121" s="30"/>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4"/>
        <v>#N/A</v>
      </c>
      <c r="AS121" s="70" t="e">
        <f t="shared" si="5"/>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3"/>
        <v>#N/A</v>
      </c>
    </row>
    <row r="122" spans="1:75" ht="77.5" customHeight="1" x14ac:dyDescent="0.15">
      <c r="A122" s="29"/>
      <c r="B122" s="29"/>
      <c r="C122" s="29"/>
      <c r="D122" s="29"/>
      <c r="E122" s="29"/>
      <c r="F122" s="30"/>
      <c r="G122" s="30"/>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4"/>
        <v>#N/A</v>
      </c>
      <c r="AS122" s="70" t="e">
        <f t="shared" si="5"/>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3"/>
        <v>#N/A</v>
      </c>
    </row>
    <row r="123" spans="1:75" ht="77.5" customHeight="1" x14ac:dyDescent="0.15">
      <c r="A123" s="29"/>
      <c r="B123" s="29"/>
      <c r="C123" s="29"/>
      <c r="D123" s="29"/>
      <c r="E123" s="29"/>
      <c r="F123" s="30"/>
      <c r="G123" s="30"/>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4"/>
        <v>#N/A</v>
      </c>
      <c r="AS123" s="70" t="e">
        <f t="shared" si="5"/>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3"/>
        <v>#N/A</v>
      </c>
    </row>
    <row r="124" spans="1:75" ht="77.5" customHeight="1" x14ac:dyDescent="0.15">
      <c r="A124" s="29"/>
      <c r="B124" s="29"/>
      <c r="C124" s="29"/>
      <c r="D124" s="29"/>
      <c r="E124" s="29"/>
      <c r="F124" s="30"/>
      <c r="G124" s="30"/>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4"/>
        <v>#N/A</v>
      </c>
      <c r="AS124" s="70" t="e">
        <f t="shared" si="5"/>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3"/>
        <v>#N/A</v>
      </c>
    </row>
    <row r="125" spans="1:75" ht="77.5" customHeight="1" x14ac:dyDescent="0.15">
      <c r="A125" s="29"/>
      <c r="B125" s="29"/>
      <c r="C125" s="29"/>
      <c r="D125" s="29"/>
      <c r="E125" s="29"/>
      <c r="F125" s="30"/>
      <c r="G125" s="30"/>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4"/>
        <v>#N/A</v>
      </c>
      <c r="AS125" s="70" t="e">
        <f t="shared" si="5"/>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3"/>
        <v>#N/A</v>
      </c>
    </row>
    <row r="126" spans="1:75" ht="77.5" customHeight="1" x14ac:dyDescent="0.15">
      <c r="A126" s="29"/>
      <c r="B126" s="29"/>
      <c r="C126" s="29"/>
      <c r="D126" s="29"/>
      <c r="E126" s="29"/>
      <c r="F126" s="30"/>
      <c r="G126" s="30"/>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4"/>
        <v>#N/A</v>
      </c>
      <c r="AS126" s="70" t="e">
        <f t="shared" si="5"/>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3"/>
        <v>#N/A</v>
      </c>
    </row>
    <row r="127" spans="1:75" ht="77.5" customHeight="1" x14ac:dyDescent="0.15">
      <c r="A127" s="29"/>
      <c r="B127" s="29"/>
      <c r="C127" s="29"/>
      <c r="D127" s="29"/>
      <c r="E127" s="29"/>
      <c r="F127" s="30"/>
      <c r="G127" s="30"/>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4"/>
        <v>#N/A</v>
      </c>
      <c r="AS127" s="70" t="e">
        <f t="shared" si="5"/>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3"/>
        <v>#N/A</v>
      </c>
    </row>
    <row r="128" spans="1:75" ht="77.5" customHeight="1" x14ac:dyDescent="0.15">
      <c r="A128" s="29"/>
      <c r="B128" s="29"/>
      <c r="C128" s="29"/>
      <c r="D128" s="29"/>
      <c r="E128" s="29"/>
      <c r="F128" s="30"/>
      <c r="G128" s="30"/>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4"/>
        <v>#N/A</v>
      </c>
      <c r="AS128" s="70" t="e">
        <f t="shared" si="5"/>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3"/>
        <v>#N/A</v>
      </c>
    </row>
    <row r="129" spans="1:75" ht="77.5" customHeight="1" x14ac:dyDescent="0.15">
      <c r="A129" s="29"/>
      <c r="B129" s="29"/>
      <c r="C129" s="29"/>
      <c r="D129" s="29"/>
      <c r="E129" s="29"/>
      <c r="F129" s="30"/>
      <c r="G129" s="30"/>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4"/>
        <v>#N/A</v>
      </c>
      <c r="AS129" s="70" t="e">
        <f t="shared" si="5"/>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3"/>
        <v>#N/A</v>
      </c>
    </row>
    <row r="130" spans="1:75" ht="77.5" customHeight="1" x14ac:dyDescent="0.15">
      <c r="A130" s="29"/>
      <c r="B130" s="29"/>
      <c r="C130" s="29"/>
      <c r="D130" s="29"/>
      <c r="E130" s="29"/>
      <c r="F130" s="30"/>
      <c r="G130" s="30"/>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4"/>
        <v>#N/A</v>
      </c>
      <c r="AS130" s="70" t="e">
        <f t="shared" si="5"/>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3"/>
        <v>#N/A</v>
      </c>
    </row>
    <row r="131" spans="1:75" ht="77.5" customHeight="1" x14ac:dyDescent="0.15">
      <c r="A131" s="29"/>
      <c r="B131" s="29"/>
      <c r="C131" s="29"/>
      <c r="D131" s="29"/>
      <c r="E131" s="29"/>
      <c r="F131" s="30"/>
      <c r="G131" s="30"/>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4"/>
        <v>#N/A</v>
      </c>
      <c r="AS131" s="70" t="e">
        <f t="shared" si="5"/>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3"/>
        <v>#N/A</v>
      </c>
    </row>
    <row r="132" spans="1:75" ht="77.5" customHeight="1" x14ac:dyDescent="0.15">
      <c r="A132" s="29"/>
      <c r="B132" s="29"/>
      <c r="C132" s="29"/>
      <c r="D132" s="29"/>
      <c r="E132" s="29"/>
      <c r="F132" s="30"/>
      <c r="G132" s="30"/>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4"/>
        <v>#N/A</v>
      </c>
      <c r="AS132" s="70" t="e">
        <f t="shared" si="5"/>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ref="BW132:BW191" si="6">SUM(BI132:BV132)</f>
        <v>#N/A</v>
      </c>
    </row>
    <row r="133" spans="1:75" ht="77.5" customHeight="1" x14ac:dyDescent="0.15">
      <c r="A133" s="29"/>
      <c r="B133" s="29"/>
      <c r="C133" s="29"/>
      <c r="D133" s="29"/>
      <c r="E133" s="29"/>
      <c r="F133" s="30"/>
      <c r="G133" s="30"/>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7">ROUND((AZ$2*AZ133+BA$2*BA133+BB$2*BB133+BC$2*BC133+BD$2*BD133+BE$2*BE133+BF$2*BF133+BG$2*BG133)/3,0)</f>
        <v>#N/A</v>
      </c>
      <c r="AS133" s="70" t="e">
        <f t="shared" si="5"/>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6"/>
        <v>#N/A</v>
      </c>
    </row>
    <row r="134" spans="1:75" ht="77.5" customHeight="1" x14ac:dyDescent="0.15">
      <c r="A134" s="29"/>
      <c r="B134" s="29"/>
      <c r="C134" s="29"/>
      <c r="D134" s="29"/>
      <c r="E134" s="29"/>
      <c r="F134" s="30"/>
      <c r="G134" s="30"/>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7"/>
        <v>#N/A</v>
      </c>
      <c r="AS134" s="70" t="e">
        <f t="shared" ref="AS134:AS189" si="8">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6"/>
        <v>#N/A</v>
      </c>
    </row>
    <row r="135" spans="1:75" ht="77.5" customHeight="1" x14ac:dyDescent="0.15">
      <c r="A135" s="29"/>
      <c r="B135" s="29"/>
      <c r="C135" s="29"/>
      <c r="D135" s="29"/>
      <c r="E135" s="29"/>
      <c r="F135" s="30"/>
      <c r="G135" s="30"/>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7"/>
        <v>#N/A</v>
      </c>
      <c r="AS135" s="70" t="e">
        <f t="shared" si="8"/>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6"/>
        <v>#N/A</v>
      </c>
    </row>
    <row r="136" spans="1:75" ht="77.5" customHeight="1" x14ac:dyDescent="0.15">
      <c r="A136" s="29"/>
      <c r="B136" s="29"/>
      <c r="C136" s="29"/>
      <c r="D136" s="29"/>
      <c r="E136" s="29"/>
      <c r="F136" s="30"/>
      <c r="G136" s="30"/>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7"/>
        <v>#N/A</v>
      </c>
      <c r="AS136" s="70" t="e">
        <f t="shared" si="8"/>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6"/>
        <v>#N/A</v>
      </c>
    </row>
    <row r="137" spans="1:75" ht="77.5" customHeight="1" x14ac:dyDescent="0.15">
      <c r="A137" s="29"/>
      <c r="B137" s="29"/>
      <c r="C137" s="29"/>
      <c r="D137" s="29"/>
      <c r="E137" s="29"/>
      <c r="F137" s="30"/>
      <c r="G137" s="30"/>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7"/>
        <v>#N/A</v>
      </c>
      <c r="AS137" s="70" t="e">
        <f t="shared" si="8"/>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6"/>
        <v>#N/A</v>
      </c>
    </row>
    <row r="138" spans="1:75" ht="77.5" customHeight="1" x14ac:dyDescent="0.15">
      <c r="A138" s="29"/>
      <c r="B138" s="29"/>
      <c r="C138" s="29"/>
      <c r="D138" s="29"/>
      <c r="E138" s="29"/>
      <c r="F138" s="30"/>
      <c r="G138" s="30"/>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7"/>
        <v>#N/A</v>
      </c>
      <c r="AS138" s="70" t="e">
        <f t="shared" si="8"/>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6"/>
        <v>#N/A</v>
      </c>
    </row>
    <row r="139" spans="1:75" ht="77.5" customHeight="1" x14ac:dyDescent="0.15">
      <c r="A139" s="29"/>
      <c r="B139" s="29"/>
      <c r="C139" s="29"/>
      <c r="D139" s="29"/>
      <c r="E139" s="29"/>
      <c r="F139" s="30"/>
      <c r="G139" s="30"/>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7"/>
        <v>#N/A</v>
      </c>
      <c r="AS139" s="70" t="e">
        <f t="shared" si="8"/>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6"/>
        <v>#N/A</v>
      </c>
    </row>
    <row r="140" spans="1:75" ht="77.5" customHeight="1" x14ac:dyDescent="0.15">
      <c r="A140" s="29"/>
      <c r="B140" s="29"/>
      <c r="C140" s="29"/>
      <c r="D140" s="29"/>
      <c r="E140" s="29"/>
      <c r="F140" s="30"/>
      <c r="G140" s="30"/>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7"/>
        <v>#N/A</v>
      </c>
      <c r="AS140" s="70" t="e">
        <f t="shared" si="8"/>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6"/>
        <v>#N/A</v>
      </c>
    </row>
    <row r="141" spans="1:75" ht="77.5" customHeight="1" x14ac:dyDescent="0.15">
      <c r="A141" s="29"/>
      <c r="B141" s="29"/>
      <c r="C141" s="29"/>
      <c r="D141" s="29"/>
      <c r="E141" s="29"/>
      <c r="F141" s="30"/>
      <c r="G141" s="30"/>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7"/>
        <v>#N/A</v>
      </c>
      <c r="AS141" s="70" t="e">
        <f t="shared" si="8"/>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6"/>
        <v>#N/A</v>
      </c>
    </row>
    <row r="142" spans="1:75" ht="77.5" customHeight="1" x14ac:dyDescent="0.15">
      <c r="A142" s="29"/>
      <c r="B142" s="29"/>
      <c r="C142" s="29"/>
      <c r="D142" s="29"/>
      <c r="E142" s="29"/>
      <c r="F142" s="30"/>
      <c r="G142" s="30"/>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7"/>
        <v>#N/A</v>
      </c>
      <c r="AS142" s="70" t="e">
        <f t="shared" si="8"/>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6"/>
        <v>#N/A</v>
      </c>
    </row>
    <row r="143" spans="1:75" ht="77.5" customHeight="1" x14ac:dyDescent="0.15">
      <c r="A143" s="29"/>
      <c r="B143" s="29"/>
      <c r="C143" s="29"/>
      <c r="D143" s="29"/>
      <c r="E143" s="29"/>
      <c r="F143" s="30"/>
      <c r="G143" s="30"/>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7"/>
        <v>#N/A</v>
      </c>
      <c r="AS143" s="70" t="e">
        <f t="shared" si="8"/>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6"/>
        <v>#N/A</v>
      </c>
    </row>
    <row r="144" spans="1:75" ht="77.5" customHeight="1" x14ac:dyDescent="0.15">
      <c r="A144" s="29"/>
      <c r="B144" s="29"/>
      <c r="C144" s="29"/>
      <c r="D144" s="29"/>
      <c r="E144" s="29"/>
      <c r="F144" s="30"/>
      <c r="G144" s="30"/>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7"/>
        <v>#N/A</v>
      </c>
      <c r="AS144" s="70" t="e">
        <f t="shared" si="8"/>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6"/>
        <v>#N/A</v>
      </c>
    </row>
    <row r="145" spans="1:75" ht="77.5" customHeight="1" x14ac:dyDescent="0.15">
      <c r="A145" s="29"/>
      <c r="B145" s="29"/>
      <c r="C145" s="29"/>
      <c r="D145" s="29"/>
      <c r="E145" s="29"/>
      <c r="F145" s="30"/>
      <c r="G145" s="30"/>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7"/>
        <v>#N/A</v>
      </c>
      <c r="AS145" s="70" t="e">
        <f t="shared" si="8"/>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6"/>
        <v>#N/A</v>
      </c>
    </row>
    <row r="146" spans="1:75" ht="77.5" customHeight="1" x14ac:dyDescent="0.15">
      <c r="A146" s="29"/>
      <c r="B146" s="29"/>
      <c r="C146" s="29"/>
      <c r="D146" s="29"/>
      <c r="E146" s="29"/>
      <c r="F146" s="30"/>
      <c r="G146" s="30"/>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7"/>
        <v>#N/A</v>
      </c>
      <c r="AS146" s="70" t="e">
        <f t="shared" si="8"/>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6"/>
        <v>#N/A</v>
      </c>
    </row>
    <row r="147" spans="1:75" ht="77.5" customHeight="1" x14ac:dyDescent="0.15">
      <c r="A147" s="29"/>
      <c r="B147" s="29"/>
      <c r="C147" s="29"/>
      <c r="D147" s="29"/>
      <c r="E147" s="29"/>
      <c r="F147" s="30"/>
      <c r="G147" s="30"/>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7"/>
        <v>#N/A</v>
      </c>
      <c r="AS147" s="70" t="e">
        <f t="shared" si="8"/>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6"/>
        <v>#N/A</v>
      </c>
    </row>
    <row r="148" spans="1:75" ht="77.5" customHeight="1" x14ac:dyDescent="0.15">
      <c r="A148" s="29"/>
      <c r="B148" s="29"/>
      <c r="C148" s="29"/>
      <c r="D148" s="29"/>
      <c r="E148" s="29"/>
      <c r="F148" s="30"/>
      <c r="G148" s="30"/>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7"/>
        <v>#N/A</v>
      </c>
      <c r="AS148" s="70" t="e">
        <f t="shared" si="8"/>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6"/>
        <v>#N/A</v>
      </c>
    </row>
    <row r="149" spans="1:75" ht="77.5" customHeight="1" x14ac:dyDescent="0.15">
      <c r="A149" s="29"/>
      <c r="B149" s="29"/>
      <c r="C149" s="29"/>
      <c r="D149" s="29"/>
      <c r="E149" s="29"/>
      <c r="F149" s="30"/>
      <c r="G149" s="30"/>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7"/>
        <v>#N/A</v>
      </c>
      <c r="AS149" s="70" t="e">
        <f t="shared" si="8"/>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6"/>
        <v>#N/A</v>
      </c>
    </row>
    <row r="150" spans="1:75" ht="77.5" customHeight="1" x14ac:dyDescent="0.15">
      <c r="A150" s="29"/>
      <c r="B150" s="29"/>
      <c r="C150" s="29"/>
      <c r="D150" s="29"/>
      <c r="E150" s="29"/>
      <c r="F150" s="30"/>
      <c r="G150" s="30"/>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7"/>
        <v>#N/A</v>
      </c>
      <c r="AS150" s="70" t="e">
        <f t="shared" si="8"/>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6"/>
        <v>#N/A</v>
      </c>
    </row>
    <row r="151" spans="1:75" ht="77.5" customHeight="1" x14ac:dyDescent="0.15">
      <c r="A151" s="29"/>
      <c r="B151" s="29"/>
      <c r="C151" s="29"/>
      <c r="D151" s="29"/>
      <c r="E151" s="29"/>
      <c r="F151" s="30"/>
      <c r="G151" s="30"/>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7"/>
        <v>#N/A</v>
      </c>
      <c r="AS151" s="70" t="e">
        <f t="shared" si="8"/>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6"/>
        <v>#N/A</v>
      </c>
    </row>
    <row r="152" spans="1:75" ht="77.5" customHeight="1" x14ac:dyDescent="0.15">
      <c r="A152" s="29"/>
      <c r="B152" s="29"/>
      <c r="C152" s="29"/>
      <c r="D152" s="29"/>
      <c r="E152" s="29"/>
      <c r="F152" s="30"/>
      <c r="G152" s="30"/>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7"/>
        <v>#N/A</v>
      </c>
      <c r="AS152" s="70" t="e">
        <f t="shared" si="8"/>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6"/>
        <v>#N/A</v>
      </c>
    </row>
    <row r="153" spans="1:75" ht="77.5" customHeight="1" x14ac:dyDescent="0.15">
      <c r="A153" s="29"/>
      <c r="B153" s="29"/>
      <c r="C153" s="29"/>
      <c r="D153" s="29"/>
      <c r="E153" s="29"/>
      <c r="F153" s="30"/>
      <c r="G153" s="30"/>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7"/>
        <v>#N/A</v>
      </c>
      <c r="AS153" s="70" t="e">
        <f t="shared" si="8"/>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6"/>
        <v>#N/A</v>
      </c>
    </row>
    <row r="154" spans="1:75" ht="77.5" customHeight="1" x14ac:dyDescent="0.15">
      <c r="A154" s="29"/>
      <c r="B154" s="29"/>
      <c r="C154" s="29"/>
      <c r="D154" s="29"/>
      <c r="E154" s="29"/>
      <c r="F154" s="30"/>
      <c r="G154" s="30"/>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7"/>
        <v>#N/A</v>
      </c>
      <c r="AS154" s="70" t="e">
        <f t="shared" si="8"/>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6"/>
        <v>#N/A</v>
      </c>
    </row>
    <row r="155" spans="1:75" ht="77.5" customHeight="1" x14ac:dyDescent="0.15">
      <c r="A155" s="29"/>
      <c r="B155" s="29"/>
      <c r="C155" s="29"/>
      <c r="D155" s="29"/>
      <c r="E155" s="29"/>
      <c r="F155" s="30"/>
      <c r="G155" s="30"/>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7"/>
        <v>#N/A</v>
      </c>
      <c r="AS155" s="70" t="e">
        <f t="shared" si="8"/>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6"/>
        <v>#N/A</v>
      </c>
    </row>
    <row r="156" spans="1:75" ht="77.5" customHeight="1" x14ac:dyDescent="0.15">
      <c r="A156" s="29"/>
      <c r="B156" s="29"/>
      <c r="C156" s="29"/>
      <c r="D156" s="29"/>
      <c r="E156" s="29"/>
      <c r="F156" s="30"/>
      <c r="G156" s="30"/>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7"/>
        <v>#N/A</v>
      </c>
      <c r="AS156" s="70" t="e">
        <f t="shared" si="8"/>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6"/>
        <v>#N/A</v>
      </c>
    </row>
    <row r="157" spans="1:75" ht="77.5" customHeight="1" x14ac:dyDescent="0.15">
      <c r="A157" s="29"/>
      <c r="B157" s="29"/>
      <c r="C157" s="29"/>
      <c r="D157" s="29"/>
      <c r="E157" s="29"/>
      <c r="F157" s="30"/>
      <c r="G157" s="30"/>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7"/>
        <v>#N/A</v>
      </c>
      <c r="AS157" s="70" t="e">
        <f t="shared" si="8"/>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6"/>
        <v>#N/A</v>
      </c>
    </row>
    <row r="158" spans="1:75" ht="77.5" customHeight="1" x14ac:dyDescent="0.15">
      <c r="A158" s="29"/>
      <c r="B158" s="29"/>
      <c r="C158" s="29"/>
      <c r="D158" s="29"/>
      <c r="E158" s="29"/>
      <c r="F158" s="30"/>
      <c r="G158" s="30"/>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7"/>
        <v>#N/A</v>
      </c>
      <c r="AS158" s="70" t="e">
        <f t="shared" si="8"/>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6"/>
        <v>#N/A</v>
      </c>
    </row>
    <row r="159" spans="1:75" ht="77.5" customHeight="1" x14ac:dyDescent="0.15">
      <c r="A159" s="29"/>
      <c r="B159" s="29"/>
      <c r="C159" s="29"/>
      <c r="D159" s="29"/>
      <c r="E159" s="29"/>
      <c r="F159" s="30"/>
      <c r="G159" s="30"/>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7"/>
        <v>#N/A</v>
      </c>
      <c r="AS159" s="70" t="e">
        <f t="shared" si="8"/>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6"/>
        <v>#N/A</v>
      </c>
    </row>
    <row r="160" spans="1:75" ht="77.5" customHeight="1" x14ac:dyDescent="0.15">
      <c r="A160" s="29"/>
      <c r="B160" s="29"/>
      <c r="C160" s="29"/>
      <c r="D160" s="29"/>
      <c r="E160" s="29"/>
      <c r="F160" s="30"/>
      <c r="G160" s="30"/>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7"/>
        <v>#N/A</v>
      </c>
      <c r="AS160" s="70" t="e">
        <f t="shared" si="8"/>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6"/>
        <v>#N/A</v>
      </c>
    </row>
    <row r="161" spans="1:75" ht="77.5" customHeight="1" x14ac:dyDescent="0.15">
      <c r="A161" s="29"/>
      <c r="B161" s="29"/>
      <c r="C161" s="29"/>
      <c r="D161" s="29"/>
      <c r="E161" s="29"/>
      <c r="F161" s="30"/>
      <c r="G161" s="30"/>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7"/>
        <v>#N/A</v>
      </c>
      <c r="AS161" s="70" t="e">
        <f t="shared" si="8"/>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6"/>
        <v>#N/A</v>
      </c>
    </row>
    <row r="162" spans="1:75" ht="77.5" customHeight="1" x14ac:dyDescent="0.15">
      <c r="A162" s="29"/>
      <c r="B162" s="29"/>
      <c r="C162" s="29"/>
      <c r="D162" s="29"/>
      <c r="E162" s="29"/>
      <c r="F162" s="30"/>
      <c r="G162" s="30"/>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7"/>
        <v>#N/A</v>
      </c>
      <c r="AS162" s="70" t="e">
        <f t="shared" si="8"/>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6"/>
        <v>#N/A</v>
      </c>
    </row>
    <row r="163" spans="1:75" ht="77.5" customHeight="1" x14ac:dyDescent="0.15">
      <c r="A163" s="29"/>
      <c r="B163" s="29"/>
      <c r="C163" s="29"/>
      <c r="D163" s="29"/>
      <c r="E163" s="29"/>
      <c r="F163" s="30"/>
      <c r="G163" s="30"/>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7"/>
        <v>#N/A</v>
      </c>
      <c r="AS163" s="70" t="e">
        <f t="shared" si="8"/>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6"/>
        <v>#N/A</v>
      </c>
    </row>
    <row r="164" spans="1:75" ht="77.5" customHeight="1" x14ac:dyDescent="0.15">
      <c r="A164" s="29"/>
      <c r="B164" s="29"/>
      <c r="C164" s="29"/>
      <c r="D164" s="29"/>
      <c r="E164" s="29"/>
      <c r="F164" s="30"/>
      <c r="G164" s="30"/>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7"/>
        <v>#N/A</v>
      </c>
      <c r="AS164" s="70" t="e">
        <f t="shared" si="8"/>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6"/>
        <v>#N/A</v>
      </c>
    </row>
    <row r="165" spans="1:75" ht="77.5" customHeight="1" x14ac:dyDescent="0.15">
      <c r="A165" s="29"/>
      <c r="B165" s="29"/>
      <c r="C165" s="29"/>
      <c r="D165" s="29"/>
      <c r="E165" s="29"/>
      <c r="F165" s="30"/>
      <c r="G165" s="30"/>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7"/>
        <v>#N/A</v>
      </c>
      <c r="AS165" s="70" t="e">
        <f t="shared" si="8"/>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6"/>
        <v>#N/A</v>
      </c>
    </row>
    <row r="166" spans="1:75" ht="77.5" customHeight="1" x14ac:dyDescent="0.15">
      <c r="A166" s="29"/>
      <c r="B166" s="29"/>
      <c r="C166" s="29"/>
      <c r="D166" s="29"/>
      <c r="E166" s="29"/>
      <c r="F166" s="30"/>
      <c r="G166" s="30"/>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7"/>
        <v>#N/A</v>
      </c>
      <c r="AS166" s="70" t="e">
        <f t="shared" si="8"/>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6"/>
        <v>#N/A</v>
      </c>
    </row>
    <row r="167" spans="1:75" ht="77.5" customHeight="1" x14ac:dyDescent="0.15">
      <c r="A167" s="29"/>
      <c r="B167" s="29"/>
      <c r="C167" s="29"/>
      <c r="D167" s="29"/>
      <c r="E167" s="29"/>
      <c r="F167" s="30"/>
      <c r="G167" s="30"/>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7"/>
        <v>#N/A</v>
      </c>
      <c r="AS167" s="70" t="e">
        <f t="shared" si="8"/>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6"/>
        <v>#N/A</v>
      </c>
    </row>
    <row r="168" spans="1:75" ht="77.5" customHeight="1" x14ac:dyDescent="0.15">
      <c r="A168" s="29"/>
      <c r="B168" s="29"/>
      <c r="C168" s="29"/>
      <c r="D168" s="29"/>
      <c r="E168" s="29"/>
      <c r="F168" s="30"/>
      <c r="G168" s="30"/>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7"/>
        <v>#N/A</v>
      </c>
      <c r="AS168" s="70" t="e">
        <f t="shared" si="8"/>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6"/>
        <v>#N/A</v>
      </c>
    </row>
    <row r="169" spans="1:75" ht="77.5" customHeight="1" x14ac:dyDescent="0.15">
      <c r="A169" s="29"/>
      <c r="B169" s="29"/>
      <c r="C169" s="29"/>
      <c r="D169" s="29"/>
      <c r="E169" s="29"/>
      <c r="F169" s="30"/>
      <c r="G169" s="30"/>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7"/>
        <v>#N/A</v>
      </c>
      <c r="AS169" s="70" t="e">
        <f t="shared" si="8"/>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6"/>
        <v>#N/A</v>
      </c>
    </row>
    <row r="170" spans="1:75" ht="77.5" customHeight="1" x14ac:dyDescent="0.15">
      <c r="A170" s="29"/>
      <c r="B170" s="29"/>
      <c r="C170" s="29"/>
      <c r="D170" s="29"/>
      <c r="E170" s="29"/>
      <c r="F170" s="30"/>
      <c r="G170" s="30"/>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7"/>
        <v>#N/A</v>
      </c>
      <c r="AS170" s="70" t="e">
        <f t="shared" si="8"/>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6"/>
        <v>#N/A</v>
      </c>
    </row>
    <row r="171" spans="1:75" ht="77.5" customHeight="1" x14ac:dyDescent="0.15">
      <c r="A171" s="29"/>
      <c r="B171" s="29"/>
      <c r="C171" s="29"/>
      <c r="D171" s="29"/>
      <c r="E171" s="29"/>
      <c r="F171" s="30"/>
      <c r="G171" s="30"/>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7"/>
        <v>#N/A</v>
      </c>
      <c r="AS171" s="70" t="e">
        <f t="shared" si="8"/>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6"/>
        <v>#N/A</v>
      </c>
    </row>
    <row r="172" spans="1:75" ht="77.5" customHeight="1" x14ac:dyDescent="0.15">
      <c r="A172" s="29"/>
      <c r="B172" s="29"/>
      <c r="C172" s="29"/>
      <c r="D172" s="29"/>
      <c r="E172" s="29"/>
      <c r="F172" s="30"/>
      <c r="G172" s="30"/>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7"/>
        <v>#N/A</v>
      </c>
      <c r="AS172" s="70" t="e">
        <f t="shared" si="8"/>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6"/>
        <v>#N/A</v>
      </c>
    </row>
    <row r="173" spans="1:75" ht="77.5" customHeight="1" x14ac:dyDescent="0.15">
      <c r="A173" s="29"/>
      <c r="B173" s="29"/>
      <c r="C173" s="29"/>
      <c r="D173" s="29"/>
      <c r="E173" s="29"/>
      <c r="F173" s="30"/>
      <c r="G173" s="30"/>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7"/>
        <v>#N/A</v>
      </c>
      <c r="AS173" s="70" t="e">
        <f t="shared" si="8"/>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6"/>
        <v>#N/A</v>
      </c>
    </row>
    <row r="174" spans="1:75" ht="77.5" customHeight="1" x14ac:dyDescent="0.15">
      <c r="A174" s="29"/>
      <c r="B174" s="29"/>
      <c r="C174" s="29"/>
      <c r="D174" s="29"/>
      <c r="E174" s="29"/>
      <c r="F174" s="30"/>
      <c r="G174" s="30"/>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7"/>
        <v>#N/A</v>
      </c>
      <c r="AS174" s="70" t="e">
        <f t="shared" si="8"/>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6"/>
        <v>#N/A</v>
      </c>
    </row>
    <row r="175" spans="1:75" ht="77.5" customHeight="1" x14ac:dyDescent="0.15">
      <c r="A175" s="29"/>
      <c r="B175" s="29"/>
      <c r="C175" s="29"/>
      <c r="D175" s="29"/>
      <c r="E175" s="29"/>
      <c r="F175" s="30"/>
      <c r="G175" s="30"/>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7"/>
        <v>#N/A</v>
      </c>
      <c r="AS175" s="70" t="e">
        <f t="shared" si="8"/>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6"/>
        <v>#N/A</v>
      </c>
    </row>
    <row r="176" spans="1:75" ht="77.5" customHeight="1" x14ac:dyDescent="0.15">
      <c r="A176" s="29"/>
      <c r="B176" s="29"/>
      <c r="C176" s="29"/>
      <c r="D176" s="29"/>
      <c r="E176" s="29"/>
      <c r="F176" s="30"/>
      <c r="G176" s="30"/>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7"/>
        <v>#N/A</v>
      </c>
      <c r="AS176" s="70" t="e">
        <f t="shared" si="8"/>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6"/>
        <v>#N/A</v>
      </c>
    </row>
    <row r="177" spans="1:75" ht="77.5" customHeight="1" x14ac:dyDescent="0.15">
      <c r="A177" s="29"/>
      <c r="B177" s="29"/>
      <c r="C177" s="29"/>
      <c r="D177" s="29"/>
      <c r="E177" s="29"/>
      <c r="F177" s="30"/>
      <c r="G177" s="30"/>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7"/>
        <v>#N/A</v>
      </c>
      <c r="AS177" s="70" t="e">
        <f t="shared" si="8"/>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6"/>
        <v>#N/A</v>
      </c>
    </row>
    <row r="178" spans="1:75" ht="77.5" customHeight="1" x14ac:dyDescent="0.15">
      <c r="A178" s="29"/>
      <c r="B178" s="29"/>
      <c r="C178" s="29"/>
      <c r="D178" s="29"/>
      <c r="E178" s="29"/>
      <c r="F178" s="30"/>
      <c r="G178" s="30"/>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7"/>
        <v>#N/A</v>
      </c>
      <c r="AS178" s="70" t="e">
        <f t="shared" si="8"/>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6"/>
        <v>#N/A</v>
      </c>
    </row>
    <row r="179" spans="1:75" ht="77.5" customHeight="1" x14ac:dyDescent="0.15">
      <c r="A179" s="29"/>
      <c r="B179" s="29"/>
      <c r="C179" s="29"/>
      <c r="D179" s="29"/>
      <c r="E179" s="29"/>
      <c r="F179" s="30"/>
      <c r="G179" s="30"/>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7"/>
        <v>#N/A</v>
      </c>
      <c r="AS179" s="70" t="e">
        <f t="shared" si="8"/>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6"/>
        <v>#N/A</v>
      </c>
    </row>
    <row r="180" spans="1:75" ht="77.5" customHeight="1" x14ac:dyDescent="0.15">
      <c r="A180" s="29"/>
      <c r="B180" s="29"/>
      <c r="C180" s="29"/>
      <c r="D180" s="29"/>
      <c r="E180" s="29"/>
      <c r="F180" s="30"/>
      <c r="G180" s="30"/>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7"/>
        <v>#N/A</v>
      </c>
      <c r="AS180" s="70" t="e">
        <f t="shared" si="8"/>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6"/>
        <v>#N/A</v>
      </c>
    </row>
    <row r="181" spans="1:75" ht="77.5" customHeight="1" x14ac:dyDescent="0.15">
      <c r="A181" s="29"/>
      <c r="B181" s="29"/>
      <c r="C181" s="29"/>
      <c r="D181" s="29"/>
      <c r="E181" s="29"/>
      <c r="F181" s="30"/>
      <c r="G181" s="30"/>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7"/>
        <v>#N/A</v>
      </c>
      <c r="AS181" s="70" t="e">
        <f t="shared" si="8"/>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6"/>
        <v>#N/A</v>
      </c>
    </row>
    <row r="182" spans="1:75" ht="77.5" customHeight="1" x14ac:dyDescent="0.15">
      <c r="A182" s="29"/>
      <c r="B182" s="29"/>
      <c r="C182" s="29"/>
      <c r="D182" s="29"/>
      <c r="E182" s="29"/>
      <c r="F182" s="30"/>
      <c r="G182" s="30"/>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7"/>
        <v>#N/A</v>
      </c>
      <c r="AS182" s="70" t="e">
        <f t="shared" si="8"/>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6"/>
        <v>#N/A</v>
      </c>
    </row>
    <row r="183" spans="1:75" ht="77.5" customHeight="1" x14ac:dyDescent="0.15">
      <c r="A183" s="29"/>
      <c r="B183" s="29"/>
      <c r="C183" s="29"/>
      <c r="D183" s="29"/>
      <c r="E183" s="29"/>
      <c r="F183" s="30"/>
      <c r="G183" s="30"/>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7"/>
        <v>#N/A</v>
      </c>
      <c r="AS183" s="70" t="e">
        <f t="shared" si="8"/>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6"/>
        <v>#N/A</v>
      </c>
    </row>
    <row r="184" spans="1:75" ht="77.5" customHeight="1" x14ac:dyDescent="0.15">
      <c r="A184" s="29"/>
      <c r="B184" s="29"/>
      <c r="C184" s="29"/>
      <c r="D184" s="29"/>
      <c r="E184" s="29"/>
      <c r="F184" s="30"/>
      <c r="G184" s="30"/>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7"/>
        <v>#N/A</v>
      </c>
      <c r="AS184" s="70" t="e">
        <f t="shared" si="8"/>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6"/>
        <v>#N/A</v>
      </c>
    </row>
    <row r="185" spans="1:75" ht="77.5" customHeight="1" x14ac:dyDescent="0.15">
      <c r="A185" s="29"/>
      <c r="B185" s="29"/>
      <c r="C185" s="29"/>
      <c r="D185" s="29"/>
      <c r="E185" s="29"/>
      <c r="F185" s="30"/>
      <c r="G185" s="30"/>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7"/>
        <v>#N/A</v>
      </c>
      <c r="AS185" s="70" t="e">
        <f t="shared" si="8"/>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6"/>
        <v>#N/A</v>
      </c>
    </row>
    <row r="186" spans="1:75" ht="77.5" customHeight="1" x14ac:dyDescent="0.15">
      <c r="A186" s="29"/>
      <c r="B186" s="29"/>
      <c r="C186" s="29"/>
      <c r="D186" s="29"/>
      <c r="E186" s="29"/>
      <c r="F186" s="30"/>
      <c r="G186" s="30"/>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7"/>
        <v>#N/A</v>
      </c>
      <c r="AS186" s="70" t="e">
        <f t="shared" si="8"/>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6"/>
        <v>#N/A</v>
      </c>
    </row>
    <row r="187" spans="1:75" ht="77.5" customHeight="1" x14ac:dyDescent="0.15">
      <c r="A187" s="29"/>
      <c r="B187" s="29"/>
      <c r="C187" s="29"/>
      <c r="D187" s="29"/>
      <c r="E187" s="29"/>
      <c r="F187" s="30"/>
      <c r="G187" s="30"/>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7"/>
        <v>#N/A</v>
      </c>
      <c r="AS187" s="70" t="e">
        <f t="shared" si="8"/>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6"/>
        <v>#N/A</v>
      </c>
    </row>
    <row r="188" spans="1:75" ht="77.5" customHeight="1" x14ac:dyDescent="0.15">
      <c r="A188" s="29"/>
      <c r="B188" s="29"/>
      <c r="C188" s="29"/>
      <c r="D188" s="29"/>
      <c r="E188" s="29"/>
      <c r="F188" s="30"/>
      <c r="G188" s="30"/>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7"/>
        <v>#N/A</v>
      </c>
      <c r="AS188" s="70" t="e">
        <f t="shared" si="8"/>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6"/>
        <v>#N/A</v>
      </c>
    </row>
    <row r="189" spans="1:75" ht="77.5" customHeight="1" x14ac:dyDescent="0.15">
      <c r="A189" s="29"/>
      <c r="B189" s="29"/>
      <c r="C189" s="29"/>
      <c r="D189" s="29"/>
      <c r="E189" s="29"/>
      <c r="F189" s="30"/>
      <c r="G189" s="30"/>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7"/>
        <v>#N/A</v>
      </c>
      <c r="AS189" s="70" t="e">
        <f t="shared" si="8"/>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6"/>
        <v>#N/A</v>
      </c>
    </row>
    <row r="190" spans="1:75" ht="77.5" customHeight="1" x14ac:dyDescent="0.15">
      <c r="A190" s="29"/>
      <c r="B190" s="29"/>
      <c r="C190" s="29"/>
      <c r="D190" s="29"/>
      <c r="E190" s="29"/>
      <c r="F190" s="30"/>
      <c r="G190" s="30"/>
      <c r="H190" s="52"/>
      <c r="I190" s="52"/>
      <c r="J190" s="52"/>
      <c r="K190" s="52"/>
      <c r="L190" s="52"/>
      <c r="M190" s="52"/>
      <c r="N190" s="52"/>
      <c r="O190" s="53"/>
      <c r="P190" s="53"/>
      <c r="Q190" s="53"/>
      <c r="R190" s="53"/>
      <c r="S190" s="53"/>
      <c r="T190" s="53"/>
      <c r="U190" s="53"/>
      <c r="V190" s="60"/>
      <c r="W190" s="60"/>
      <c r="X190" s="60"/>
      <c r="Y190" s="60"/>
      <c r="Z190" s="60"/>
      <c r="AA190" s="60"/>
      <c r="AB190" s="60"/>
      <c r="AC190" s="60"/>
      <c r="AD190" s="60"/>
      <c r="AE190" s="60"/>
      <c r="AF190" s="60"/>
      <c r="AG190" s="60"/>
      <c r="AH190" s="60"/>
      <c r="AI190" s="60"/>
      <c r="AJ190" s="58"/>
      <c r="AK190" s="58"/>
      <c r="AL190" s="58"/>
      <c r="AM190" s="58"/>
      <c r="AN190" s="58"/>
      <c r="AO190" s="58"/>
      <c r="AP190" s="58"/>
      <c r="AQ190" s="58"/>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E190" s="68" t="e">
        <f>VLOOKUP(AO190,'Validation Lists'!$B$232:$C$235,2,FALSE)</f>
        <v>#N/A</v>
      </c>
      <c r="BF190" s="68" t="e">
        <f>VLOOKUP(AP190,'Validation Lists'!$B$232:$C$235,2,FALSE)</f>
        <v>#N/A</v>
      </c>
      <c r="BG190" s="68" t="e">
        <f>VLOOKUP(AQ190,'Validation Lists'!$B$232:$C$235,2,FALSE)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VLOOKUP(AG190,'Validation Lists'!$B$229:$C$230,2,FALSE)</f>
        <v>#N/A</v>
      </c>
      <c r="BU190" s="68" t="e">
        <f>VLOOKUP(AH190,'Validation Lists'!$B$229:$C$230,2,FALSE)</f>
        <v>#N/A</v>
      </c>
      <c r="BV190" s="68" t="e">
        <f>VLOOKUP(AI190,'Validation Lists'!$B$229:$C$230,2,FALSE)</f>
        <v>#N/A</v>
      </c>
      <c r="BW190" s="68" t="e">
        <f t="shared" si="6"/>
        <v>#N/A</v>
      </c>
    </row>
    <row r="191" spans="1:75" ht="77.5" customHeight="1" x14ac:dyDescent="0.15">
      <c r="A191" s="29"/>
      <c r="B191" s="29"/>
      <c r="C191" s="29"/>
      <c r="D191" s="29"/>
      <c r="E191" s="29"/>
      <c r="F191" s="30"/>
      <c r="G191" s="30"/>
      <c r="H191" s="52"/>
      <c r="I191" s="52"/>
      <c r="J191" s="52"/>
      <c r="K191" s="52"/>
      <c r="L191" s="52"/>
      <c r="M191" s="52"/>
      <c r="N191" s="52"/>
      <c r="O191" s="53"/>
      <c r="P191" s="53"/>
      <c r="Q191" s="53"/>
      <c r="R191" s="53"/>
      <c r="S191" s="53"/>
      <c r="T191" s="53"/>
      <c r="U191" s="53"/>
      <c r="V191" s="60"/>
      <c r="W191" s="60"/>
      <c r="X191" s="60"/>
      <c r="Y191" s="60"/>
      <c r="Z191" s="60"/>
      <c r="AA191" s="60"/>
      <c r="AB191" s="60"/>
      <c r="AC191" s="60"/>
      <c r="AD191" s="60"/>
      <c r="AE191" s="60"/>
      <c r="AF191" s="60"/>
      <c r="AG191" s="60"/>
      <c r="AH191" s="60"/>
      <c r="AI191" s="60"/>
      <c r="AJ191" s="58"/>
      <c r="AK191" s="58"/>
      <c r="AL191" s="58"/>
      <c r="AM191" s="58"/>
      <c r="AN191" s="58"/>
      <c r="AO191" s="58"/>
      <c r="AP191" s="58"/>
      <c r="AQ191" s="58"/>
      <c r="AZ191" s="68" t="e">
        <f>VLOOKUP(AJ191,'Validation Lists'!$B$232:$C$235,2,FALSE)</f>
        <v>#N/A</v>
      </c>
      <c r="BA191" s="68" t="e">
        <f>VLOOKUP(AK191,'Validation Lists'!$B$232:$C$235,2,FALSE)</f>
        <v>#N/A</v>
      </c>
      <c r="BB191" s="68" t="e">
        <f>VLOOKUP(AL191,'Validation Lists'!$B$232:$C$235,2,FALSE)</f>
        <v>#N/A</v>
      </c>
      <c r="BC191" s="68" t="e">
        <f>VLOOKUP(AM191,'Validation Lists'!$B$232:$C$235,2,FALSE)</f>
        <v>#N/A</v>
      </c>
      <c r="BD191" s="68" t="e">
        <f>VLOOKUP(AN191,'Validation Lists'!$B$232:$C$235,2,FALSE)</f>
        <v>#N/A</v>
      </c>
      <c r="BE191" s="68" t="e">
        <f>VLOOKUP(AO191,'Validation Lists'!$B$232:$C$235,2,FALSE)</f>
        <v>#N/A</v>
      </c>
      <c r="BF191" s="68" t="e">
        <f>VLOOKUP(AP191,'Validation Lists'!$B$232:$C$235,2,FALSE)</f>
        <v>#N/A</v>
      </c>
      <c r="BG191" s="68" t="e">
        <f>VLOOKUP(AQ191,'Validation Lists'!$B$232:$C$235,2,FALSE)</f>
        <v>#N/A</v>
      </c>
      <c r="BI191" s="68" t="e">
        <f>VLOOKUP(V191,'Validation Lists'!$B$229:$C$230,2,FALSE)</f>
        <v>#N/A</v>
      </c>
      <c r="BJ191" s="68" t="e">
        <f>VLOOKUP(W191,'Validation Lists'!$B$229:$C$230,2,FALSE)</f>
        <v>#N/A</v>
      </c>
      <c r="BK191" s="68" t="e">
        <f>VLOOKUP(X191,'Validation Lists'!$B$229:$C$230,2,FALSE)</f>
        <v>#N/A</v>
      </c>
      <c r="BL191" s="68" t="e">
        <f>VLOOKUP(Y191,'Validation Lists'!$B$229:$C$230,2,FALSE)</f>
        <v>#N/A</v>
      </c>
      <c r="BM191" s="68" t="e">
        <f>VLOOKUP(Z191,'Validation Lists'!$B$229:$C$230,2,FALSE)</f>
        <v>#N/A</v>
      </c>
      <c r="BN191" s="68" t="e">
        <f>VLOOKUP(AA191,'Validation Lists'!$B$229:$C$230,2,FALSE)</f>
        <v>#N/A</v>
      </c>
      <c r="BO191" s="68" t="e">
        <f>VLOOKUP(AB191,'Validation Lists'!$B$229:$C$230,2,FALSE)</f>
        <v>#N/A</v>
      </c>
      <c r="BP191" s="68" t="e">
        <f>VLOOKUP(AC191,'Validation Lists'!$B$229:$C$230,2,FALSE)</f>
        <v>#N/A</v>
      </c>
      <c r="BQ191" s="68" t="e">
        <f>VLOOKUP(AD191,'Validation Lists'!$B$229:$C$230,2,FALSE)</f>
        <v>#N/A</v>
      </c>
      <c r="BR191" s="68" t="e">
        <f>VLOOKUP(AE191,'Validation Lists'!$B$229:$C$230,2,FALSE)</f>
        <v>#N/A</v>
      </c>
      <c r="BS191" s="68" t="e">
        <f>VLOOKUP(AF191,'Validation Lists'!$B$229:$C$230,2,FALSE)</f>
        <v>#N/A</v>
      </c>
      <c r="BT191" s="68" t="e">
        <f>VLOOKUP(AG191,'Validation Lists'!$B$229:$C$230,2,FALSE)</f>
        <v>#N/A</v>
      </c>
      <c r="BU191" s="68" t="e">
        <f>VLOOKUP(AH191,'Validation Lists'!$B$229:$C$230,2,FALSE)</f>
        <v>#N/A</v>
      </c>
      <c r="BV191" s="68" t="e">
        <f>VLOOKUP(AI191,'Validation Lists'!$B$229:$C$230,2,FALSE)</f>
        <v>#N/A</v>
      </c>
      <c r="BW191" s="68" t="e">
        <f t="shared" si="6"/>
        <v>#N/A</v>
      </c>
    </row>
    <row r="192" spans="1:75" ht="77.5" customHeight="1" x14ac:dyDescent="0.15">
      <c r="A192" s="29"/>
      <c r="B192" s="29"/>
      <c r="C192" s="29"/>
      <c r="D192" s="29"/>
      <c r="E192" s="29"/>
      <c r="F192" s="30"/>
      <c r="G192" s="30"/>
      <c r="H192" s="52"/>
      <c r="I192" s="52"/>
      <c r="J192" s="52"/>
      <c r="K192" s="52"/>
      <c r="L192" s="52"/>
      <c r="M192" s="52"/>
      <c r="N192" s="52"/>
      <c r="O192" s="53"/>
      <c r="P192" s="53"/>
      <c r="Q192" s="53"/>
      <c r="R192" s="53"/>
      <c r="S192" s="53"/>
      <c r="T192" s="53"/>
      <c r="U192" s="53"/>
    </row>
    <row r="193" ht="14.5" customHeight="1" x14ac:dyDescent="0.15"/>
    <row r="194" ht="14.5" customHeight="1" x14ac:dyDescent="0.15"/>
  </sheetData>
  <mergeCells count="7">
    <mergeCell ref="AS2:AS3"/>
    <mergeCell ref="A2:G2"/>
    <mergeCell ref="H2:N2"/>
    <mergeCell ref="O2:U2"/>
    <mergeCell ref="V2:AI2"/>
    <mergeCell ref="AJ2:AQ2"/>
    <mergeCell ref="AR2:AR3"/>
  </mergeCells>
  <pageMargins left="0.7" right="0.7" top="0.75" bottom="0.75" header="0.3" footer="0.3"/>
  <extLst>
    <ext xmlns:x14="http://schemas.microsoft.com/office/spreadsheetml/2009/9/main" uri="{CCE6A557-97BC-4b89-ADB6-D9C93CAAB3DF}">
      <x14:dataValidations xmlns:xm="http://schemas.microsoft.com/office/excel/2006/main" count="11">
        <x14:dataValidation type="list" allowBlank="1" showInputMessage="1" showErrorMessage="1" xr:uid="{87422373-6040-4B39-9659-A7FEE642D78B}">
          <x14:formula1>
            <xm:f>'Validation Lists'!$B$114:$B$120</xm:f>
          </x14:formula1>
          <xm:sqref>N4:N193</xm:sqref>
        </x14:dataValidation>
        <x14:dataValidation type="list" allowBlank="1" showInputMessage="1" showErrorMessage="1" xr:uid="{5AED11B9-19BF-4AAF-9617-F62D21D7E549}">
          <x14:formula1>
            <xm:f>'Validation Lists'!$B$81:$B$85</xm:f>
          </x14:formula1>
          <xm:sqref>J4:J193</xm:sqref>
        </x14:dataValidation>
        <x14:dataValidation type="list" allowBlank="1" showInputMessage="1" showErrorMessage="1" xr:uid="{9FC77111-0321-4937-A808-36DA8C2EF37B}">
          <x14:formula1>
            <xm:f>'Validation Lists'!$B$105:$B$112</xm:f>
          </x14:formula1>
          <xm:sqref>M4:M193</xm:sqref>
        </x14:dataValidation>
        <x14:dataValidation type="list" allowBlank="1" showInputMessage="1" showErrorMessage="1" xr:uid="{23ABE9E0-B01B-4B5A-9BDB-35B8D915290A}">
          <x14:formula1>
            <xm:f>'Validation Lists'!$B$97:$B$103</xm:f>
          </x14:formula1>
          <xm:sqref>L4:L193</xm:sqref>
        </x14:dataValidation>
        <x14:dataValidation type="list" allowBlank="1" showInputMessage="1" showErrorMessage="1" xr:uid="{39803B80-4EA0-44D3-A740-A676DF977FA3}">
          <x14:formula1>
            <xm:f>'Validation Lists'!$B$88:$B$95</xm:f>
          </x14:formula1>
          <xm:sqref>K4:K193</xm:sqref>
        </x14:dataValidation>
        <x14:dataValidation type="list" allowBlank="1" showInputMessage="1" showErrorMessage="1" xr:uid="{B4EA9E92-6EB1-4C17-B439-0FEE53F0251E}">
          <x14:formula1>
            <xm:f>'Validation Lists'!$B$229:$B$230</xm:f>
          </x14:formula1>
          <xm:sqref>AF4:AI191 V4:AE16</xm:sqref>
        </x14:dataValidation>
        <x14:dataValidation type="list" allowBlank="1" showInputMessage="1" showErrorMessage="1" xr:uid="{5D304400-167E-437D-97C4-F4F2C37429FA}">
          <x14:formula1>
            <xm:f>'Validation Lists'!$B$223:$B$227</xm:f>
          </x14:formula1>
          <xm:sqref>F9:F192</xm:sqref>
        </x14:dataValidation>
        <x14:dataValidation type="list" allowBlank="1" showInputMessage="1" showErrorMessage="1" xr:uid="{83AD2271-A4BE-4E45-89F9-7ACA989A3463}">
          <x14:formula1>
            <xm:f>'Validation Lists'!$B$18:$B$27</xm:f>
          </x14:formula1>
          <xm:sqref>H6:H192 E4:E192</xm:sqref>
        </x14:dataValidation>
        <x14:dataValidation type="list" allowBlank="1" showInputMessage="1" showErrorMessage="1" xr:uid="{6C4CA88B-B855-456D-B878-6255B344023E}">
          <x14:formula1>
            <xm:f>'Validation Lists'!$B$3:$B$16</xm:f>
          </x14:formula1>
          <xm:sqref>H4:H193</xm:sqref>
        </x14:dataValidation>
        <x14:dataValidation type="list" allowBlank="1" showInputMessage="1" showErrorMessage="1" xr:uid="{56D96696-0C80-4459-A085-033C513E054D}">
          <x14:formula1>
            <xm:f>'Validation Lists'!$B$18:$B$79</xm:f>
          </x14:formula1>
          <xm:sqref>E193:H193</xm:sqref>
        </x14:dataValidation>
        <x14:dataValidation type="list" allowBlank="1" showInputMessage="1" showErrorMessage="1" xr:uid="{F1648269-4E0D-4E56-B3D5-6FB4A9C126EC}">
          <x14:formula1>
            <xm:f>'Validation Lists'!$B$232:$B$235</xm:f>
          </x14:formula1>
          <xm:sqref>AJ4:AQ6 AJ10:AQ191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194"/>
  <sheetViews>
    <sheetView topLeftCell="M6" zoomScale="110" zoomScaleNormal="110" workbookViewId="0">
      <selection activeCell="AQ7" sqref="AQ7"/>
    </sheetView>
  </sheetViews>
  <sheetFormatPr baseColWidth="10" defaultColWidth="18.33203125" defaultRowHeight="14" x14ac:dyDescent="0.15"/>
  <cols>
    <col min="1" max="5" width="18.33203125" style="48"/>
    <col min="6" max="6" width="24.33203125" style="48" customWidth="1"/>
    <col min="7" max="7" width="26.33203125" style="48" customWidth="1"/>
    <col min="8" max="16" width="18.33203125" style="48" customWidth="1"/>
    <col min="17" max="18" width="18.33203125" style="48"/>
    <col min="19" max="40" width="23.5" style="48" hidden="1" customWidth="1"/>
    <col min="41" max="41" width="20.33203125" style="35" customWidth="1"/>
    <col min="42" max="42" width="25.33203125" style="47" hidden="1" customWidth="1"/>
    <col min="43" max="48" width="18.33203125" style="35"/>
    <col min="49" max="49" width="9.1640625" style="35" bestFit="1" customWidth="1"/>
    <col min="50" max="72" width="18.33203125" style="35"/>
    <col min="73" max="16384" width="18.33203125" style="48"/>
  </cols>
  <sheetData>
    <row r="1" spans="1:72" ht="15" customHeight="1" x14ac:dyDescent="0.15">
      <c r="AW1" s="69" t="s">
        <v>297</v>
      </c>
      <c r="BF1" s="69" t="s">
        <v>297</v>
      </c>
    </row>
    <row r="2" spans="1:72" ht="50.25" customHeight="1" x14ac:dyDescent="0.15">
      <c r="A2" s="141" t="s">
        <v>144</v>
      </c>
      <c r="B2" s="142"/>
      <c r="C2" s="142"/>
      <c r="D2" s="142"/>
      <c r="E2" s="142"/>
      <c r="F2" s="142"/>
      <c r="G2" s="143"/>
      <c r="H2" s="109" t="s">
        <v>148</v>
      </c>
      <c r="I2" s="110"/>
      <c r="J2" s="110"/>
      <c r="K2" s="110"/>
      <c r="L2" s="147" t="s">
        <v>143</v>
      </c>
      <c r="M2" s="147"/>
      <c r="N2" s="147"/>
      <c r="O2" s="147"/>
      <c r="P2" s="147"/>
      <c r="Q2" s="147"/>
      <c r="R2" s="147"/>
      <c r="S2" s="148" t="s">
        <v>149</v>
      </c>
      <c r="T2" s="149"/>
      <c r="U2" s="149"/>
      <c r="V2" s="149"/>
      <c r="W2" s="149"/>
      <c r="X2" s="149"/>
      <c r="Y2" s="149"/>
      <c r="Z2" s="149"/>
      <c r="AA2" s="149"/>
      <c r="AB2" s="149"/>
      <c r="AC2" s="149"/>
      <c r="AD2" s="149"/>
      <c r="AE2" s="149"/>
      <c r="AF2" s="150"/>
      <c r="AG2" s="151" t="s">
        <v>230</v>
      </c>
      <c r="AH2" s="152"/>
      <c r="AI2" s="152"/>
      <c r="AJ2" s="152"/>
      <c r="AK2" s="152"/>
      <c r="AL2" s="152"/>
      <c r="AM2" s="152"/>
      <c r="AN2" s="153"/>
      <c r="AO2" s="154" t="s">
        <v>320</v>
      </c>
      <c r="AP2" s="140" t="s">
        <v>298</v>
      </c>
      <c r="AW2" s="77">
        <v>20</v>
      </c>
      <c r="AX2" s="77">
        <v>15</v>
      </c>
      <c r="AY2" s="77">
        <v>15</v>
      </c>
      <c r="AZ2" s="77">
        <v>10</v>
      </c>
      <c r="BA2" s="77">
        <v>10</v>
      </c>
      <c r="BB2" s="77">
        <v>10</v>
      </c>
      <c r="BC2" s="77">
        <v>10</v>
      </c>
      <c r="BD2" s="77">
        <v>10</v>
      </c>
      <c r="BF2" s="68"/>
      <c r="BG2" s="68"/>
      <c r="BH2" s="68"/>
      <c r="BI2" s="68"/>
      <c r="BJ2" s="68"/>
      <c r="BK2" s="68"/>
      <c r="BL2" s="68"/>
      <c r="BM2" s="68"/>
      <c r="BN2" s="68"/>
      <c r="BO2" s="68"/>
      <c r="BP2" s="68"/>
      <c r="BQ2" s="68"/>
      <c r="BR2" s="68"/>
      <c r="BS2" s="68"/>
      <c r="BT2" s="68"/>
    </row>
    <row r="3" spans="1:72" s="56" customFormat="1" ht="111.75" customHeight="1" x14ac:dyDescent="0.15">
      <c r="A3" s="30" t="s">
        <v>8</v>
      </c>
      <c r="B3" s="30" t="s">
        <v>265</v>
      </c>
      <c r="C3" s="30" t="s">
        <v>0</v>
      </c>
      <c r="D3" s="30" t="s">
        <v>1</v>
      </c>
      <c r="E3" s="30" t="s">
        <v>137</v>
      </c>
      <c r="F3" s="30" t="s">
        <v>163</v>
      </c>
      <c r="G3" s="30" t="s">
        <v>167</v>
      </c>
      <c r="H3" s="74" t="s">
        <v>86</v>
      </c>
      <c r="I3" s="74" t="s">
        <v>542</v>
      </c>
      <c r="J3" s="74" t="s">
        <v>543</v>
      </c>
      <c r="K3" s="74" t="s">
        <v>544</v>
      </c>
      <c r="L3" s="50" t="s">
        <v>138</v>
      </c>
      <c r="M3" s="50" t="s">
        <v>139</v>
      </c>
      <c r="N3" s="50" t="s">
        <v>140</v>
      </c>
      <c r="O3" s="50" t="s">
        <v>141</v>
      </c>
      <c r="P3" s="50" t="s">
        <v>142</v>
      </c>
      <c r="Q3" s="50" t="s">
        <v>153</v>
      </c>
      <c r="R3" s="50" t="s">
        <v>152</v>
      </c>
      <c r="S3" s="54" t="s">
        <v>193</v>
      </c>
      <c r="T3" s="54" t="s">
        <v>194</v>
      </c>
      <c r="U3" s="54" t="s">
        <v>195</v>
      </c>
      <c r="V3" s="54" t="s">
        <v>196</v>
      </c>
      <c r="W3" s="54" t="s">
        <v>147</v>
      </c>
      <c r="X3" s="54" t="s">
        <v>197</v>
      </c>
      <c r="Y3" s="54" t="s">
        <v>198</v>
      </c>
      <c r="Z3" s="54" t="s">
        <v>199</v>
      </c>
      <c r="AA3" s="54" t="s">
        <v>200</v>
      </c>
      <c r="AB3" s="54" t="s">
        <v>201</v>
      </c>
      <c r="AC3" s="54" t="s">
        <v>202</v>
      </c>
      <c r="AD3" s="54" t="s">
        <v>203</v>
      </c>
      <c r="AE3" s="54" t="s">
        <v>204</v>
      </c>
      <c r="AF3" s="54" t="s">
        <v>205</v>
      </c>
      <c r="AG3" s="55" t="s">
        <v>206</v>
      </c>
      <c r="AH3" s="55" t="s">
        <v>207</v>
      </c>
      <c r="AI3" s="55" t="s">
        <v>208</v>
      </c>
      <c r="AJ3" s="55" t="s">
        <v>209</v>
      </c>
      <c r="AK3" s="55" t="s">
        <v>210</v>
      </c>
      <c r="AL3" s="55" t="s">
        <v>296</v>
      </c>
      <c r="AM3" s="55" t="s">
        <v>150</v>
      </c>
      <c r="AN3" s="55" t="s">
        <v>151</v>
      </c>
      <c r="AO3" s="154"/>
      <c r="AP3" s="140"/>
      <c r="AQ3" s="35"/>
      <c r="AR3" s="35"/>
      <c r="AS3" s="35"/>
      <c r="AT3" s="35"/>
      <c r="AU3" s="35"/>
      <c r="AV3" s="35"/>
      <c r="AW3" s="68"/>
      <c r="AX3" s="68"/>
      <c r="AY3" s="68"/>
      <c r="AZ3" s="68"/>
      <c r="BA3" s="68"/>
      <c r="BB3" s="68"/>
      <c r="BC3" s="68"/>
      <c r="BD3" s="68"/>
      <c r="BE3" s="35"/>
      <c r="BF3" s="68"/>
      <c r="BG3" s="68"/>
      <c r="BH3" s="68"/>
      <c r="BI3" s="68"/>
      <c r="BJ3" s="68"/>
      <c r="BK3" s="68"/>
      <c r="BL3" s="68"/>
      <c r="BM3" s="68"/>
      <c r="BN3" s="68"/>
      <c r="BO3" s="68"/>
      <c r="BP3" s="68"/>
      <c r="BQ3" s="68"/>
      <c r="BR3" s="68"/>
      <c r="BS3" s="68"/>
      <c r="BT3" s="68"/>
    </row>
    <row r="4" spans="1:72" customFormat="1" ht="80.5" customHeight="1" x14ac:dyDescent="0.2">
      <c r="A4" s="29">
        <v>1</v>
      </c>
      <c r="B4" s="30" t="s">
        <v>280</v>
      </c>
      <c r="C4" s="29" t="s">
        <v>279</v>
      </c>
      <c r="D4" s="29" t="s">
        <v>262</v>
      </c>
      <c r="E4" s="29">
        <v>2025</v>
      </c>
      <c r="F4" s="30" t="s">
        <v>281</v>
      </c>
      <c r="G4" s="30" t="s">
        <v>541</v>
      </c>
      <c r="H4" s="52">
        <v>180</v>
      </c>
      <c r="I4" s="52">
        <v>90</v>
      </c>
      <c r="J4" s="49" t="s">
        <v>527</v>
      </c>
      <c r="K4" s="49" t="s">
        <v>527</v>
      </c>
      <c r="L4" s="114">
        <f>0.9*0.3*0.3*Q4</f>
        <v>9720000</v>
      </c>
      <c r="M4" s="75">
        <f>0.9*0.3*0.7*Q4</f>
        <v>22680000</v>
      </c>
      <c r="N4" s="75">
        <f>0.9*0.7*0.6*Q4</f>
        <v>45360000</v>
      </c>
      <c r="O4" s="75">
        <f>0.9*0.7*0.4*Q4</f>
        <v>30240000</v>
      </c>
      <c r="P4" s="75">
        <f>Q4*0.1</f>
        <v>12000000</v>
      </c>
      <c r="Q4" s="111">
        <v>120000000</v>
      </c>
      <c r="R4" s="111">
        <f>Q4*0.005</f>
        <v>600000</v>
      </c>
      <c r="S4" s="54"/>
      <c r="T4" s="54"/>
      <c r="U4" s="54"/>
      <c r="V4" s="54"/>
      <c r="W4" s="54"/>
      <c r="X4" s="54"/>
      <c r="Y4" s="54"/>
      <c r="Z4" s="54"/>
      <c r="AA4" s="54"/>
      <c r="AB4" s="54"/>
      <c r="AC4" s="54"/>
      <c r="AD4" s="54"/>
      <c r="AE4" s="54"/>
      <c r="AF4" s="54"/>
      <c r="AG4" s="58"/>
      <c r="AH4" s="58"/>
      <c r="AI4" s="58"/>
      <c r="AJ4" s="58"/>
      <c r="AK4" s="58"/>
      <c r="AL4" s="58"/>
      <c r="AM4" s="58"/>
      <c r="AN4" s="58"/>
      <c r="AO4" s="65">
        <v>39.533333333333331</v>
      </c>
      <c r="AP4" s="70" t="e">
        <f t="shared" ref="AP4:AP7" si="0">IF(BT4=14,"","This Project does not fully meet qualification criteria")</f>
        <v>#N/A</v>
      </c>
      <c r="AQ4" s="35"/>
      <c r="AR4" s="35"/>
      <c r="AS4" s="35"/>
      <c r="AT4" s="35"/>
      <c r="AU4" s="35"/>
      <c r="AV4" s="35"/>
      <c r="AW4" s="68" t="e">
        <f>VLOOKUP(AG4,'Validation Lists'!$B$232:$C$235,2,FALSE)</f>
        <v>#N/A</v>
      </c>
      <c r="AX4" s="68" t="e">
        <f>VLOOKUP(AH4,'Validation Lists'!$B$232:$C$235,2,FALSE)</f>
        <v>#N/A</v>
      </c>
      <c r="AY4" s="68" t="e">
        <f>VLOOKUP(AI4,'Validation Lists'!$B$232:$C$235,2,FALSE)</f>
        <v>#N/A</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35"/>
      <c r="BF4" s="68" t="e">
        <f>VLOOKUP(S4,'Validation Lists'!$B$229:$C$230,2,FALSE)</f>
        <v>#N/A</v>
      </c>
      <c r="BG4" s="68" t="e">
        <f>VLOOKUP(T4,'Validation Lists'!$B$229:$C$230,2,FALSE)</f>
        <v>#N/A</v>
      </c>
      <c r="BH4" s="68" t="e">
        <f>VLOOKUP(U4,'Validation Lists'!$B$229:$C$230,2,FALSE)</f>
        <v>#N/A</v>
      </c>
      <c r="BI4" s="68" t="e">
        <f>VLOOKUP(V4,'Validation Lists'!$B$229:$C$230,2,FALSE)</f>
        <v>#N/A</v>
      </c>
      <c r="BJ4" s="68" t="e">
        <f>VLOOKUP(W4,'Validation Lists'!$B$229:$C$230,2,FALSE)</f>
        <v>#N/A</v>
      </c>
      <c r="BK4" s="68" t="e">
        <f>VLOOKUP(X4,'Validation Lists'!$B$229:$C$230,2,FALSE)</f>
        <v>#N/A</v>
      </c>
      <c r="BL4" s="68" t="e">
        <f>VLOOKUP(Y4,'Validation Lists'!$B$229:$C$230,2,FALSE)</f>
        <v>#N/A</v>
      </c>
      <c r="BM4" s="68" t="e">
        <f>VLOOKUP(Z4,'Validation Lists'!$B$229:$C$230,2,FALSE)</f>
        <v>#N/A</v>
      </c>
      <c r="BN4" s="68" t="e">
        <f>VLOOKUP(AA4,'Validation Lists'!$B$229:$C$230,2,FALSE)</f>
        <v>#N/A</v>
      </c>
      <c r="BO4" s="68" t="e">
        <f>VLOOKUP(AB4,'Validation Lists'!$B$229:$C$230,2,FALSE)</f>
        <v>#N/A</v>
      </c>
      <c r="BP4" s="68" t="e">
        <f>VLOOKUP(AC4,'Validation Lists'!$B$229:$C$230,2,FALSE)</f>
        <v>#N/A</v>
      </c>
      <c r="BQ4" s="68" t="e">
        <f>VLOOKUP(AD4,'Validation Lists'!$B$229:$C$230,2,FALSE)</f>
        <v>#N/A</v>
      </c>
      <c r="BR4" s="68" t="e">
        <f>VLOOKUP(AE4,'Validation Lists'!$B$229:$C$230,2,FALSE)</f>
        <v>#N/A</v>
      </c>
      <c r="BS4" s="68" t="e">
        <f>VLOOKUP(AF4,'Validation Lists'!$B$229:$C$230,2,FALSE)</f>
        <v>#N/A</v>
      </c>
      <c r="BT4" s="68" t="e">
        <f>SUM(BF4:BS4)</f>
        <v>#N/A</v>
      </c>
    </row>
    <row r="5" spans="1:72" ht="58.5" customHeight="1" x14ac:dyDescent="0.15">
      <c r="A5" s="29">
        <v>2</v>
      </c>
      <c r="B5" s="30" t="s">
        <v>282</v>
      </c>
      <c r="C5" s="29" t="s">
        <v>279</v>
      </c>
      <c r="D5" s="29" t="s">
        <v>262</v>
      </c>
      <c r="E5" s="29">
        <v>2021</v>
      </c>
      <c r="F5" s="30" t="s">
        <v>281</v>
      </c>
      <c r="G5" s="30" t="s">
        <v>549</v>
      </c>
      <c r="H5" s="52" t="s">
        <v>545</v>
      </c>
      <c r="I5" s="52" t="s">
        <v>545</v>
      </c>
      <c r="J5" s="49" t="s">
        <v>546</v>
      </c>
      <c r="K5" s="52" t="s">
        <v>545</v>
      </c>
      <c r="L5" s="114">
        <f>0.9*0.3*0.3*Q5</f>
        <v>121500</v>
      </c>
      <c r="M5" s="75">
        <f>0.9*0.3*0.7*Q5</f>
        <v>283500</v>
      </c>
      <c r="N5" s="75">
        <f>0.9*0.7*0.3*Q5</f>
        <v>283500</v>
      </c>
      <c r="O5" s="75">
        <f>0.9*0.7*0.7*Q5</f>
        <v>661499.99999999988</v>
      </c>
      <c r="P5" s="75">
        <f>Q5*0.1</f>
        <v>150000</v>
      </c>
      <c r="Q5" s="112">
        <v>1500000</v>
      </c>
      <c r="R5" s="113">
        <f>ROUND(0.5%*Q5,-2)</f>
        <v>7500</v>
      </c>
      <c r="S5" s="54"/>
      <c r="T5" s="54"/>
      <c r="U5" s="54"/>
      <c r="V5" s="54"/>
      <c r="W5" s="54"/>
      <c r="X5" s="54"/>
      <c r="Y5" s="54"/>
      <c r="Z5" s="54"/>
      <c r="AA5" s="54"/>
      <c r="AB5" s="54"/>
      <c r="AC5" s="54"/>
      <c r="AD5" s="54"/>
      <c r="AE5" s="54"/>
      <c r="AF5" s="54"/>
      <c r="AG5" s="58"/>
      <c r="AH5" s="58"/>
      <c r="AI5" s="58"/>
      <c r="AJ5" s="58"/>
      <c r="AK5" s="58"/>
      <c r="AL5" s="58"/>
      <c r="AM5" s="58"/>
      <c r="AN5" s="58"/>
      <c r="AO5" s="65">
        <v>37.533333333333331</v>
      </c>
      <c r="AP5" s="70" t="e">
        <f t="shared" si="0"/>
        <v>#N/A</v>
      </c>
      <c r="AW5" s="68" t="e">
        <f>VLOOKUP(AG5,'Validation Lists'!$B$232:$C$235,2,FALSE)</f>
        <v>#N/A</v>
      </c>
      <c r="AX5" s="68" t="e">
        <f>VLOOKUP(AH5,'Validation Lists'!$B$232:$C$235,2,FALSE)</f>
        <v>#N/A</v>
      </c>
      <c r="AY5" s="68" t="e">
        <f>VLOOKUP(AI5,'Validation Lists'!$B$232:$C$235,2,FALSE)</f>
        <v>#N/A</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F5" s="68" t="e">
        <f>VLOOKUP(S5,'Validation Lists'!$B$229:$C$230,2,FALSE)</f>
        <v>#N/A</v>
      </c>
      <c r="BG5" s="68" t="e">
        <f>VLOOKUP(T5,'Validation Lists'!$B$229:$C$230,2,FALSE)</f>
        <v>#N/A</v>
      </c>
      <c r="BH5" s="68" t="e">
        <f>VLOOKUP(U5,'Validation Lists'!$B$229:$C$230,2,FALSE)</f>
        <v>#N/A</v>
      </c>
      <c r="BI5" s="68" t="e">
        <f>VLOOKUP(V5,'Validation Lists'!$B$229:$C$230,2,FALSE)</f>
        <v>#N/A</v>
      </c>
      <c r="BJ5" s="68" t="e">
        <f>VLOOKUP(W5,'Validation Lists'!$B$229:$C$230,2,FALSE)</f>
        <v>#N/A</v>
      </c>
      <c r="BK5" s="68" t="e">
        <f>VLOOKUP(X5,'Validation Lists'!$B$229:$C$230,2,FALSE)</f>
        <v>#N/A</v>
      </c>
      <c r="BL5" s="68" t="e">
        <f>VLOOKUP(Y5,'Validation Lists'!$B$229:$C$230,2,FALSE)</f>
        <v>#N/A</v>
      </c>
      <c r="BM5" s="68" t="e">
        <f>VLOOKUP(Z5,'Validation Lists'!$B$229:$C$230,2,FALSE)</f>
        <v>#N/A</v>
      </c>
      <c r="BN5" s="68" t="e">
        <f>VLOOKUP(AA5,'Validation Lists'!$B$229:$C$230,2,FALSE)</f>
        <v>#N/A</v>
      </c>
      <c r="BO5" s="68" t="e">
        <f>VLOOKUP(AB5,'Validation Lists'!$B$229:$C$230,2,FALSE)</f>
        <v>#N/A</v>
      </c>
      <c r="BP5" s="68" t="e">
        <f>VLOOKUP(AC5,'Validation Lists'!$B$229:$C$230,2,FALSE)</f>
        <v>#N/A</v>
      </c>
      <c r="BQ5" s="68" t="e">
        <f>VLOOKUP(AD5,'Validation Lists'!$B$229:$C$230,2,FALSE)</f>
        <v>#N/A</v>
      </c>
      <c r="BR5" s="68" t="e">
        <f>VLOOKUP(AE5,'Validation Lists'!$B$229:$C$230,2,FALSE)</f>
        <v>#N/A</v>
      </c>
      <c r="BS5" s="68" t="e">
        <f>VLOOKUP(AF5,'Validation Lists'!$B$229:$C$230,2,FALSE)</f>
        <v>#N/A</v>
      </c>
      <c r="BT5" s="68" t="e">
        <f t="shared" ref="BT5:BT68" si="1">SUM(BF5:BS5)</f>
        <v>#N/A</v>
      </c>
    </row>
    <row r="6" spans="1:72" ht="50.25" customHeight="1" x14ac:dyDescent="0.15">
      <c r="A6" s="29">
        <v>3</v>
      </c>
      <c r="B6" s="30" t="s">
        <v>313</v>
      </c>
      <c r="C6" s="29" t="s">
        <v>279</v>
      </c>
      <c r="D6" s="29" t="s">
        <v>262</v>
      </c>
      <c r="E6" s="29">
        <v>2022</v>
      </c>
      <c r="F6" s="30" t="s">
        <v>316</v>
      </c>
      <c r="G6" s="30" t="s">
        <v>548</v>
      </c>
      <c r="H6" s="52">
        <v>50</v>
      </c>
      <c r="I6" s="52">
        <v>10</v>
      </c>
      <c r="J6" s="49" t="s">
        <v>527</v>
      </c>
      <c r="K6" s="49" t="s">
        <v>527</v>
      </c>
      <c r="L6" s="114">
        <f>0.9*0.3*0.3*Q6</f>
        <v>162000</v>
      </c>
      <c r="M6" s="75">
        <f>0.9*0.3*0.7*Q6</f>
        <v>378000</v>
      </c>
      <c r="N6" s="75">
        <f>0.9*0.7*0.6*Q6</f>
        <v>756000</v>
      </c>
      <c r="O6" s="75">
        <f>0.9*0.7*0.4*Q6</f>
        <v>504000</v>
      </c>
      <c r="P6" s="75">
        <f>Q6*0.1</f>
        <v>200000</v>
      </c>
      <c r="Q6" s="112">
        <v>2000000</v>
      </c>
      <c r="R6" s="113">
        <f>ROUND(0.5%*Q6,-2)</f>
        <v>10000</v>
      </c>
      <c r="S6" s="54"/>
      <c r="T6" s="54"/>
      <c r="U6" s="54"/>
      <c r="V6" s="54"/>
      <c r="W6" s="54"/>
      <c r="X6" s="54"/>
      <c r="Y6" s="54"/>
      <c r="Z6" s="54"/>
      <c r="AA6" s="54"/>
      <c r="AB6" s="54"/>
      <c r="AC6" s="54"/>
      <c r="AD6" s="54"/>
      <c r="AE6" s="54"/>
      <c r="AF6" s="54"/>
      <c r="AG6" s="58"/>
      <c r="AH6" s="58"/>
      <c r="AI6" s="58"/>
      <c r="AJ6" s="58"/>
      <c r="AK6" s="58"/>
      <c r="AL6" s="58"/>
      <c r="AM6" s="58"/>
      <c r="AN6" s="58"/>
      <c r="AO6" s="65">
        <v>27.533333333333331</v>
      </c>
      <c r="AP6" s="70" t="e">
        <f t="shared" si="0"/>
        <v>#N/A</v>
      </c>
      <c r="AW6" s="68" t="e">
        <f>VLOOKUP(AG6,'Validation Lists'!$B$232:$C$235,2,FALSE)</f>
        <v>#N/A</v>
      </c>
      <c r="AX6" s="68" t="e">
        <f>VLOOKUP(AH6,'Validation Lists'!$B$232:$C$235,2,FALSE)</f>
        <v>#N/A</v>
      </c>
      <c r="AY6" s="68" t="e">
        <f>VLOOKUP(AI6,'Validation Lists'!$B$232:$C$235,2,FALSE)</f>
        <v>#N/A</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F6" s="68" t="e">
        <f>VLOOKUP(S6,'Validation Lists'!$B$229:$C$230,2,FALSE)</f>
        <v>#N/A</v>
      </c>
      <c r="BG6" s="68" t="e">
        <f>VLOOKUP(T6,'Validation Lists'!$B$229:$C$230,2,FALSE)</f>
        <v>#N/A</v>
      </c>
      <c r="BH6" s="68" t="e">
        <f>VLOOKUP(U6,'Validation Lists'!$B$229:$C$230,2,FALSE)</f>
        <v>#N/A</v>
      </c>
      <c r="BI6" s="68" t="e">
        <f>VLOOKUP(V6,'Validation Lists'!$B$229:$C$230,2,FALSE)</f>
        <v>#N/A</v>
      </c>
      <c r="BJ6" s="68" t="e">
        <f>VLOOKUP(W6,'Validation Lists'!$B$229:$C$230,2,FALSE)</f>
        <v>#N/A</v>
      </c>
      <c r="BK6" s="68" t="e">
        <f>VLOOKUP(X6,'Validation Lists'!$B$229:$C$230,2,FALSE)</f>
        <v>#N/A</v>
      </c>
      <c r="BL6" s="68" t="e">
        <f>VLOOKUP(Y6,'Validation Lists'!$B$229:$C$230,2,FALSE)</f>
        <v>#N/A</v>
      </c>
      <c r="BM6" s="68" t="e">
        <f>VLOOKUP(Z6,'Validation Lists'!$B$229:$C$230,2,FALSE)</f>
        <v>#N/A</v>
      </c>
      <c r="BN6" s="68" t="e">
        <f>VLOOKUP(AA6,'Validation Lists'!$B$229:$C$230,2,FALSE)</f>
        <v>#N/A</v>
      </c>
      <c r="BO6" s="68" t="e">
        <f>VLOOKUP(AB6,'Validation Lists'!$B$229:$C$230,2,FALSE)</f>
        <v>#N/A</v>
      </c>
      <c r="BP6" s="68" t="e">
        <f>VLOOKUP(AC6,'Validation Lists'!$B$229:$C$230,2,FALSE)</f>
        <v>#N/A</v>
      </c>
      <c r="BQ6" s="68" t="e">
        <f>VLOOKUP(AD6,'Validation Lists'!$B$229:$C$230,2,FALSE)</f>
        <v>#N/A</v>
      </c>
      <c r="BR6" s="68" t="e">
        <f>VLOOKUP(AE6,'Validation Lists'!$B$229:$C$230,2,FALSE)</f>
        <v>#N/A</v>
      </c>
      <c r="BS6" s="68" t="e">
        <f>VLOOKUP(AF6,'Validation Lists'!$B$229:$C$230,2,FALSE)</f>
        <v>#N/A</v>
      </c>
      <c r="BT6" s="68" t="e">
        <f t="shared" si="1"/>
        <v>#N/A</v>
      </c>
    </row>
    <row r="7" spans="1:72" ht="75" customHeight="1" x14ac:dyDescent="0.15">
      <c r="A7" s="29">
        <v>4</v>
      </c>
      <c r="B7" s="30" t="s">
        <v>361</v>
      </c>
      <c r="C7" s="29" t="s">
        <v>279</v>
      </c>
      <c r="D7" s="29" t="s">
        <v>187</v>
      </c>
      <c r="E7" s="29">
        <v>2029</v>
      </c>
      <c r="F7" s="30" t="s">
        <v>516</v>
      </c>
      <c r="G7" s="30" t="s">
        <v>547</v>
      </c>
      <c r="H7" s="52">
        <v>200</v>
      </c>
      <c r="I7" s="52">
        <v>40</v>
      </c>
      <c r="J7" s="49" t="s">
        <v>527</v>
      </c>
      <c r="K7" s="49" t="s">
        <v>527</v>
      </c>
      <c r="L7" s="114">
        <f>0.9*0.3*0.3*Q7</f>
        <v>9720000</v>
      </c>
      <c r="M7" s="75">
        <f>0.9*0.3*0.7*Q7</f>
        <v>22680000</v>
      </c>
      <c r="N7" s="75">
        <f>0.9*0.7*0.6*Q7</f>
        <v>45360000</v>
      </c>
      <c r="O7" s="75">
        <f>0.9*0.7*0.4*Q7</f>
        <v>30240000</v>
      </c>
      <c r="P7" s="75">
        <f>Q7*0.1</f>
        <v>12000000</v>
      </c>
      <c r="Q7" s="113">
        <v>120000000</v>
      </c>
      <c r="R7" s="113">
        <f>ROUND(0.5%*Q7,-2)</f>
        <v>600000</v>
      </c>
      <c r="S7" s="54"/>
      <c r="T7" s="54"/>
      <c r="U7" s="54"/>
      <c r="V7" s="54"/>
      <c r="W7" s="54"/>
      <c r="X7" s="54"/>
      <c r="Y7" s="54"/>
      <c r="Z7" s="54"/>
      <c r="AA7" s="54"/>
      <c r="AB7" s="54"/>
      <c r="AC7" s="54"/>
      <c r="AD7" s="54"/>
      <c r="AE7" s="54"/>
      <c r="AF7" s="54"/>
      <c r="AG7" s="58"/>
      <c r="AH7" s="58"/>
      <c r="AI7" s="58"/>
      <c r="AJ7" s="58"/>
      <c r="AK7" s="58"/>
      <c r="AL7" s="58"/>
      <c r="AM7" s="58"/>
      <c r="AN7" s="58"/>
      <c r="AO7" s="65">
        <v>77</v>
      </c>
      <c r="AP7" s="70" t="e">
        <f t="shared" si="0"/>
        <v>#N/A</v>
      </c>
      <c r="AW7" s="68" t="e">
        <f>VLOOKUP(AG7,'Validation Lists'!$B$232:$C$235,2,FALSE)</f>
        <v>#N/A</v>
      </c>
      <c r="AX7" s="68" t="e">
        <f>VLOOKUP(AH7,'Validation Lists'!$B$232:$C$235,2,FALSE)</f>
        <v>#N/A</v>
      </c>
      <c r="AY7" s="68" t="e">
        <f>VLOOKUP(AI7,'Validation Lists'!$B$232:$C$235,2,FALSE)</f>
        <v>#N/A</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F7" s="68" t="e">
        <f>VLOOKUP(S7,'Validation Lists'!$B$229:$C$230,2,FALSE)</f>
        <v>#N/A</v>
      </c>
      <c r="BG7" s="68" t="e">
        <f>VLOOKUP(T7,'Validation Lists'!$B$229:$C$230,2,FALSE)</f>
        <v>#N/A</v>
      </c>
      <c r="BH7" s="68" t="e">
        <f>VLOOKUP(U7,'Validation Lists'!$B$229:$C$230,2,FALSE)</f>
        <v>#N/A</v>
      </c>
      <c r="BI7" s="68" t="e">
        <f>VLOOKUP(V7,'Validation Lists'!$B$229:$C$230,2,FALSE)</f>
        <v>#N/A</v>
      </c>
      <c r="BJ7" s="68" t="e">
        <f>VLOOKUP(W7,'Validation Lists'!$B$229:$C$230,2,FALSE)</f>
        <v>#N/A</v>
      </c>
      <c r="BK7" s="68" t="e">
        <f>VLOOKUP(X7,'Validation Lists'!$B$229:$C$230,2,FALSE)</f>
        <v>#N/A</v>
      </c>
      <c r="BL7" s="68" t="e">
        <f>VLOOKUP(Y7,'Validation Lists'!$B$229:$C$230,2,FALSE)</f>
        <v>#N/A</v>
      </c>
      <c r="BM7" s="68" t="e">
        <f>VLOOKUP(Z7,'Validation Lists'!$B$229:$C$230,2,FALSE)</f>
        <v>#N/A</v>
      </c>
      <c r="BN7" s="68" t="e">
        <f>VLOOKUP(AA7,'Validation Lists'!$B$229:$C$230,2,FALSE)</f>
        <v>#N/A</v>
      </c>
      <c r="BO7" s="68" t="e">
        <f>VLOOKUP(AB7,'Validation Lists'!$B$229:$C$230,2,FALSE)</f>
        <v>#N/A</v>
      </c>
      <c r="BP7" s="68" t="e">
        <f>VLOOKUP(AC7,'Validation Lists'!$B$229:$C$230,2,FALSE)</f>
        <v>#N/A</v>
      </c>
      <c r="BQ7" s="68" t="e">
        <f>VLOOKUP(AD7,'Validation Lists'!$B$229:$C$230,2,FALSE)</f>
        <v>#N/A</v>
      </c>
      <c r="BR7" s="68" t="e">
        <f>VLOOKUP(AE7,'Validation Lists'!$B$229:$C$230,2,FALSE)</f>
        <v>#N/A</v>
      </c>
      <c r="BS7" s="68" t="e">
        <f>VLOOKUP(AF7,'Validation Lists'!$B$229:$C$230,2,FALSE)</f>
        <v>#N/A</v>
      </c>
      <c r="BT7" s="68" t="e">
        <f t="shared" si="1"/>
        <v>#N/A</v>
      </c>
    </row>
    <row r="8" spans="1:72" ht="50.25" customHeight="1" x14ac:dyDescent="0.15">
      <c r="A8" s="29"/>
      <c r="B8" s="30"/>
      <c r="C8" s="29"/>
      <c r="D8" s="29"/>
      <c r="E8" s="29"/>
      <c r="F8" s="30"/>
      <c r="G8" s="30"/>
      <c r="H8" s="52"/>
      <c r="I8" s="52"/>
      <c r="J8" s="52"/>
      <c r="K8" s="52"/>
      <c r="L8" s="53"/>
      <c r="M8" s="53"/>
      <c r="N8" s="53"/>
      <c r="O8" s="53"/>
      <c r="P8" s="53"/>
      <c r="Q8" s="59"/>
      <c r="R8" s="43"/>
      <c r="S8" s="54"/>
      <c r="T8" s="54"/>
      <c r="U8" s="54"/>
      <c r="V8" s="54"/>
      <c r="W8" s="54"/>
      <c r="X8" s="54"/>
      <c r="Y8" s="54"/>
      <c r="Z8" s="54"/>
      <c r="AA8" s="54"/>
      <c r="AB8" s="54"/>
      <c r="AC8" s="54"/>
      <c r="AD8" s="54"/>
      <c r="AE8" s="54"/>
      <c r="AF8" s="54"/>
      <c r="AG8" s="58"/>
      <c r="AH8" s="58"/>
      <c r="AI8" s="58"/>
      <c r="AJ8" s="58"/>
      <c r="AK8" s="58"/>
      <c r="AL8" s="58"/>
      <c r="AM8" s="58"/>
      <c r="AN8" s="58"/>
      <c r="AO8" s="52"/>
      <c r="AP8" s="70" t="e">
        <f t="shared" ref="AP8:AP69" si="2">IF(BT8=14,"","This Project does not fully meet qualification criteria")</f>
        <v>#N/A</v>
      </c>
      <c r="AW8" s="68" t="e">
        <f>VLOOKUP(AG8,'Validation Lists'!$B$232:$C$235,2,FALSE)</f>
        <v>#N/A</v>
      </c>
      <c r="AX8" s="68" t="e">
        <f>VLOOKUP(AH8,'Validation Lists'!$B$232:$C$235,2,FALSE)</f>
        <v>#N/A</v>
      </c>
      <c r="AY8" s="68" t="e">
        <f>VLOOKUP(AI8,'Validation Lists'!$B$232:$C$235,2,FALSE)</f>
        <v>#N/A</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F8" s="68" t="e">
        <f>VLOOKUP(S8,'Validation Lists'!$B$229:$C$230,2,FALSE)</f>
        <v>#N/A</v>
      </c>
      <c r="BG8" s="68" t="e">
        <f>VLOOKUP(T8,'Validation Lists'!$B$229:$C$230,2,FALSE)</f>
        <v>#N/A</v>
      </c>
      <c r="BH8" s="68" t="e">
        <f>VLOOKUP(U8,'Validation Lists'!$B$229:$C$230,2,FALSE)</f>
        <v>#N/A</v>
      </c>
      <c r="BI8" s="68" t="e">
        <f>VLOOKUP(V8,'Validation Lists'!$B$229:$C$230,2,FALSE)</f>
        <v>#N/A</v>
      </c>
      <c r="BJ8" s="68" t="e">
        <f>VLOOKUP(W8,'Validation Lists'!$B$229:$C$230,2,FALSE)</f>
        <v>#N/A</v>
      </c>
      <c r="BK8" s="68" t="e">
        <f>VLOOKUP(X8,'Validation Lists'!$B$229:$C$230,2,FALSE)</f>
        <v>#N/A</v>
      </c>
      <c r="BL8" s="68" t="e">
        <f>VLOOKUP(Y8,'Validation Lists'!$B$229:$C$230,2,FALSE)</f>
        <v>#N/A</v>
      </c>
      <c r="BM8" s="68" t="e">
        <f>VLOOKUP(Z8,'Validation Lists'!$B$229:$C$230,2,FALSE)</f>
        <v>#N/A</v>
      </c>
      <c r="BN8" s="68" t="e">
        <f>VLOOKUP(AA8,'Validation Lists'!$B$229:$C$230,2,FALSE)</f>
        <v>#N/A</v>
      </c>
      <c r="BO8" s="68" t="e">
        <f>VLOOKUP(AB8,'Validation Lists'!$B$229:$C$230,2,FALSE)</f>
        <v>#N/A</v>
      </c>
      <c r="BP8" s="68" t="e">
        <f>VLOOKUP(AC8,'Validation Lists'!$B$229:$C$230,2,FALSE)</f>
        <v>#N/A</v>
      </c>
      <c r="BQ8" s="68" t="e">
        <f>VLOOKUP(AD8,'Validation Lists'!$B$229:$C$230,2,FALSE)</f>
        <v>#N/A</v>
      </c>
      <c r="BR8" s="68" t="e">
        <f>VLOOKUP(AE8,'Validation Lists'!$B$229:$C$230,2,FALSE)</f>
        <v>#N/A</v>
      </c>
      <c r="BS8" s="68" t="e">
        <f>VLOOKUP(AF8,'Validation Lists'!$B$229:$C$230,2,FALSE)</f>
        <v>#N/A</v>
      </c>
      <c r="BT8" s="68" t="e">
        <f t="shared" si="1"/>
        <v>#N/A</v>
      </c>
    </row>
    <row r="9" spans="1:72" ht="77.5" customHeight="1" x14ac:dyDescent="0.15">
      <c r="A9" s="29"/>
      <c r="B9" s="29"/>
      <c r="C9" s="29"/>
      <c r="D9" s="29"/>
      <c r="E9" s="29"/>
      <c r="F9" s="30"/>
      <c r="G9" s="30"/>
      <c r="H9" s="52"/>
      <c r="I9" s="52"/>
      <c r="J9" s="52"/>
      <c r="K9" s="52"/>
      <c r="L9" s="53"/>
      <c r="M9" s="53"/>
      <c r="N9" s="53"/>
      <c r="O9" s="53"/>
      <c r="P9" s="53"/>
      <c r="Q9" s="53"/>
      <c r="R9" s="53"/>
      <c r="S9" s="54"/>
      <c r="T9" s="54"/>
      <c r="U9" s="54"/>
      <c r="V9" s="54"/>
      <c r="W9" s="54"/>
      <c r="X9" s="54"/>
      <c r="Y9" s="54"/>
      <c r="Z9" s="54"/>
      <c r="AA9" s="54"/>
      <c r="AB9" s="54"/>
      <c r="AC9" s="54"/>
      <c r="AD9" s="54"/>
      <c r="AE9" s="54"/>
      <c r="AF9" s="54"/>
      <c r="AG9" s="58"/>
      <c r="AH9" s="58"/>
      <c r="AI9" s="58"/>
      <c r="AJ9" s="58"/>
      <c r="AK9" s="58"/>
      <c r="AL9" s="58"/>
      <c r="AM9" s="58"/>
      <c r="AN9" s="58"/>
      <c r="AO9" s="52"/>
      <c r="AP9" s="70" t="e">
        <f t="shared" si="2"/>
        <v>#N/A</v>
      </c>
      <c r="AW9" s="68" t="e">
        <f>VLOOKUP(AG9,'Validation Lists'!$B$232:$C$235,2,FALSE)</f>
        <v>#N/A</v>
      </c>
      <c r="AX9" s="68" t="e">
        <f>VLOOKUP(AH9,'Validation Lists'!$B$232:$C$235,2,FALSE)</f>
        <v>#N/A</v>
      </c>
      <c r="AY9" s="68" t="e">
        <f>VLOOKUP(AI9,'Validation Lists'!$B$232:$C$235,2,FALSE)</f>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F9" s="68" t="e">
        <f>VLOOKUP(S9,'Validation Lists'!$B$229:$C$230,2,FALSE)</f>
        <v>#N/A</v>
      </c>
      <c r="BG9" s="68" t="e">
        <f>VLOOKUP(T9,'Validation Lists'!$B$229:$C$230,2,FALSE)</f>
        <v>#N/A</v>
      </c>
      <c r="BH9" s="68" t="e">
        <f>VLOOKUP(U9,'Validation Lists'!$B$229:$C$230,2,FALSE)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 t="shared" si="1"/>
        <v>#N/A</v>
      </c>
    </row>
    <row r="10" spans="1:72" ht="77.5" customHeight="1" x14ac:dyDescent="0.15">
      <c r="A10" s="29"/>
      <c r="B10" s="29"/>
      <c r="C10" s="29"/>
      <c r="D10" s="29"/>
      <c r="E10" s="29"/>
      <c r="F10" s="30"/>
      <c r="G10" s="30"/>
      <c r="H10" s="52"/>
      <c r="I10" s="52"/>
      <c r="J10" s="52"/>
      <c r="K10" s="52"/>
      <c r="L10" s="53"/>
      <c r="M10" s="53"/>
      <c r="N10" s="53"/>
      <c r="O10" s="53"/>
      <c r="P10" s="53"/>
      <c r="Q10" s="53"/>
      <c r="R10" s="53"/>
      <c r="S10" s="54"/>
      <c r="T10" s="54"/>
      <c r="U10" s="54"/>
      <c r="V10" s="54"/>
      <c r="W10" s="54"/>
      <c r="X10" s="54"/>
      <c r="Y10" s="54"/>
      <c r="Z10" s="54"/>
      <c r="AA10" s="54"/>
      <c r="AB10" s="54"/>
      <c r="AC10" s="54"/>
      <c r="AD10" s="54"/>
      <c r="AE10" s="54"/>
      <c r="AF10" s="54"/>
      <c r="AG10" s="58"/>
      <c r="AH10" s="58"/>
      <c r="AI10" s="58"/>
      <c r="AJ10" s="58"/>
      <c r="AK10" s="58"/>
      <c r="AL10" s="58"/>
      <c r="AM10" s="58"/>
      <c r="AN10" s="58"/>
      <c r="AO10" s="52"/>
      <c r="AP10" s="70" t="e">
        <f t="shared" si="2"/>
        <v>#N/A</v>
      </c>
      <c r="AW10" s="68" t="e">
        <f>VLOOKUP(AG10,'Validation Lists'!$B$232:$C$235,2,FALSE)</f>
        <v>#N/A</v>
      </c>
      <c r="AX10" s="68" t="e">
        <f>VLOOKUP(AH10,'Validation Lists'!$B$232:$C$235,2,FALSE)</f>
        <v>#N/A</v>
      </c>
      <c r="AY10" s="68" t="e">
        <f>VLOOKUP(AI10,'Validation Lists'!$B$232:$C$235,2,FALSE)</f>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F10" s="68" t="e">
        <f>VLOOKUP(S10,'Validation Lists'!$B$229:$C$230,2,FALSE)</f>
        <v>#N/A</v>
      </c>
      <c r="BG10" s="68" t="e">
        <f>VLOOKUP(T10,'Validation Lists'!$B$229:$C$230,2,FALSE)</f>
        <v>#N/A</v>
      </c>
      <c r="BH10" s="68" t="e">
        <f>VLOOKUP(U10,'Validation Lists'!$B$229:$C$230,2,FALSE)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 t="shared" si="1"/>
        <v>#N/A</v>
      </c>
    </row>
    <row r="11" spans="1:72" ht="77.5" customHeight="1" x14ac:dyDescent="0.15">
      <c r="A11" s="29"/>
      <c r="B11" s="29"/>
      <c r="C11" s="29"/>
      <c r="D11" s="29"/>
      <c r="E11" s="29"/>
      <c r="F11" s="30"/>
      <c r="G11" s="30"/>
      <c r="H11" s="52"/>
      <c r="I11" s="52"/>
      <c r="J11" s="52"/>
      <c r="K11" s="52"/>
      <c r="L11" s="53"/>
      <c r="M11" s="53"/>
      <c r="N11" s="53"/>
      <c r="O11" s="53"/>
      <c r="P11" s="53"/>
      <c r="Q11" s="53"/>
      <c r="R11" s="53"/>
      <c r="S11" s="54"/>
      <c r="T11" s="54"/>
      <c r="U11" s="54"/>
      <c r="V11" s="54"/>
      <c r="W11" s="54"/>
      <c r="X11" s="54"/>
      <c r="Y11" s="54"/>
      <c r="Z11" s="54"/>
      <c r="AA11" s="54"/>
      <c r="AB11" s="54"/>
      <c r="AC11" s="54"/>
      <c r="AD11" s="54"/>
      <c r="AE11" s="54"/>
      <c r="AF11" s="54"/>
      <c r="AG11" s="58"/>
      <c r="AH11" s="58"/>
      <c r="AI11" s="58"/>
      <c r="AJ11" s="58"/>
      <c r="AK11" s="58"/>
      <c r="AL11" s="58"/>
      <c r="AM11" s="58"/>
      <c r="AN11" s="58"/>
      <c r="AO11" s="52"/>
      <c r="AP11" s="70" t="e">
        <f t="shared" si="2"/>
        <v>#N/A</v>
      </c>
      <c r="AW11" s="68" t="e">
        <f>VLOOKUP(AG11,'Validation Lists'!$B$232:$C$235,2,FALSE)</f>
        <v>#N/A</v>
      </c>
      <c r="AX11" s="68" t="e">
        <f>VLOOKUP(AH11,'Validation Lists'!$B$232:$C$235,2,FALSE)</f>
        <v>#N/A</v>
      </c>
      <c r="AY11" s="68" t="e">
        <f>VLOOKUP(AI11,'Validation Lists'!$B$232:$C$235,2,FALSE)</f>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F11" s="68" t="e">
        <f>VLOOKUP(S11,'Validation Lists'!$B$229:$C$230,2,FALSE)</f>
        <v>#N/A</v>
      </c>
      <c r="BG11" s="68" t="e">
        <f>VLOOKUP(T11,'Validation Lists'!$B$229:$C$230,2,FALSE)</f>
        <v>#N/A</v>
      </c>
      <c r="BH11" s="68" t="e">
        <f>VLOOKUP(U11,'Validation Lists'!$B$229:$C$230,2,FALSE)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 t="shared" si="1"/>
        <v>#N/A</v>
      </c>
    </row>
    <row r="12" spans="1:72" ht="77.5" customHeight="1" x14ac:dyDescent="0.15">
      <c r="A12" s="29"/>
      <c r="B12" s="29"/>
      <c r="C12" s="29"/>
      <c r="D12" s="29"/>
      <c r="E12" s="29"/>
      <c r="F12" s="30"/>
      <c r="G12" s="30"/>
      <c r="H12" s="52"/>
      <c r="I12" s="52"/>
      <c r="J12" s="52"/>
      <c r="K12" s="52"/>
      <c r="L12" s="53"/>
      <c r="M12" s="53"/>
      <c r="N12" s="53"/>
      <c r="O12" s="53"/>
      <c r="P12" s="53"/>
      <c r="Q12" s="53"/>
      <c r="R12" s="53"/>
      <c r="S12" s="54"/>
      <c r="T12" s="54"/>
      <c r="U12" s="54"/>
      <c r="V12" s="54"/>
      <c r="W12" s="54"/>
      <c r="X12" s="54"/>
      <c r="Y12" s="54"/>
      <c r="Z12" s="54"/>
      <c r="AA12" s="54"/>
      <c r="AB12" s="54"/>
      <c r="AC12" s="54"/>
      <c r="AD12" s="54"/>
      <c r="AE12" s="54"/>
      <c r="AF12" s="54"/>
      <c r="AG12" s="58"/>
      <c r="AH12" s="58"/>
      <c r="AI12" s="58"/>
      <c r="AJ12" s="58"/>
      <c r="AK12" s="58"/>
      <c r="AL12" s="58"/>
      <c r="AM12" s="58"/>
      <c r="AN12" s="58"/>
      <c r="AO12" s="52"/>
      <c r="AP12" s="70" t="e">
        <f t="shared" si="2"/>
        <v>#N/A</v>
      </c>
      <c r="AW12" s="68" t="e">
        <f>VLOOKUP(AG12,'Validation Lists'!$B$232:$C$235,2,FALSE)</f>
        <v>#N/A</v>
      </c>
      <c r="AX12" s="68" t="e">
        <f>VLOOKUP(AH12,'Validation Lists'!$B$232:$C$235,2,FALSE)</f>
        <v>#N/A</v>
      </c>
      <c r="AY12" s="68" t="e">
        <f>VLOOKUP(AI12,'Validation Lists'!$B$232:$C$235,2,FALSE)</f>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F12" s="68" t="e">
        <f>VLOOKUP(S12,'Validation Lists'!$B$229:$C$230,2,FALSE)</f>
        <v>#N/A</v>
      </c>
      <c r="BG12" s="68" t="e">
        <f>VLOOKUP(T12,'Validation Lists'!$B$229:$C$230,2,FALSE)</f>
        <v>#N/A</v>
      </c>
      <c r="BH12" s="68" t="e">
        <f>VLOOKUP(U12,'Validation Lists'!$B$229:$C$230,2,FALSE)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 t="shared" si="1"/>
        <v>#N/A</v>
      </c>
    </row>
    <row r="13" spans="1:72" ht="77.5" customHeight="1" x14ac:dyDescent="0.15">
      <c r="A13" s="29"/>
      <c r="B13" s="29"/>
      <c r="C13" s="29"/>
      <c r="D13" s="29"/>
      <c r="E13" s="29"/>
      <c r="F13" s="30"/>
      <c r="G13" s="30"/>
      <c r="H13" s="52"/>
      <c r="I13" s="52"/>
      <c r="J13" s="52"/>
      <c r="K13" s="52"/>
      <c r="L13" s="53"/>
      <c r="M13" s="53"/>
      <c r="N13" s="53"/>
      <c r="O13" s="53"/>
      <c r="P13" s="53"/>
      <c r="Q13" s="53"/>
      <c r="R13" s="53"/>
      <c r="S13" s="54"/>
      <c r="T13" s="54"/>
      <c r="U13" s="54"/>
      <c r="V13" s="54"/>
      <c r="W13" s="54"/>
      <c r="X13" s="54"/>
      <c r="Y13" s="54"/>
      <c r="Z13" s="54"/>
      <c r="AA13" s="54"/>
      <c r="AB13" s="54"/>
      <c r="AC13" s="54"/>
      <c r="AD13" s="54"/>
      <c r="AE13" s="54"/>
      <c r="AF13" s="54"/>
      <c r="AG13" s="58"/>
      <c r="AH13" s="58"/>
      <c r="AI13" s="58"/>
      <c r="AJ13" s="58"/>
      <c r="AK13" s="58"/>
      <c r="AL13" s="58"/>
      <c r="AM13" s="58"/>
      <c r="AN13" s="58"/>
      <c r="AO13" s="52"/>
      <c r="AP13" s="70" t="e">
        <f t="shared" si="2"/>
        <v>#N/A</v>
      </c>
      <c r="AW13" s="68" t="e">
        <f>VLOOKUP(AG13,'Validation Lists'!$B$232:$C$235,2,FALSE)</f>
        <v>#N/A</v>
      </c>
      <c r="AX13" s="68" t="e">
        <f>VLOOKUP(AH13,'Validation Lists'!$B$232:$C$235,2,FALSE)</f>
        <v>#N/A</v>
      </c>
      <c r="AY13" s="68" t="e">
        <f>VLOOKUP(AI13,'Validation Lists'!$B$232:$C$235,2,FALSE)</f>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F13" s="68" t="e">
        <f>VLOOKUP(S13,'Validation Lists'!$B$229:$C$230,2,FALSE)</f>
        <v>#N/A</v>
      </c>
      <c r="BG13" s="68" t="e">
        <f>VLOOKUP(T13,'Validation Lists'!$B$229:$C$230,2,FALSE)</f>
        <v>#N/A</v>
      </c>
      <c r="BH13" s="68" t="e">
        <f>VLOOKUP(U13,'Validation Lists'!$B$229:$C$230,2,FALSE)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 t="shared" si="1"/>
        <v>#N/A</v>
      </c>
    </row>
    <row r="14" spans="1:72" ht="77.5" customHeight="1" x14ac:dyDescent="0.15">
      <c r="A14" s="29"/>
      <c r="B14" s="29"/>
      <c r="C14" s="29"/>
      <c r="D14" s="29"/>
      <c r="E14" s="29"/>
      <c r="F14" s="30"/>
      <c r="G14" s="30"/>
      <c r="H14" s="52"/>
      <c r="I14" s="52"/>
      <c r="J14" s="52"/>
      <c r="K14" s="52"/>
      <c r="L14" s="53"/>
      <c r="M14" s="53"/>
      <c r="N14" s="53"/>
      <c r="O14" s="53"/>
      <c r="P14" s="53"/>
      <c r="Q14" s="53"/>
      <c r="R14" s="53"/>
      <c r="S14" s="54"/>
      <c r="T14" s="54"/>
      <c r="U14" s="54"/>
      <c r="V14" s="54"/>
      <c r="W14" s="54"/>
      <c r="X14" s="54"/>
      <c r="Y14" s="54"/>
      <c r="Z14" s="54"/>
      <c r="AA14" s="54"/>
      <c r="AB14" s="54"/>
      <c r="AC14" s="54"/>
      <c r="AD14" s="54"/>
      <c r="AE14" s="54"/>
      <c r="AF14" s="54"/>
      <c r="AG14" s="58"/>
      <c r="AH14" s="58"/>
      <c r="AI14" s="58"/>
      <c r="AJ14" s="58"/>
      <c r="AK14" s="58"/>
      <c r="AL14" s="58"/>
      <c r="AM14" s="58"/>
      <c r="AN14" s="58"/>
      <c r="AO14" s="52"/>
      <c r="AP14" s="70" t="e">
        <f t="shared" si="2"/>
        <v>#N/A</v>
      </c>
      <c r="AW14" s="68" t="e">
        <f>VLOOKUP(AG14,'Validation Lists'!$B$232:$C$235,2,FALSE)</f>
        <v>#N/A</v>
      </c>
      <c r="AX14" s="68" t="e">
        <f>VLOOKUP(AH14,'Validation Lists'!$B$232:$C$235,2,FALSE)</f>
        <v>#N/A</v>
      </c>
      <c r="AY14" s="68" t="e">
        <f>VLOOKUP(AI14,'Validation Lists'!$B$232:$C$235,2,FALSE)</f>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F14" s="68" t="e">
        <f>VLOOKUP(S14,'Validation Lists'!$B$229:$C$230,2,FALSE)</f>
        <v>#N/A</v>
      </c>
      <c r="BG14" s="68" t="e">
        <f>VLOOKUP(T14,'Validation Lists'!$B$229:$C$230,2,FALSE)</f>
        <v>#N/A</v>
      </c>
      <c r="BH14" s="68" t="e">
        <f>VLOOKUP(U14,'Validation Lists'!$B$229:$C$230,2,FALSE)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 t="shared" si="1"/>
        <v>#N/A</v>
      </c>
    </row>
    <row r="15" spans="1:72" ht="77.5" customHeight="1" x14ac:dyDescent="0.15">
      <c r="A15" s="29"/>
      <c r="B15" s="29"/>
      <c r="C15" s="29"/>
      <c r="D15" s="29"/>
      <c r="E15" s="29"/>
      <c r="F15" s="30"/>
      <c r="G15" s="30"/>
      <c r="H15" s="52"/>
      <c r="I15" s="52"/>
      <c r="J15" s="52"/>
      <c r="K15" s="52"/>
      <c r="L15" s="53"/>
      <c r="M15" s="53"/>
      <c r="N15" s="53"/>
      <c r="O15" s="53"/>
      <c r="P15" s="53"/>
      <c r="Q15" s="53"/>
      <c r="R15" s="53"/>
      <c r="S15" s="54"/>
      <c r="T15" s="54"/>
      <c r="U15" s="54"/>
      <c r="V15" s="54"/>
      <c r="W15" s="54"/>
      <c r="X15" s="54"/>
      <c r="Y15" s="54"/>
      <c r="Z15" s="54"/>
      <c r="AA15" s="54"/>
      <c r="AB15" s="54"/>
      <c r="AC15" s="54"/>
      <c r="AD15" s="54"/>
      <c r="AE15" s="54"/>
      <c r="AF15" s="54"/>
      <c r="AG15" s="58"/>
      <c r="AH15" s="58"/>
      <c r="AI15" s="58"/>
      <c r="AJ15" s="58"/>
      <c r="AK15" s="58"/>
      <c r="AL15" s="58"/>
      <c r="AM15" s="58"/>
      <c r="AN15" s="58"/>
      <c r="AO15" s="52"/>
      <c r="AP15" s="70" t="e">
        <f t="shared" si="2"/>
        <v>#N/A</v>
      </c>
      <c r="AW15" s="68" t="e">
        <f>VLOOKUP(AG15,'Validation Lists'!$B$232:$C$235,2,FALSE)</f>
        <v>#N/A</v>
      </c>
      <c r="AX15" s="68" t="e">
        <f>VLOOKUP(AH15,'Validation Lists'!$B$232:$C$235,2,FALSE)</f>
        <v>#N/A</v>
      </c>
      <c r="AY15" s="68" t="e">
        <f>VLOOKUP(AI15,'Validation Lists'!$B$232:$C$235,2,FALSE)</f>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F15" s="68" t="e">
        <f>VLOOKUP(S15,'Validation Lists'!$B$229:$C$230,2,FALSE)</f>
        <v>#N/A</v>
      </c>
      <c r="BG15" s="68" t="e">
        <f>VLOOKUP(T15,'Validation Lists'!$B$229:$C$230,2,FALSE)</f>
        <v>#N/A</v>
      </c>
      <c r="BH15" s="68" t="e">
        <f>VLOOKUP(U15,'Validation Lists'!$B$229:$C$230,2,FALSE)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 t="shared" si="1"/>
        <v>#N/A</v>
      </c>
    </row>
    <row r="16" spans="1:72" ht="77.5" customHeight="1" x14ac:dyDescent="0.15">
      <c r="A16" s="29"/>
      <c r="B16" s="29"/>
      <c r="C16" s="29"/>
      <c r="D16" s="29"/>
      <c r="E16" s="29"/>
      <c r="F16" s="30"/>
      <c r="G16" s="30"/>
      <c r="H16" s="52"/>
      <c r="I16" s="52"/>
      <c r="J16" s="52"/>
      <c r="K16" s="52"/>
      <c r="L16" s="53"/>
      <c r="M16" s="53"/>
      <c r="N16" s="53"/>
      <c r="O16" s="53"/>
      <c r="P16" s="53"/>
      <c r="Q16" s="53"/>
      <c r="R16" s="53"/>
      <c r="S16" s="54"/>
      <c r="T16" s="54"/>
      <c r="U16" s="54"/>
      <c r="V16" s="54"/>
      <c r="W16" s="54"/>
      <c r="X16" s="54"/>
      <c r="Y16" s="54"/>
      <c r="Z16" s="54"/>
      <c r="AA16" s="54"/>
      <c r="AB16" s="54"/>
      <c r="AC16" s="54"/>
      <c r="AD16" s="54"/>
      <c r="AE16" s="54"/>
      <c r="AF16" s="54"/>
      <c r="AG16" s="58"/>
      <c r="AH16" s="58"/>
      <c r="AI16" s="58"/>
      <c r="AJ16" s="58"/>
      <c r="AK16" s="58"/>
      <c r="AL16" s="58"/>
      <c r="AM16" s="58"/>
      <c r="AN16" s="58"/>
      <c r="AO16" s="52"/>
      <c r="AP16" s="70" t="e">
        <f t="shared" si="2"/>
        <v>#N/A</v>
      </c>
      <c r="AW16" s="68" t="e">
        <f>VLOOKUP(AG16,'Validation Lists'!$B$232:$C$235,2,FALSE)</f>
        <v>#N/A</v>
      </c>
      <c r="AX16" s="68" t="e">
        <f>VLOOKUP(AH16,'Validation Lists'!$B$232:$C$235,2,FALSE)</f>
        <v>#N/A</v>
      </c>
      <c r="AY16" s="68" t="e">
        <f>VLOOKUP(AI16,'Validation Lists'!$B$232:$C$235,2,FALSE)</f>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F16" s="68" t="e">
        <f>VLOOKUP(S16,'Validation Lists'!$B$229:$C$230,2,FALSE)</f>
        <v>#N/A</v>
      </c>
      <c r="BG16" s="68" t="e">
        <f>VLOOKUP(T16,'Validation Lists'!$B$229:$C$230,2,FALSE)</f>
        <v>#N/A</v>
      </c>
      <c r="BH16" s="68" t="e">
        <f>VLOOKUP(U16,'Validation Lists'!$B$229:$C$230,2,FALSE)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 t="shared" si="1"/>
        <v>#N/A</v>
      </c>
    </row>
    <row r="17" spans="1:72" ht="77.5" customHeight="1" x14ac:dyDescent="0.15">
      <c r="A17" s="29"/>
      <c r="B17" s="29"/>
      <c r="C17" s="29"/>
      <c r="D17" s="29"/>
      <c r="E17" s="29"/>
      <c r="F17" s="30"/>
      <c r="G17" s="30"/>
      <c r="H17" s="52"/>
      <c r="I17" s="52"/>
      <c r="J17" s="52"/>
      <c r="K17" s="52"/>
      <c r="L17" s="53"/>
      <c r="M17" s="53"/>
      <c r="N17" s="53"/>
      <c r="O17" s="53"/>
      <c r="P17" s="53"/>
      <c r="Q17" s="53"/>
      <c r="R17" s="53"/>
      <c r="S17" s="54"/>
      <c r="T17" s="54"/>
      <c r="U17" s="54"/>
      <c r="V17" s="54"/>
      <c r="W17" s="54"/>
      <c r="X17" s="54"/>
      <c r="Y17" s="54"/>
      <c r="Z17" s="54"/>
      <c r="AA17" s="54"/>
      <c r="AB17" s="54"/>
      <c r="AC17" s="54"/>
      <c r="AD17" s="54"/>
      <c r="AE17" s="54"/>
      <c r="AF17" s="54"/>
      <c r="AG17" s="58"/>
      <c r="AH17" s="58"/>
      <c r="AI17" s="58"/>
      <c r="AJ17" s="58"/>
      <c r="AK17" s="58"/>
      <c r="AL17" s="58"/>
      <c r="AM17" s="58"/>
      <c r="AN17" s="58"/>
      <c r="AO17" s="52"/>
      <c r="AP17" s="70" t="e">
        <f t="shared" si="2"/>
        <v>#N/A</v>
      </c>
      <c r="AW17" s="68" t="e">
        <f>VLOOKUP(AG17,'Validation Lists'!$B$232:$C$235,2,FALSE)</f>
        <v>#N/A</v>
      </c>
      <c r="AX17" s="68" t="e">
        <f>VLOOKUP(AH17,'Validation Lists'!$B$232:$C$235,2,FALSE)</f>
        <v>#N/A</v>
      </c>
      <c r="AY17" s="68" t="e">
        <f>VLOOKUP(AI17,'Validation Lists'!$B$232:$C$235,2,FALSE)</f>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F17" s="68" t="e">
        <f>VLOOKUP(S17,'Validation Lists'!$B$229:$C$230,2,FALSE)</f>
        <v>#N/A</v>
      </c>
      <c r="BG17" s="68" t="e">
        <f>VLOOKUP(T17,'Validation Lists'!$B$229:$C$230,2,FALSE)</f>
        <v>#N/A</v>
      </c>
      <c r="BH17" s="68" t="e">
        <f>VLOOKUP(U17,'Validation Lists'!$B$229:$C$230,2,FALSE)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 t="shared" si="1"/>
        <v>#N/A</v>
      </c>
    </row>
    <row r="18" spans="1:72" ht="77.5" customHeight="1" x14ac:dyDescent="0.15">
      <c r="A18" s="29"/>
      <c r="B18" s="29"/>
      <c r="C18" s="29"/>
      <c r="D18" s="29"/>
      <c r="E18" s="29"/>
      <c r="F18" s="30"/>
      <c r="G18" s="30"/>
      <c r="H18" s="52"/>
      <c r="I18" s="52"/>
      <c r="J18" s="52"/>
      <c r="K18" s="52"/>
      <c r="L18" s="53"/>
      <c r="M18" s="53"/>
      <c r="N18" s="53"/>
      <c r="O18" s="53"/>
      <c r="P18" s="53"/>
      <c r="Q18" s="53"/>
      <c r="R18" s="53"/>
      <c r="S18" s="60"/>
      <c r="T18" s="60"/>
      <c r="U18" s="60"/>
      <c r="V18" s="60"/>
      <c r="W18" s="60"/>
      <c r="X18" s="60"/>
      <c r="Y18" s="60"/>
      <c r="Z18" s="60"/>
      <c r="AA18" s="60"/>
      <c r="AB18" s="60"/>
      <c r="AC18" s="60"/>
      <c r="AD18" s="60"/>
      <c r="AE18" s="60"/>
      <c r="AF18" s="60"/>
      <c r="AG18" s="58"/>
      <c r="AH18" s="58"/>
      <c r="AI18" s="58"/>
      <c r="AJ18" s="58"/>
      <c r="AK18" s="58"/>
      <c r="AL18" s="58"/>
      <c r="AM18" s="58"/>
      <c r="AN18" s="58"/>
      <c r="AO18" s="52"/>
      <c r="AP18" s="70" t="e">
        <f t="shared" si="2"/>
        <v>#N/A</v>
      </c>
      <c r="AW18" s="68" t="e">
        <f>VLOOKUP(AG18,'Validation Lists'!$B$232:$C$235,2,FALSE)</f>
        <v>#N/A</v>
      </c>
      <c r="AX18" s="68" t="e">
        <f>VLOOKUP(AH18,'Validation Lists'!$B$232:$C$235,2,FALSE)</f>
        <v>#N/A</v>
      </c>
      <c r="AY18" s="68" t="e">
        <f>VLOOKUP(AI18,'Validation Lists'!$B$232:$C$235,2,FALSE)</f>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F18" s="68" t="e">
        <f>VLOOKUP(S18,'Validation Lists'!$B$229:$C$230,2,FALSE)</f>
        <v>#N/A</v>
      </c>
      <c r="BG18" s="68" t="e">
        <f>VLOOKUP(T18,'Validation Lists'!$B$229:$C$230,2,FALSE)</f>
        <v>#N/A</v>
      </c>
      <c r="BH18" s="68" t="e">
        <f>VLOOKUP(U18,'Validation Lists'!$B$229:$C$230,2,FALSE)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 t="shared" si="1"/>
        <v>#N/A</v>
      </c>
    </row>
    <row r="19" spans="1:72" ht="77.5" customHeight="1" x14ac:dyDescent="0.15">
      <c r="A19" s="29"/>
      <c r="B19" s="29"/>
      <c r="C19" s="29"/>
      <c r="D19" s="29"/>
      <c r="E19" s="29"/>
      <c r="F19" s="30"/>
      <c r="G19" s="30"/>
      <c r="H19" s="52"/>
      <c r="I19" s="52"/>
      <c r="J19" s="52"/>
      <c r="K19" s="52"/>
      <c r="L19" s="53"/>
      <c r="M19" s="53"/>
      <c r="N19" s="53"/>
      <c r="O19" s="53"/>
      <c r="P19" s="53"/>
      <c r="Q19" s="53"/>
      <c r="R19" s="53"/>
      <c r="S19" s="60"/>
      <c r="T19" s="60"/>
      <c r="U19" s="60"/>
      <c r="V19" s="60"/>
      <c r="W19" s="60"/>
      <c r="X19" s="60"/>
      <c r="Y19" s="60"/>
      <c r="Z19" s="60"/>
      <c r="AA19" s="60"/>
      <c r="AB19" s="60"/>
      <c r="AC19" s="60"/>
      <c r="AD19" s="60"/>
      <c r="AE19" s="60"/>
      <c r="AF19" s="60"/>
      <c r="AG19" s="58"/>
      <c r="AH19" s="58"/>
      <c r="AI19" s="58"/>
      <c r="AJ19" s="58"/>
      <c r="AK19" s="58"/>
      <c r="AL19" s="58"/>
      <c r="AM19" s="58"/>
      <c r="AN19" s="58"/>
      <c r="AO19" s="52"/>
      <c r="AP19" s="70" t="e">
        <f t="shared" si="2"/>
        <v>#N/A</v>
      </c>
      <c r="AW19" s="68" t="e">
        <f>VLOOKUP(AG19,'Validation Lists'!$B$232:$C$235,2,FALSE)</f>
        <v>#N/A</v>
      </c>
      <c r="AX19" s="68" t="e">
        <f>VLOOKUP(AH19,'Validation Lists'!$B$232:$C$235,2,FALSE)</f>
        <v>#N/A</v>
      </c>
      <c r="AY19" s="68" t="e">
        <f>VLOOKUP(AI19,'Validation Lists'!$B$232:$C$235,2,FALSE)</f>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F19" s="68" t="e">
        <f>VLOOKUP(S19,'Validation Lists'!$B$229:$C$230,2,FALSE)</f>
        <v>#N/A</v>
      </c>
      <c r="BG19" s="68" t="e">
        <f>VLOOKUP(T19,'Validation Lists'!$B$229:$C$230,2,FALSE)</f>
        <v>#N/A</v>
      </c>
      <c r="BH19" s="68" t="e">
        <f>VLOOKUP(U19,'Validation Lists'!$B$229:$C$230,2,FALSE)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 t="shared" si="1"/>
        <v>#N/A</v>
      </c>
    </row>
    <row r="20" spans="1:72" ht="77.5" customHeight="1" x14ac:dyDescent="0.15">
      <c r="A20" s="29"/>
      <c r="B20" s="29"/>
      <c r="C20" s="29"/>
      <c r="D20" s="29"/>
      <c r="E20" s="29"/>
      <c r="F20" s="30"/>
      <c r="G20" s="30"/>
      <c r="H20" s="52"/>
      <c r="I20" s="52"/>
      <c r="J20" s="52"/>
      <c r="K20" s="52"/>
      <c r="L20" s="53"/>
      <c r="M20" s="53"/>
      <c r="N20" s="53"/>
      <c r="O20" s="53"/>
      <c r="P20" s="53"/>
      <c r="Q20" s="53"/>
      <c r="R20" s="53"/>
      <c r="S20" s="60"/>
      <c r="T20" s="60"/>
      <c r="U20" s="60"/>
      <c r="V20" s="60"/>
      <c r="W20" s="60"/>
      <c r="X20" s="60"/>
      <c r="Y20" s="60"/>
      <c r="Z20" s="60"/>
      <c r="AA20" s="60"/>
      <c r="AB20" s="60"/>
      <c r="AC20" s="60"/>
      <c r="AD20" s="60"/>
      <c r="AE20" s="60"/>
      <c r="AF20" s="60"/>
      <c r="AG20" s="58"/>
      <c r="AH20" s="58"/>
      <c r="AI20" s="58"/>
      <c r="AJ20" s="58"/>
      <c r="AK20" s="58"/>
      <c r="AL20" s="58"/>
      <c r="AM20" s="58"/>
      <c r="AN20" s="58"/>
      <c r="AO20" s="52" t="e">
        <f t="shared" ref="AO20:AO68" si="3">ROUND((AW$2*AW20+AX$2*AX20+AY$2*AY20+AZ$2*AZ20+BA$2*BA20+BB$2*BB20+BC$2*BC20+BD$2*BD20)/3,0)</f>
        <v>#N/A</v>
      </c>
      <c r="AP20" s="70" t="e">
        <f t="shared" si="2"/>
        <v>#N/A</v>
      </c>
      <c r="AW20" s="68" t="e">
        <f>VLOOKUP(AG20,'Validation Lists'!$B$232:$C$235,2,FALSE)</f>
        <v>#N/A</v>
      </c>
      <c r="AX20" s="68" t="e">
        <f>VLOOKUP(AH20,'Validation Lists'!$B$232:$C$235,2,FALSE)</f>
        <v>#N/A</v>
      </c>
      <c r="AY20" s="68" t="e">
        <f>VLOOKUP(AI20,'Validation Lists'!$B$232:$C$235,2,FALSE)</f>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F20" s="68" t="e">
        <f>VLOOKUP(S20,'Validation Lists'!$B$229:$C$230,2,FALSE)</f>
        <v>#N/A</v>
      </c>
      <c r="BG20" s="68" t="e">
        <f>VLOOKUP(T20,'Validation Lists'!$B$229:$C$230,2,FALSE)</f>
        <v>#N/A</v>
      </c>
      <c r="BH20" s="68" t="e">
        <f>VLOOKUP(U20,'Validation Lists'!$B$229:$C$230,2,FALSE)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 t="shared" si="1"/>
        <v>#N/A</v>
      </c>
    </row>
    <row r="21" spans="1:72" ht="77.5" customHeight="1" x14ac:dyDescent="0.15">
      <c r="A21" s="29"/>
      <c r="B21" s="29"/>
      <c r="C21" s="29"/>
      <c r="D21" s="29"/>
      <c r="E21" s="29"/>
      <c r="F21" s="30"/>
      <c r="G21" s="30"/>
      <c r="H21" s="52"/>
      <c r="I21" s="52"/>
      <c r="J21" s="52"/>
      <c r="K21" s="52"/>
      <c r="L21" s="53"/>
      <c r="M21" s="53"/>
      <c r="N21" s="53"/>
      <c r="O21" s="53"/>
      <c r="P21" s="53"/>
      <c r="Q21" s="53"/>
      <c r="R21" s="53"/>
      <c r="S21" s="60"/>
      <c r="T21" s="60"/>
      <c r="U21" s="60"/>
      <c r="V21" s="60"/>
      <c r="W21" s="60"/>
      <c r="X21" s="60"/>
      <c r="Y21" s="60"/>
      <c r="Z21" s="60"/>
      <c r="AA21" s="60"/>
      <c r="AB21" s="60"/>
      <c r="AC21" s="60"/>
      <c r="AD21" s="60"/>
      <c r="AE21" s="60"/>
      <c r="AF21" s="60"/>
      <c r="AG21" s="58"/>
      <c r="AH21" s="58"/>
      <c r="AI21" s="58"/>
      <c r="AJ21" s="58"/>
      <c r="AK21" s="58"/>
      <c r="AL21" s="58"/>
      <c r="AM21" s="58"/>
      <c r="AN21" s="58"/>
      <c r="AO21" s="52" t="e">
        <f t="shared" si="3"/>
        <v>#N/A</v>
      </c>
      <c r="AP21" s="70" t="e">
        <f t="shared" si="2"/>
        <v>#N/A</v>
      </c>
      <c r="AW21" s="68" t="e">
        <f>VLOOKUP(AG21,'Validation Lists'!$B$232:$C$235,2,FALSE)</f>
        <v>#N/A</v>
      </c>
      <c r="AX21" s="68" t="e">
        <f>VLOOKUP(AH21,'Validation Lists'!$B$232:$C$235,2,FALSE)</f>
        <v>#N/A</v>
      </c>
      <c r="AY21" s="68" t="e">
        <f>VLOOKUP(AI21,'Validation Lists'!$B$232:$C$235,2,FALSE)</f>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F21" s="68" t="e">
        <f>VLOOKUP(S21,'Validation Lists'!$B$229:$C$230,2,FALSE)</f>
        <v>#N/A</v>
      </c>
      <c r="BG21" s="68" t="e">
        <f>VLOOKUP(T21,'Validation Lists'!$B$229:$C$230,2,FALSE)</f>
        <v>#N/A</v>
      </c>
      <c r="BH21" s="68" t="e">
        <f>VLOOKUP(U21,'Validation Lists'!$B$229:$C$230,2,FALSE)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 t="shared" si="1"/>
        <v>#N/A</v>
      </c>
    </row>
    <row r="22" spans="1:72" ht="77.5" customHeight="1" x14ac:dyDescent="0.15">
      <c r="A22" s="29"/>
      <c r="B22" s="29"/>
      <c r="C22" s="29"/>
      <c r="D22" s="29"/>
      <c r="E22" s="29"/>
      <c r="F22" s="30"/>
      <c r="G22" s="30"/>
      <c r="H22" s="52"/>
      <c r="I22" s="52"/>
      <c r="J22" s="52"/>
      <c r="K22" s="52"/>
      <c r="L22" s="53"/>
      <c r="M22" s="53"/>
      <c r="N22" s="53"/>
      <c r="O22" s="53"/>
      <c r="P22" s="53"/>
      <c r="Q22" s="53"/>
      <c r="R22" s="53"/>
      <c r="S22" s="60"/>
      <c r="T22" s="60"/>
      <c r="U22" s="60"/>
      <c r="V22" s="60"/>
      <c r="W22" s="60"/>
      <c r="X22" s="60"/>
      <c r="Y22" s="60"/>
      <c r="Z22" s="60"/>
      <c r="AA22" s="60"/>
      <c r="AB22" s="60"/>
      <c r="AC22" s="60"/>
      <c r="AD22" s="60"/>
      <c r="AE22" s="60"/>
      <c r="AF22" s="60"/>
      <c r="AG22" s="58"/>
      <c r="AH22" s="58"/>
      <c r="AI22" s="58"/>
      <c r="AJ22" s="58"/>
      <c r="AK22" s="58"/>
      <c r="AL22" s="58"/>
      <c r="AM22" s="58"/>
      <c r="AN22" s="58"/>
      <c r="AO22" s="52" t="e">
        <f t="shared" si="3"/>
        <v>#N/A</v>
      </c>
      <c r="AP22" s="70" t="e">
        <f t="shared" si="2"/>
        <v>#N/A</v>
      </c>
      <c r="AW22" s="68" t="e">
        <f>VLOOKUP(AG22,'Validation Lists'!$B$232:$C$235,2,FALSE)</f>
        <v>#N/A</v>
      </c>
      <c r="AX22" s="68" t="e">
        <f>VLOOKUP(AH22,'Validation Lists'!$B$232:$C$235,2,FALSE)</f>
        <v>#N/A</v>
      </c>
      <c r="AY22" s="68" t="e">
        <f>VLOOKUP(AI22,'Validation Lists'!$B$232:$C$235,2,FALSE)</f>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F22" s="68" t="e">
        <f>VLOOKUP(S22,'Validation Lists'!$B$229:$C$230,2,FALSE)</f>
        <v>#N/A</v>
      </c>
      <c r="BG22" s="68" t="e">
        <f>VLOOKUP(T22,'Validation Lists'!$B$229:$C$230,2,FALSE)</f>
        <v>#N/A</v>
      </c>
      <c r="BH22" s="68" t="e">
        <f>VLOOKUP(U22,'Validation Lists'!$B$229:$C$230,2,FALSE)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 t="shared" si="1"/>
        <v>#N/A</v>
      </c>
    </row>
    <row r="23" spans="1:72" ht="77.5" customHeight="1" x14ac:dyDescent="0.15">
      <c r="A23" s="29"/>
      <c r="B23" s="29"/>
      <c r="C23" s="29"/>
      <c r="D23" s="29"/>
      <c r="E23" s="29"/>
      <c r="F23" s="30"/>
      <c r="G23" s="30"/>
      <c r="H23" s="52"/>
      <c r="I23" s="52"/>
      <c r="J23" s="52"/>
      <c r="K23" s="52"/>
      <c r="L23" s="53"/>
      <c r="M23" s="53"/>
      <c r="N23" s="53"/>
      <c r="O23" s="53"/>
      <c r="P23" s="53"/>
      <c r="Q23" s="53"/>
      <c r="R23" s="53"/>
      <c r="S23" s="60"/>
      <c r="T23" s="60"/>
      <c r="U23" s="60"/>
      <c r="V23" s="60"/>
      <c r="W23" s="60"/>
      <c r="X23" s="60"/>
      <c r="Y23" s="60"/>
      <c r="Z23" s="60"/>
      <c r="AA23" s="60"/>
      <c r="AB23" s="60"/>
      <c r="AC23" s="60"/>
      <c r="AD23" s="60"/>
      <c r="AE23" s="60"/>
      <c r="AF23" s="60"/>
      <c r="AG23" s="58"/>
      <c r="AH23" s="58"/>
      <c r="AI23" s="58"/>
      <c r="AJ23" s="58"/>
      <c r="AK23" s="58"/>
      <c r="AL23" s="58"/>
      <c r="AM23" s="58"/>
      <c r="AN23" s="58"/>
      <c r="AO23" s="52" t="e">
        <f t="shared" si="3"/>
        <v>#N/A</v>
      </c>
      <c r="AP23" s="70" t="e">
        <f t="shared" si="2"/>
        <v>#N/A</v>
      </c>
      <c r="AW23" s="68" t="e">
        <f>VLOOKUP(AG23,'Validation Lists'!$B$232:$C$235,2,FALSE)</f>
        <v>#N/A</v>
      </c>
      <c r="AX23" s="68" t="e">
        <f>VLOOKUP(AH23,'Validation Lists'!$B$232:$C$235,2,FALSE)</f>
        <v>#N/A</v>
      </c>
      <c r="AY23" s="68" t="e">
        <f>VLOOKUP(AI23,'Validation Lists'!$B$232:$C$235,2,FALSE)</f>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F23" s="68" t="e">
        <f>VLOOKUP(S23,'Validation Lists'!$B$229:$C$230,2,FALSE)</f>
        <v>#N/A</v>
      </c>
      <c r="BG23" s="68" t="e">
        <f>VLOOKUP(T23,'Validation Lists'!$B$229:$C$230,2,FALSE)</f>
        <v>#N/A</v>
      </c>
      <c r="BH23" s="68" t="e">
        <f>VLOOKUP(U23,'Validation Lists'!$B$229:$C$230,2,FALSE)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 t="shared" si="1"/>
        <v>#N/A</v>
      </c>
    </row>
    <row r="24" spans="1:72" ht="77.5" customHeight="1" x14ac:dyDescent="0.15">
      <c r="A24" s="29"/>
      <c r="B24" s="29"/>
      <c r="C24" s="29"/>
      <c r="D24" s="29"/>
      <c r="E24" s="29"/>
      <c r="F24" s="30"/>
      <c r="G24" s="30"/>
      <c r="H24" s="52"/>
      <c r="I24" s="52"/>
      <c r="J24" s="52"/>
      <c r="K24" s="52"/>
      <c r="L24" s="53"/>
      <c r="M24" s="53"/>
      <c r="N24" s="53"/>
      <c r="O24" s="53"/>
      <c r="P24" s="53"/>
      <c r="Q24" s="53"/>
      <c r="R24" s="53"/>
      <c r="S24" s="60"/>
      <c r="T24" s="60"/>
      <c r="U24" s="60"/>
      <c r="V24" s="60"/>
      <c r="W24" s="60"/>
      <c r="X24" s="60"/>
      <c r="Y24" s="60"/>
      <c r="Z24" s="60"/>
      <c r="AA24" s="60"/>
      <c r="AB24" s="60"/>
      <c r="AC24" s="60"/>
      <c r="AD24" s="60"/>
      <c r="AE24" s="60"/>
      <c r="AF24" s="60"/>
      <c r="AG24" s="58"/>
      <c r="AH24" s="58"/>
      <c r="AI24" s="58"/>
      <c r="AJ24" s="58"/>
      <c r="AK24" s="58"/>
      <c r="AL24" s="58"/>
      <c r="AM24" s="58"/>
      <c r="AN24" s="58"/>
      <c r="AO24" s="52" t="e">
        <f t="shared" si="3"/>
        <v>#N/A</v>
      </c>
      <c r="AP24" s="70" t="e">
        <f t="shared" si="2"/>
        <v>#N/A</v>
      </c>
      <c r="AW24" s="68" t="e">
        <f>VLOOKUP(AG24,'Validation Lists'!$B$232:$C$235,2,FALSE)</f>
        <v>#N/A</v>
      </c>
      <c r="AX24" s="68" t="e">
        <f>VLOOKUP(AH24,'Validation Lists'!$B$232:$C$235,2,FALSE)</f>
        <v>#N/A</v>
      </c>
      <c r="AY24" s="68" t="e">
        <f>VLOOKUP(AI24,'Validation Lists'!$B$232:$C$235,2,FALSE)</f>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F24" s="68" t="e">
        <f>VLOOKUP(S24,'Validation Lists'!$B$229:$C$230,2,FALSE)</f>
        <v>#N/A</v>
      </c>
      <c r="BG24" s="68" t="e">
        <f>VLOOKUP(T24,'Validation Lists'!$B$229:$C$230,2,FALSE)</f>
        <v>#N/A</v>
      </c>
      <c r="BH24" s="68" t="e">
        <f>VLOOKUP(U24,'Validation Lists'!$B$229:$C$230,2,FALSE)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 t="shared" si="1"/>
        <v>#N/A</v>
      </c>
    </row>
    <row r="25" spans="1:72" ht="77.5" customHeight="1" x14ac:dyDescent="0.15">
      <c r="A25" s="29"/>
      <c r="B25" s="29"/>
      <c r="C25" s="29"/>
      <c r="D25" s="29"/>
      <c r="E25" s="29"/>
      <c r="F25" s="30"/>
      <c r="G25" s="30"/>
      <c r="H25" s="52"/>
      <c r="I25" s="52"/>
      <c r="J25" s="52"/>
      <c r="K25" s="52"/>
      <c r="L25" s="53"/>
      <c r="M25" s="53"/>
      <c r="N25" s="53"/>
      <c r="O25" s="53"/>
      <c r="P25" s="53"/>
      <c r="Q25" s="53"/>
      <c r="R25" s="53"/>
      <c r="S25" s="60"/>
      <c r="T25" s="60"/>
      <c r="U25" s="60"/>
      <c r="V25" s="60"/>
      <c r="W25" s="60"/>
      <c r="X25" s="60"/>
      <c r="Y25" s="60"/>
      <c r="Z25" s="60"/>
      <c r="AA25" s="60"/>
      <c r="AB25" s="60"/>
      <c r="AC25" s="60"/>
      <c r="AD25" s="60"/>
      <c r="AE25" s="60"/>
      <c r="AF25" s="60"/>
      <c r="AG25" s="58"/>
      <c r="AH25" s="58"/>
      <c r="AI25" s="58"/>
      <c r="AJ25" s="58"/>
      <c r="AK25" s="58"/>
      <c r="AL25" s="58"/>
      <c r="AM25" s="58"/>
      <c r="AN25" s="58"/>
      <c r="AO25" s="52" t="e">
        <f t="shared" si="3"/>
        <v>#N/A</v>
      </c>
      <c r="AP25" s="70" t="e">
        <f t="shared" si="2"/>
        <v>#N/A</v>
      </c>
      <c r="AW25" s="68" t="e">
        <f>VLOOKUP(AG25,'Validation Lists'!$B$232:$C$235,2,FALSE)</f>
        <v>#N/A</v>
      </c>
      <c r="AX25" s="68" t="e">
        <f>VLOOKUP(AH25,'Validation Lists'!$B$232:$C$235,2,FALSE)</f>
        <v>#N/A</v>
      </c>
      <c r="AY25" s="68" t="e">
        <f>VLOOKUP(AI25,'Validation Lists'!$B$232:$C$235,2,FALSE)</f>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F25" s="68" t="e">
        <f>VLOOKUP(S25,'Validation Lists'!$B$229:$C$230,2,FALSE)</f>
        <v>#N/A</v>
      </c>
      <c r="BG25" s="68" t="e">
        <f>VLOOKUP(T25,'Validation Lists'!$B$229:$C$230,2,FALSE)</f>
        <v>#N/A</v>
      </c>
      <c r="BH25" s="68" t="e">
        <f>VLOOKUP(U25,'Validation Lists'!$B$229:$C$230,2,FALSE)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 t="shared" si="1"/>
        <v>#N/A</v>
      </c>
    </row>
    <row r="26" spans="1:72" ht="77.5" customHeight="1" x14ac:dyDescent="0.15">
      <c r="A26" s="29"/>
      <c r="B26" s="29"/>
      <c r="C26" s="29"/>
      <c r="D26" s="29"/>
      <c r="E26" s="29"/>
      <c r="F26" s="30"/>
      <c r="G26" s="30"/>
      <c r="H26" s="52"/>
      <c r="I26" s="52"/>
      <c r="J26" s="52"/>
      <c r="K26" s="52"/>
      <c r="L26" s="53"/>
      <c r="M26" s="53"/>
      <c r="N26" s="53"/>
      <c r="O26" s="53"/>
      <c r="P26" s="53"/>
      <c r="Q26" s="53"/>
      <c r="R26" s="53"/>
      <c r="S26" s="60"/>
      <c r="T26" s="60"/>
      <c r="U26" s="60"/>
      <c r="V26" s="60"/>
      <c r="W26" s="60"/>
      <c r="X26" s="60"/>
      <c r="Y26" s="60"/>
      <c r="Z26" s="60"/>
      <c r="AA26" s="60"/>
      <c r="AB26" s="60"/>
      <c r="AC26" s="60"/>
      <c r="AD26" s="60"/>
      <c r="AE26" s="60"/>
      <c r="AF26" s="60"/>
      <c r="AG26" s="58"/>
      <c r="AH26" s="58"/>
      <c r="AI26" s="58"/>
      <c r="AJ26" s="58"/>
      <c r="AK26" s="58"/>
      <c r="AL26" s="58"/>
      <c r="AM26" s="58"/>
      <c r="AN26" s="58"/>
      <c r="AO26" s="52" t="e">
        <f t="shared" si="3"/>
        <v>#N/A</v>
      </c>
      <c r="AP26" s="70" t="e">
        <f t="shared" si="2"/>
        <v>#N/A</v>
      </c>
      <c r="AW26" s="68" t="e">
        <f>VLOOKUP(AG26,'Validation Lists'!$B$232:$C$235,2,FALSE)</f>
        <v>#N/A</v>
      </c>
      <c r="AX26" s="68" t="e">
        <f>VLOOKUP(AH26,'Validation Lists'!$B$232:$C$235,2,FALSE)</f>
        <v>#N/A</v>
      </c>
      <c r="AY26" s="68" t="e">
        <f>VLOOKUP(AI26,'Validation Lists'!$B$232:$C$235,2,FALSE)</f>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F26" s="68" t="e">
        <f>VLOOKUP(S26,'Validation Lists'!$B$229:$C$230,2,FALSE)</f>
        <v>#N/A</v>
      </c>
      <c r="BG26" s="68" t="e">
        <f>VLOOKUP(T26,'Validation Lists'!$B$229:$C$230,2,FALSE)</f>
        <v>#N/A</v>
      </c>
      <c r="BH26" s="68" t="e">
        <f>VLOOKUP(U26,'Validation Lists'!$B$229:$C$230,2,FALSE)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 t="shared" si="1"/>
        <v>#N/A</v>
      </c>
    </row>
    <row r="27" spans="1:72" ht="77.5" customHeight="1" x14ac:dyDescent="0.15">
      <c r="A27" s="29"/>
      <c r="B27" s="29"/>
      <c r="C27" s="29"/>
      <c r="D27" s="29"/>
      <c r="E27" s="29"/>
      <c r="F27" s="30"/>
      <c r="G27" s="30"/>
      <c r="H27" s="52"/>
      <c r="I27" s="52"/>
      <c r="J27" s="52"/>
      <c r="K27" s="52"/>
      <c r="L27" s="53"/>
      <c r="M27" s="53"/>
      <c r="N27" s="53"/>
      <c r="O27" s="53"/>
      <c r="P27" s="53"/>
      <c r="Q27" s="53"/>
      <c r="R27" s="53"/>
      <c r="S27" s="60"/>
      <c r="T27" s="60"/>
      <c r="U27" s="60"/>
      <c r="V27" s="60"/>
      <c r="W27" s="60"/>
      <c r="X27" s="60"/>
      <c r="Y27" s="60"/>
      <c r="Z27" s="60"/>
      <c r="AA27" s="60"/>
      <c r="AB27" s="60"/>
      <c r="AC27" s="60"/>
      <c r="AD27" s="60"/>
      <c r="AE27" s="60"/>
      <c r="AF27" s="60"/>
      <c r="AG27" s="58"/>
      <c r="AH27" s="58"/>
      <c r="AI27" s="58"/>
      <c r="AJ27" s="58"/>
      <c r="AK27" s="58"/>
      <c r="AL27" s="58"/>
      <c r="AM27" s="58"/>
      <c r="AN27" s="58"/>
      <c r="AO27" s="52" t="e">
        <f t="shared" si="3"/>
        <v>#N/A</v>
      </c>
      <c r="AP27" s="70" t="e">
        <f t="shared" si="2"/>
        <v>#N/A</v>
      </c>
      <c r="AW27" s="68" t="e">
        <f>VLOOKUP(AG27,'Validation Lists'!$B$232:$C$235,2,FALSE)</f>
        <v>#N/A</v>
      </c>
      <c r="AX27" s="68" t="e">
        <f>VLOOKUP(AH27,'Validation Lists'!$B$232:$C$235,2,FALSE)</f>
        <v>#N/A</v>
      </c>
      <c r="AY27" s="68" t="e">
        <f>VLOOKUP(AI27,'Validation Lists'!$B$232:$C$235,2,FALSE)</f>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F27" s="68" t="e">
        <f>VLOOKUP(S27,'Validation Lists'!$B$229:$C$230,2,FALSE)</f>
        <v>#N/A</v>
      </c>
      <c r="BG27" s="68" t="e">
        <f>VLOOKUP(T27,'Validation Lists'!$B$229:$C$230,2,FALSE)</f>
        <v>#N/A</v>
      </c>
      <c r="BH27" s="68" t="e">
        <f>VLOOKUP(U27,'Validation Lists'!$B$229:$C$230,2,FALSE)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 t="shared" si="1"/>
        <v>#N/A</v>
      </c>
    </row>
    <row r="28" spans="1:72" ht="77.5" customHeight="1" x14ac:dyDescent="0.15">
      <c r="A28" s="29"/>
      <c r="B28" s="29"/>
      <c r="C28" s="29"/>
      <c r="D28" s="29"/>
      <c r="E28" s="29"/>
      <c r="F28" s="30"/>
      <c r="G28" s="30"/>
      <c r="H28" s="52"/>
      <c r="I28" s="52"/>
      <c r="J28" s="52"/>
      <c r="K28" s="52"/>
      <c r="L28" s="53"/>
      <c r="M28" s="53"/>
      <c r="N28" s="53"/>
      <c r="O28" s="53"/>
      <c r="P28" s="53"/>
      <c r="Q28" s="53"/>
      <c r="R28" s="53"/>
      <c r="S28" s="60"/>
      <c r="T28" s="60"/>
      <c r="U28" s="60"/>
      <c r="V28" s="60"/>
      <c r="W28" s="60"/>
      <c r="X28" s="60"/>
      <c r="Y28" s="60"/>
      <c r="Z28" s="60"/>
      <c r="AA28" s="60"/>
      <c r="AB28" s="60"/>
      <c r="AC28" s="60"/>
      <c r="AD28" s="60"/>
      <c r="AE28" s="60"/>
      <c r="AF28" s="60"/>
      <c r="AG28" s="58"/>
      <c r="AH28" s="58"/>
      <c r="AI28" s="58"/>
      <c r="AJ28" s="58"/>
      <c r="AK28" s="58"/>
      <c r="AL28" s="58"/>
      <c r="AM28" s="58"/>
      <c r="AN28" s="58"/>
      <c r="AO28" s="52" t="e">
        <f t="shared" si="3"/>
        <v>#N/A</v>
      </c>
      <c r="AP28" s="70" t="e">
        <f t="shared" si="2"/>
        <v>#N/A</v>
      </c>
      <c r="AW28" s="68" t="e">
        <f>VLOOKUP(AG28,'Validation Lists'!$B$232:$C$235,2,FALSE)</f>
        <v>#N/A</v>
      </c>
      <c r="AX28" s="68" t="e">
        <f>VLOOKUP(AH28,'Validation Lists'!$B$232:$C$235,2,FALSE)</f>
        <v>#N/A</v>
      </c>
      <c r="AY28" s="68" t="e">
        <f>VLOOKUP(AI28,'Validation Lists'!$B$232:$C$235,2,FALSE)</f>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F28" s="68" t="e">
        <f>VLOOKUP(S28,'Validation Lists'!$B$229:$C$230,2,FALSE)</f>
        <v>#N/A</v>
      </c>
      <c r="BG28" s="68" t="e">
        <f>VLOOKUP(T28,'Validation Lists'!$B$229:$C$230,2,FALSE)</f>
        <v>#N/A</v>
      </c>
      <c r="BH28" s="68" t="e">
        <f>VLOOKUP(U28,'Validation Lists'!$B$229:$C$230,2,FALSE)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 t="shared" si="1"/>
        <v>#N/A</v>
      </c>
    </row>
    <row r="29" spans="1:72" ht="77.5" customHeight="1" x14ac:dyDescent="0.15">
      <c r="A29" s="29"/>
      <c r="B29" s="29"/>
      <c r="C29" s="29"/>
      <c r="D29" s="29"/>
      <c r="E29" s="29"/>
      <c r="F29" s="30"/>
      <c r="G29" s="30"/>
      <c r="H29" s="52"/>
      <c r="I29" s="52"/>
      <c r="J29" s="52"/>
      <c r="K29" s="52"/>
      <c r="L29" s="53"/>
      <c r="M29" s="53"/>
      <c r="N29" s="53"/>
      <c r="O29" s="53"/>
      <c r="P29" s="53"/>
      <c r="Q29" s="53"/>
      <c r="R29" s="53"/>
      <c r="S29" s="60"/>
      <c r="T29" s="60"/>
      <c r="U29" s="60"/>
      <c r="V29" s="60"/>
      <c r="W29" s="60"/>
      <c r="X29" s="60"/>
      <c r="Y29" s="60"/>
      <c r="Z29" s="60"/>
      <c r="AA29" s="60"/>
      <c r="AB29" s="60"/>
      <c r="AC29" s="60"/>
      <c r="AD29" s="60"/>
      <c r="AE29" s="60"/>
      <c r="AF29" s="60"/>
      <c r="AG29" s="58"/>
      <c r="AH29" s="58"/>
      <c r="AI29" s="58"/>
      <c r="AJ29" s="58"/>
      <c r="AK29" s="58"/>
      <c r="AL29" s="58"/>
      <c r="AM29" s="58"/>
      <c r="AN29" s="58"/>
      <c r="AO29" s="52" t="e">
        <f t="shared" si="3"/>
        <v>#N/A</v>
      </c>
      <c r="AP29" s="70" t="e">
        <f t="shared" si="2"/>
        <v>#N/A</v>
      </c>
      <c r="AW29" s="68" t="e">
        <f>VLOOKUP(AG29,'Validation Lists'!$B$232:$C$235,2,FALSE)</f>
        <v>#N/A</v>
      </c>
      <c r="AX29" s="68" t="e">
        <f>VLOOKUP(AH29,'Validation Lists'!$B$232:$C$235,2,FALSE)</f>
        <v>#N/A</v>
      </c>
      <c r="AY29" s="68" t="e">
        <f>VLOOKUP(AI29,'Validation Lists'!$B$232:$C$235,2,FALSE)</f>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F29" s="68" t="e">
        <f>VLOOKUP(S29,'Validation Lists'!$B$229:$C$230,2,FALSE)</f>
        <v>#N/A</v>
      </c>
      <c r="BG29" s="68" t="e">
        <f>VLOOKUP(T29,'Validation Lists'!$B$229:$C$230,2,FALSE)</f>
        <v>#N/A</v>
      </c>
      <c r="BH29" s="68" t="e">
        <f>VLOOKUP(U29,'Validation Lists'!$B$229:$C$230,2,FALSE)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 t="shared" si="1"/>
        <v>#N/A</v>
      </c>
    </row>
    <row r="30" spans="1:72" ht="77.5" customHeight="1" x14ac:dyDescent="0.15">
      <c r="A30" s="29"/>
      <c r="B30" s="29"/>
      <c r="C30" s="29"/>
      <c r="D30" s="29"/>
      <c r="E30" s="29"/>
      <c r="F30" s="30"/>
      <c r="G30" s="30"/>
      <c r="H30" s="52"/>
      <c r="I30" s="52"/>
      <c r="J30" s="52"/>
      <c r="K30" s="52"/>
      <c r="L30" s="53"/>
      <c r="M30" s="53"/>
      <c r="N30" s="53"/>
      <c r="O30" s="53"/>
      <c r="P30" s="53"/>
      <c r="Q30" s="53"/>
      <c r="R30" s="53"/>
      <c r="S30" s="60"/>
      <c r="T30" s="60"/>
      <c r="U30" s="60"/>
      <c r="V30" s="60"/>
      <c r="W30" s="60"/>
      <c r="X30" s="60"/>
      <c r="Y30" s="60"/>
      <c r="Z30" s="60"/>
      <c r="AA30" s="60"/>
      <c r="AB30" s="60"/>
      <c r="AC30" s="60"/>
      <c r="AD30" s="60"/>
      <c r="AE30" s="60"/>
      <c r="AF30" s="60"/>
      <c r="AG30" s="58"/>
      <c r="AH30" s="58"/>
      <c r="AI30" s="58"/>
      <c r="AJ30" s="58"/>
      <c r="AK30" s="58"/>
      <c r="AL30" s="58"/>
      <c r="AM30" s="58"/>
      <c r="AN30" s="58"/>
      <c r="AO30" s="52" t="e">
        <f t="shared" si="3"/>
        <v>#N/A</v>
      </c>
      <c r="AP30" s="70" t="e">
        <f t="shared" si="2"/>
        <v>#N/A</v>
      </c>
      <c r="AW30" s="68" t="e">
        <f>VLOOKUP(AG30,'Validation Lists'!$B$232:$C$235,2,FALSE)</f>
        <v>#N/A</v>
      </c>
      <c r="AX30" s="68" t="e">
        <f>VLOOKUP(AH30,'Validation Lists'!$B$232:$C$235,2,FALSE)</f>
        <v>#N/A</v>
      </c>
      <c r="AY30" s="68" t="e">
        <f>VLOOKUP(AI30,'Validation Lists'!$B$232:$C$235,2,FALSE)</f>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F30" s="68" t="e">
        <f>VLOOKUP(S30,'Validation Lists'!$B$229:$C$230,2,FALSE)</f>
        <v>#N/A</v>
      </c>
      <c r="BG30" s="68" t="e">
        <f>VLOOKUP(T30,'Validation Lists'!$B$229:$C$230,2,FALSE)</f>
        <v>#N/A</v>
      </c>
      <c r="BH30" s="68" t="e">
        <f>VLOOKUP(U30,'Validation Lists'!$B$229:$C$230,2,FALSE)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 t="shared" si="1"/>
        <v>#N/A</v>
      </c>
    </row>
    <row r="31" spans="1:72" ht="77.5" customHeight="1" x14ac:dyDescent="0.15">
      <c r="A31" s="29"/>
      <c r="B31" s="29"/>
      <c r="C31" s="29"/>
      <c r="D31" s="29"/>
      <c r="E31" s="29"/>
      <c r="F31" s="30"/>
      <c r="G31" s="30"/>
      <c r="H31" s="52"/>
      <c r="I31" s="52"/>
      <c r="J31" s="52"/>
      <c r="K31" s="52"/>
      <c r="L31" s="53"/>
      <c r="M31" s="53"/>
      <c r="N31" s="53"/>
      <c r="O31" s="53"/>
      <c r="P31" s="53"/>
      <c r="Q31" s="53"/>
      <c r="R31" s="53"/>
      <c r="S31" s="60"/>
      <c r="T31" s="60"/>
      <c r="U31" s="60"/>
      <c r="V31" s="60"/>
      <c r="W31" s="60"/>
      <c r="X31" s="60"/>
      <c r="Y31" s="60"/>
      <c r="Z31" s="60"/>
      <c r="AA31" s="60"/>
      <c r="AB31" s="60"/>
      <c r="AC31" s="60"/>
      <c r="AD31" s="60"/>
      <c r="AE31" s="60"/>
      <c r="AF31" s="60"/>
      <c r="AG31" s="58"/>
      <c r="AH31" s="58"/>
      <c r="AI31" s="58"/>
      <c r="AJ31" s="58"/>
      <c r="AK31" s="58"/>
      <c r="AL31" s="58"/>
      <c r="AM31" s="58"/>
      <c r="AN31" s="58"/>
      <c r="AO31" s="52" t="e">
        <f t="shared" si="3"/>
        <v>#N/A</v>
      </c>
      <c r="AP31" s="70" t="e">
        <f t="shared" si="2"/>
        <v>#N/A</v>
      </c>
      <c r="AW31" s="68" t="e">
        <f>VLOOKUP(AG31,'Validation Lists'!$B$232:$C$235,2,FALSE)</f>
        <v>#N/A</v>
      </c>
      <c r="AX31" s="68" t="e">
        <f>VLOOKUP(AH31,'Validation Lists'!$B$232:$C$235,2,FALSE)</f>
        <v>#N/A</v>
      </c>
      <c r="AY31" s="68" t="e">
        <f>VLOOKUP(AI31,'Validation Lists'!$B$232:$C$235,2,FALSE)</f>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F31" s="68" t="e">
        <f>VLOOKUP(S31,'Validation Lists'!$B$229:$C$230,2,FALSE)</f>
        <v>#N/A</v>
      </c>
      <c r="BG31" s="68" t="e">
        <f>VLOOKUP(T31,'Validation Lists'!$B$229:$C$230,2,FALSE)</f>
        <v>#N/A</v>
      </c>
      <c r="BH31" s="68" t="e">
        <f>VLOOKUP(U31,'Validation Lists'!$B$229:$C$230,2,FALSE)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 t="shared" si="1"/>
        <v>#N/A</v>
      </c>
    </row>
    <row r="32" spans="1:72" ht="77.5" customHeight="1" x14ac:dyDescent="0.15">
      <c r="A32" s="29"/>
      <c r="B32" s="29"/>
      <c r="C32" s="29"/>
      <c r="D32" s="29"/>
      <c r="E32" s="29"/>
      <c r="F32" s="30"/>
      <c r="G32" s="30"/>
      <c r="H32" s="52"/>
      <c r="I32" s="52"/>
      <c r="J32" s="52"/>
      <c r="K32" s="52"/>
      <c r="L32" s="53"/>
      <c r="M32" s="53"/>
      <c r="N32" s="53"/>
      <c r="O32" s="53"/>
      <c r="P32" s="53"/>
      <c r="Q32" s="53"/>
      <c r="R32" s="53"/>
      <c r="S32" s="60"/>
      <c r="T32" s="60"/>
      <c r="U32" s="60"/>
      <c r="V32" s="60"/>
      <c r="W32" s="60"/>
      <c r="X32" s="60"/>
      <c r="Y32" s="60"/>
      <c r="Z32" s="60"/>
      <c r="AA32" s="60"/>
      <c r="AB32" s="60"/>
      <c r="AC32" s="60"/>
      <c r="AD32" s="60"/>
      <c r="AE32" s="60"/>
      <c r="AF32" s="60"/>
      <c r="AG32" s="58"/>
      <c r="AH32" s="58"/>
      <c r="AI32" s="58"/>
      <c r="AJ32" s="58"/>
      <c r="AK32" s="58"/>
      <c r="AL32" s="58"/>
      <c r="AM32" s="58"/>
      <c r="AN32" s="58"/>
      <c r="AO32" s="52" t="e">
        <f t="shared" si="3"/>
        <v>#N/A</v>
      </c>
      <c r="AP32" s="70" t="e">
        <f t="shared" si="2"/>
        <v>#N/A</v>
      </c>
      <c r="AW32" s="68" t="e">
        <f>VLOOKUP(AG32,'Validation Lists'!$B$232:$C$235,2,FALSE)</f>
        <v>#N/A</v>
      </c>
      <c r="AX32" s="68" t="e">
        <f>VLOOKUP(AH32,'Validation Lists'!$B$232:$C$235,2,FALSE)</f>
        <v>#N/A</v>
      </c>
      <c r="AY32" s="68" t="e">
        <f>VLOOKUP(AI32,'Validation Lists'!$B$232:$C$235,2,FALSE)</f>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F32" s="68" t="e">
        <f>VLOOKUP(S32,'Validation Lists'!$B$229:$C$230,2,FALSE)</f>
        <v>#N/A</v>
      </c>
      <c r="BG32" s="68" t="e">
        <f>VLOOKUP(T32,'Validation Lists'!$B$229:$C$230,2,FALSE)</f>
        <v>#N/A</v>
      </c>
      <c r="BH32" s="68" t="e">
        <f>VLOOKUP(U32,'Validation Lists'!$B$229:$C$230,2,FALSE)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 t="shared" si="1"/>
        <v>#N/A</v>
      </c>
    </row>
    <row r="33" spans="1:72" ht="77.5" customHeight="1" x14ac:dyDescent="0.15">
      <c r="A33" s="29"/>
      <c r="B33" s="29"/>
      <c r="C33" s="29"/>
      <c r="D33" s="29"/>
      <c r="E33" s="29"/>
      <c r="F33" s="30"/>
      <c r="G33" s="30"/>
      <c r="H33" s="52"/>
      <c r="I33" s="52"/>
      <c r="J33" s="52"/>
      <c r="K33" s="52"/>
      <c r="L33" s="53"/>
      <c r="M33" s="53"/>
      <c r="N33" s="53"/>
      <c r="O33" s="53"/>
      <c r="P33" s="53"/>
      <c r="Q33" s="53"/>
      <c r="R33" s="53"/>
      <c r="S33" s="60"/>
      <c r="T33" s="60"/>
      <c r="U33" s="60"/>
      <c r="V33" s="60"/>
      <c r="W33" s="60"/>
      <c r="X33" s="60"/>
      <c r="Y33" s="60"/>
      <c r="Z33" s="60"/>
      <c r="AA33" s="60"/>
      <c r="AB33" s="60"/>
      <c r="AC33" s="60"/>
      <c r="AD33" s="60"/>
      <c r="AE33" s="60"/>
      <c r="AF33" s="60"/>
      <c r="AG33" s="58"/>
      <c r="AH33" s="58"/>
      <c r="AI33" s="58"/>
      <c r="AJ33" s="58"/>
      <c r="AK33" s="58"/>
      <c r="AL33" s="58"/>
      <c r="AM33" s="58"/>
      <c r="AN33" s="58"/>
      <c r="AO33" s="52" t="e">
        <f t="shared" si="3"/>
        <v>#N/A</v>
      </c>
      <c r="AP33" s="70" t="e">
        <f t="shared" si="2"/>
        <v>#N/A</v>
      </c>
      <c r="AW33" s="68" t="e">
        <f>VLOOKUP(AG33,'Validation Lists'!$B$232:$C$235,2,FALSE)</f>
        <v>#N/A</v>
      </c>
      <c r="AX33" s="68" t="e">
        <f>VLOOKUP(AH33,'Validation Lists'!$B$232:$C$235,2,FALSE)</f>
        <v>#N/A</v>
      </c>
      <c r="AY33" s="68" t="e">
        <f>VLOOKUP(AI33,'Validation Lists'!$B$232:$C$235,2,FALSE)</f>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F33" s="68" t="e">
        <f>VLOOKUP(S33,'Validation Lists'!$B$229:$C$230,2,FALSE)</f>
        <v>#N/A</v>
      </c>
      <c r="BG33" s="68" t="e">
        <f>VLOOKUP(T33,'Validation Lists'!$B$229:$C$230,2,FALSE)</f>
        <v>#N/A</v>
      </c>
      <c r="BH33" s="68" t="e">
        <f>VLOOKUP(U33,'Validation Lists'!$B$229:$C$230,2,FALSE)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 t="shared" si="1"/>
        <v>#N/A</v>
      </c>
    </row>
    <row r="34" spans="1:72" ht="77.5" customHeight="1" x14ac:dyDescent="0.15">
      <c r="A34" s="29"/>
      <c r="B34" s="29"/>
      <c r="C34" s="29"/>
      <c r="D34" s="29"/>
      <c r="E34" s="29"/>
      <c r="F34" s="30"/>
      <c r="G34" s="30"/>
      <c r="H34" s="52"/>
      <c r="I34" s="52"/>
      <c r="J34" s="52"/>
      <c r="K34" s="52"/>
      <c r="L34" s="53"/>
      <c r="M34" s="53"/>
      <c r="N34" s="53"/>
      <c r="O34" s="53"/>
      <c r="P34" s="53"/>
      <c r="Q34" s="53"/>
      <c r="R34" s="53"/>
      <c r="S34" s="60"/>
      <c r="T34" s="60"/>
      <c r="U34" s="60"/>
      <c r="V34" s="60"/>
      <c r="W34" s="60"/>
      <c r="X34" s="60"/>
      <c r="Y34" s="60"/>
      <c r="Z34" s="60"/>
      <c r="AA34" s="60"/>
      <c r="AB34" s="60"/>
      <c r="AC34" s="60"/>
      <c r="AD34" s="60"/>
      <c r="AE34" s="60"/>
      <c r="AF34" s="60"/>
      <c r="AG34" s="58"/>
      <c r="AH34" s="58"/>
      <c r="AI34" s="58"/>
      <c r="AJ34" s="58"/>
      <c r="AK34" s="58"/>
      <c r="AL34" s="58"/>
      <c r="AM34" s="58"/>
      <c r="AN34" s="58"/>
      <c r="AO34" s="52" t="e">
        <f t="shared" si="3"/>
        <v>#N/A</v>
      </c>
      <c r="AP34" s="70" t="e">
        <f t="shared" si="2"/>
        <v>#N/A</v>
      </c>
      <c r="AW34" s="68" t="e">
        <f>VLOOKUP(AG34,'Validation Lists'!$B$232:$C$235,2,FALSE)</f>
        <v>#N/A</v>
      </c>
      <c r="AX34" s="68" t="e">
        <f>VLOOKUP(AH34,'Validation Lists'!$B$232:$C$235,2,FALSE)</f>
        <v>#N/A</v>
      </c>
      <c r="AY34" s="68" t="e">
        <f>VLOOKUP(AI34,'Validation Lists'!$B$232:$C$235,2,FALSE)</f>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F34" s="68" t="e">
        <f>VLOOKUP(S34,'Validation Lists'!$B$229:$C$230,2,FALSE)</f>
        <v>#N/A</v>
      </c>
      <c r="BG34" s="68" t="e">
        <f>VLOOKUP(T34,'Validation Lists'!$B$229:$C$230,2,FALSE)</f>
        <v>#N/A</v>
      </c>
      <c r="BH34" s="68" t="e">
        <f>VLOOKUP(U34,'Validation Lists'!$B$229:$C$230,2,FALSE)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 t="shared" si="1"/>
        <v>#N/A</v>
      </c>
    </row>
    <row r="35" spans="1:72" ht="77.5" customHeight="1" x14ac:dyDescent="0.15">
      <c r="A35" s="29"/>
      <c r="B35" s="29"/>
      <c r="C35" s="29"/>
      <c r="D35" s="29"/>
      <c r="E35" s="29"/>
      <c r="F35" s="30"/>
      <c r="G35" s="30"/>
      <c r="H35" s="52"/>
      <c r="I35" s="52"/>
      <c r="J35" s="52"/>
      <c r="K35" s="52"/>
      <c r="L35" s="53"/>
      <c r="M35" s="53"/>
      <c r="N35" s="53"/>
      <c r="O35" s="53"/>
      <c r="P35" s="53"/>
      <c r="Q35" s="53"/>
      <c r="R35" s="53"/>
      <c r="S35" s="60"/>
      <c r="T35" s="60"/>
      <c r="U35" s="60"/>
      <c r="V35" s="60"/>
      <c r="W35" s="60"/>
      <c r="X35" s="60"/>
      <c r="Y35" s="60"/>
      <c r="Z35" s="60"/>
      <c r="AA35" s="60"/>
      <c r="AB35" s="60"/>
      <c r="AC35" s="60"/>
      <c r="AD35" s="60"/>
      <c r="AE35" s="60"/>
      <c r="AF35" s="60"/>
      <c r="AG35" s="58"/>
      <c r="AH35" s="58"/>
      <c r="AI35" s="58"/>
      <c r="AJ35" s="58"/>
      <c r="AK35" s="58"/>
      <c r="AL35" s="58"/>
      <c r="AM35" s="58"/>
      <c r="AN35" s="58"/>
      <c r="AO35" s="52" t="e">
        <f t="shared" si="3"/>
        <v>#N/A</v>
      </c>
      <c r="AP35" s="70" t="e">
        <f t="shared" si="2"/>
        <v>#N/A</v>
      </c>
      <c r="AW35" s="68" t="e">
        <f>VLOOKUP(AG35,'Validation Lists'!$B$232:$C$235,2,FALSE)</f>
        <v>#N/A</v>
      </c>
      <c r="AX35" s="68" t="e">
        <f>VLOOKUP(AH35,'Validation Lists'!$B$232:$C$235,2,FALSE)</f>
        <v>#N/A</v>
      </c>
      <c r="AY35" s="68" t="e">
        <f>VLOOKUP(AI35,'Validation Lists'!$B$232:$C$235,2,FALSE)</f>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F35" s="68" t="e">
        <f>VLOOKUP(S35,'Validation Lists'!$B$229:$C$230,2,FALSE)</f>
        <v>#N/A</v>
      </c>
      <c r="BG35" s="68" t="e">
        <f>VLOOKUP(T35,'Validation Lists'!$B$229:$C$230,2,FALSE)</f>
        <v>#N/A</v>
      </c>
      <c r="BH35" s="68" t="e">
        <f>VLOOKUP(U35,'Validation Lists'!$B$229:$C$230,2,FALSE)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 t="shared" si="1"/>
        <v>#N/A</v>
      </c>
    </row>
    <row r="36" spans="1:72" ht="77.5" customHeight="1" x14ac:dyDescent="0.15">
      <c r="A36" s="29"/>
      <c r="B36" s="29"/>
      <c r="C36" s="29"/>
      <c r="D36" s="29"/>
      <c r="E36" s="29"/>
      <c r="F36" s="30"/>
      <c r="G36" s="30"/>
      <c r="H36" s="52"/>
      <c r="I36" s="52"/>
      <c r="J36" s="52"/>
      <c r="K36" s="52"/>
      <c r="L36" s="53"/>
      <c r="M36" s="53"/>
      <c r="N36" s="53"/>
      <c r="O36" s="53"/>
      <c r="P36" s="53"/>
      <c r="Q36" s="53"/>
      <c r="R36" s="53"/>
      <c r="S36" s="60"/>
      <c r="T36" s="60"/>
      <c r="U36" s="60"/>
      <c r="V36" s="60"/>
      <c r="W36" s="60"/>
      <c r="X36" s="60"/>
      <c r="Y36" s="60"/>
      <c r="Z36" s="60"/>
      <c r="AA36" s="60"/>
      <c r="AB36" s="60"/>
      <c r="AC36" s="60"/>
      <c r="AD36" s="60"/>
      <c r="AE36" s="60"/>
      <c r="AF36" s="60"/>
      <c r="AG36" s="58"/>
      <c r="AH36" s="58"/>
      <c r="AI36" s="58"/>
      <c r="AJ36" s="58"/>
      <c r="AK36" s="58"/>
      <c r="AL36" s="58"/>
      <c r="AM36" s="58"/>
      <c r="AN36" s="58"/>
      <c r="AO36" s="52" t="e">
        <f t="shared" si="3"/>
        <v>#N/A</v>
      </c>
      <c r="AP36" s="70" t="e">
        <f t="shared" si="2"/>
        <v>#N/A</v>
      </c>
      <c r="AW36" s="68" t="e">
        <f>VLOOKUP(AG36,'Validation Lists'!$B$232:$C$235,2,FALSE)</f>
        <v>#N/A</v>
      </c>
      <c r="AX36" s="68" t="e">
        <f>VLOOKUP(AH36,'Validation Lists'!$B$232:$C$235,2,FALSE)</f>
        <v>#N/A</v>
      </c>
      <c r="AY36" s="68" t="e">
        <f>VLOOKUP(AI36,'Validation Lists'!$B$232:$C$235,2,FALSE)</f>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F36" s="68" t="e">
        <f>VLOOKUP(S36,'Validation Lists'!$B$229:$C$230,2,FALSE)</f>
        <v>#N/A</v>
      </c>
      <c r="BG36" s="68" t="e">
        <f>VLOOKUP(T36,'Validation Lists'!$B$229:$C$230,2,FALSE)</f>
        <v>#N/A</v>
      </c>
      <c r="BH36" s="68" t="e">
        <f>VLOOKUP(U36,'Validation Lists'!$B$229:$C$230,2,FALSE)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 t="shared" si="1"/>
        <v>#N/A</v>
      </c>
    </row>
    <row r="37" spans="1:72" ht="77.5" customHeight="1" x14ac:dyDescent="0.15">
      <c r="A37" s="29"/>
      <c r="B37" s="29"/>
      <c r="C37" s="29"/>
      <c r="D37" s="29"/>
      <c r="E37" s="29"/>
      <c r="F37" s="30"/>
      <c r="G37" s="30"/>
      <c r="H37" s="52"/>
      <c r="I37" s="52"/>
      <c r="J37" s="52"/>
      <c r="K37" s="52"/>
      <c r="L37" s="53"/>
      <c r="M37" s="53"/>
      <c r="N37" s="53"/>
      <c r="O37" s="53"/>
      <c r="P37" s="53"/>
      <c r="Q37" s="53"/>
      <c r="R37" s="53"/>
      <c r="S37" s="60"/>
      <c r="T37" s="60"/>
      <c r="U37" s="60"/>
      <c r="V37" s="60"/>
      <c r="W37" s="60"/>
      <c r="X37" s="60"/>
      <c r="Y37" s="60"/>
      <c r="Z37" s="60"/>
      <c r="AA37" s="60"/>
      <c r="AB37" s="60"/>
      <c r="AC37" s="60"/>
      <c r="AD37" s="60"/>
      <c r="AE37" s="60"/>
      <c r="AF37" s="60"/>
      <c r="AG37" s="58"/>
      <c r="AH37" s="58"/>
      <c r="AI37" s="58"/>
      <c r="AJ37" s="58"/>
      <c r="AK37" s="58"/>
      <c r="AL37" s="58"/>
      <c r="AM37" s="58"/>
      <c r="AN37" s="58"/>
      <c r="AO37" s="52" t="e">
        <f t="shared" si="3"/>
        <v>#N/A</v>
      </c>
      <c r="AP37" s="70" t="e">
        <f t="shared" si="2"/>
        <v>#N/A</v>
      </c>
      <c r="AW37" s="68" t="e">
        <f>VLOOKUP(AG37,'Validation Lists'!$B$232:$C$235,2,FALSE)</f>
        <v>#N/A</v>
      </c>
      <c r="AX37" s="68" t="e">
        <f>VLOOKUP(AH37,'Validation Lists'!$B$232:$C$235,2,FALSE)</f>
        <v>#N/A</v>
      </c>
      <c r="AY37" s="68" t="e">
        <f>VLOOKUP(AI37,'Validation Lists'!$B$232:$C$235,2,FALSE)</f>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F37" s="68" t="e">
        <f>VLOOKUP(S37,'Validation Lists'!$B$229:$C$230,2,FALSE)</f>
        <v>#N/A</v>
      </c>
      <c r="BG37" s="68" t="e">
        <f>VLOOKUP(T37,'Validation Lists'!$B$229:$C$230,2,FALSE)</f>
        <v>#N/A</v>
      </c>
      <c r="BH37" s="68" t="e">
        <f>VLOOKUP(U37,'Validation Lists'!$B$229:$C$230,2,FALSE)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 t="shared" si="1"/>
        <v>#N/A</v>
      </c>
    </row>
    <row r="38" spans="1:72" ht="77.5" customHeight="1" x14ac:dyDescent="0.15">
      <c r="A38" s="29"/>
      <c r="B38" s="29"/>
      <c r="C38" s="29"/>
      <c r="D38" s="29"/>
      <c r="E38" s="29"/>
      <c r="F38" s="30"/>
      <c r="G38" s="30"/>
      <c r="H38" s="52"/>
      <c r="I38" s="52"/>
      <c r="J38" s="52"/>
      <c r="K38" s="52"/>
      <c r="L38" s="53"/>
      <c r="M38" s="53"/>
      <c r="N38" s="53"/>
      <c r="O38" s="53"/>
      <c r="P38" s="53"/>
      <c r="Q38" s="53"/>
      <c r="R38" s="53"/>
      <c r="S38" s="60"/>
      <c r="T38" s="60"/>
      <c r="U38" s="60"/>
      <c r="V38" s="60"/>
      <c r="W38" s="60"/>
      <c r="X38" s="60"/>
      <c r="Y38" s="60"/>
      <c r="Z38" s="60"/>
      <c r="AA38" s="60"/>
      <c r="AB38" s="60"/>
      <c r="AC38" s="60"/>
      <c r="AD38" s="60"/>
      <c r="AE38" s="60"/>
      <c r="AF38" s="60"/>
      <c r="AG38" s="58"/>
      <c r="AH38" s="58"/>
      <c r="AI38" s="58"/>
      <c r="AJ38" s="58"/>
      <c r="AK38" s="58"/>
      <c r="AL38" s="58"/>
      <c r="AM38" s="58"/>
      <c r="AN38" s="58"/>
      <c r="AO38" s="52" t="e">
        <f t="shared" si="3"/>
        <v>#N/A</v>
      </c>
      <c r="AP38" s="70" t="e">
        <f t="shared" si="2"/>
        <v>#N/A</v>
      </c>
      <c r="AW38" s="68" t="e">
        <f>VLOOKUP(AG38,'Validation Lists'!$B$232:$C$235,2,FALSE)</f>
        <v>#N/A</v>
      </c>
      <c r="AX38" s="68" t="e">
        <f>VLOOKUP(AH38,'Validation Lists'!$B$232:$C$235,2,FALSE)</f>
        <v>#N/A</v>
      </c>
      <c r="AY38" s="68" t="e">
        <f>VLOOKUP(AI38,'Validation Lists'!$B$232:$C$235,2,FALSE)</f>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F38" s="68" t="e">
        <f>VLOOKUP(S38,'Validation Lists'!$B$229:$C$230,2,FALSE)</f>
        <v>#N/A</v>
      </c>
      <c r="BG38" s="68" t="e">
        <f>VLOOKUP(T38,'Validation Lists'!$B$229:$C$230,2,FALSE)</f>
        <v>#N/A</v>
      </c>
      <c r="BH38" s="68" t="e">
        <f>VLOOKUP(U38,'Validation Lists'!$B$229:$C$230,2,FALSE)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 t="shared" si="1"/>
        <v>#N/A</v>
      </c>
    </row>
    <row r="39" spans="1:72" ht="77.5" customHeight="1" x14ac:dyDescent="0.15">
      <c r="A39" s="29"/>
      <c r="B39" s="29"/>
      <c r="C39" s="29"/>
      <c r="D39" s="29"/>
      <c r="E39" s="29"/>
      <c r="F39" s="30"/>
      <c r="G39" s="30"/>
      <c r="H39" s="52"/>
      <c r="I39" s="52"/>
      <c r="J39" s="52"/>
      <c r="K39" s="52"/>
      <c r="L39" s="53"/>
      <c r="M39" s="53"/>
      <c r="N39" s="53"/>
      <c r="O39" s="53"/>
      <c r="P39" s="53"/>
      <c r="Q39" s="53"/>
      <c r="R39" s="53"/>
      <c r="S39" s="60"/>
      <c r="T39" s="60"/>
      <c r="U39" s="60"/>
      <c r="V39" s="60"/>
      <c r="W39" s="60"/>
      <c r="X39" s="60"/>
      <c r="Y39" s="60"/>
      <c r="Z39" s="60"/>
      <c r="AA39" s="60"/>
      <c r="AB39" s="60"/>
      <c r="AC39" s="60"/>
      <c r="AD39" s="60"/>
      <c r="AE39" s="60"/>
      <c r="AF39" s="60"/>
      <c r="AG39" s="58"/>
      <c r="AH39" s="58"/>
      <c r="AI39" s="58"/>
      <c r="AJ39" s="58"/>
      <c r="AK39" s="58"/>
      <c r="AL39" s="58"/>
      <c r="AM39" s="58"/>
      <c r="AN39" s="58"/>
      <c r="AO39" s="52" t="e">
        <f t="shared" si="3"/>
        <v>#N/A</v>
      </c>
      <c r="AP39" s="70" t="e">
        <f t="shared" si="2"/>
        <v>#N/A</v>
      </c>
      <c r="AW39" s="68" t="e">
        <f>VLOOKUP(AG39,'Validation Lists'!$B$232:$C$235,2,FALSE)</f>
        <v>#N/A</v>
      </c>
      <c r="AX39" s="68" t="e">
        <f>VLOOKUP(AH39,'Validation Lists'!$B$232:$C$235,2,FALSE)</f>
        <v>#N/A</v>
      </c>
      <c r="AY39" s="68" t="e">
        <f>VLOOKUP(AI39,'Validation Lists'!$B$232:$C$235,2,FALSE)</f>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F39" s="68" t="e">
        <f>VLOOKUP(S39,'Validation Lists'!$B$229:$C$230,2,FALSE)</f>
        <v>#N/A</v>
      </c>
      <c r="BG39" s="68" t="e">
        <f>VLOOKUP(T39,'Validation Lists'!$B$229:$C$230,2,FALSE)</f>
        <v>#N/A</v>
      </c>
      <c r="BH39" s="68" t="e">
        <f>VLOOKUP(U39,'Validation Lists'!$B$229:$C$230,2,FALSE)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 t="shared" si="1"/>
        <v>#N/A</v>
      </c>
    </row>
    <row r="40" spans="1:72" ht="77.5" customHeight="1" x14ac:dyDescent="0.15">
      <c r="A40" s="29"/>
      <c r="B40" s="29"/>
      <c r="C40" s="29"/>
      <c r="D40" s="29"/>
      <c r="E40" s="29"/>
      <c r="F40" s="30"/>
      <c r="G40" s="30"/>
      <c r="H40" s="52"/>
      <c r="I40" s="52"/>
      <c r="J40" s="52"/>
      <c r="K40" s="52"/>
      <c r="L40" s="53"/>
      <c r="M40" s="53"/>
      <c r="N40" s="53"/>
      <c r="O40" s="53"/>
      <c r="P40" s="53"/>
      <c r="Q40" s="53"/>
      <c r="R40" s="53"/>
      <c r="S40" s="60"/>
      <c r="T40" s="60"/>
      <c r="U40" s="60"/>
      <c r="V40" s="60"/>
      <c r="W40" s="60"/>
      <c r="X40" s="60"/>
      <c r="Y40" s="60"/>
      <c r="Z40" s="60"/>
      <c r="AA40" s="60"/>
      <c r="AB40" s="60"/>
      <c r="AC40" s="60"/>
      <c r="AD40" s="60"/>
      <c r="AE40" s="60"/>
      <c r="AF40" s="60"/>
      <c r="AG40" s="58"/>
      <c r="AH40" s="58"/>
      <c r="AI40" s="58"/>
      <c r="AJ40" s="58"/>
      <c r="AK40" s="58"/>
      <c r="AL40" s="58"/>
      <c r="AM40" s="58"/>
      <c r="AN40" s="58"/>
      <c r="AO40" s="52" t="e">
        <f t="shared" si="3"/>
        <v>#N/A</v>
      </c>
      <c r="AP40" s="70" t="e">
        <f t="shared" si="2"/>
        <v>#N/A</v>
      </c>
      <c r="AW40" s="68" t="e">
        <f>VLOOKUP(AG40,'Validation Lists'!$B$232:$C$235,2,FALSE)</f>
        <v>#N/A</v>
      </c>
      <c r="AX40" s="68" t="e">
        <f>VLOOKUP(AH40,'Validation Lists'!$B$232:$C$235,2,FALSE)</f>
        <v>#N/A</v>
      </c>
      <c r="AY40" s="68" t="e">
        <f>VLOOKUP(AI40,'Validation Lists'!$B$232:$C$235,2,FALSE)</f>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F40" s="68" t="e">
        <f>VLOOKUP(S40,'Validation Lists'!$B$229:$C$230,2,FALSE)</f>
        <v>#N/A</v>
      </c>
      <c r="BG40" s="68" t="e">
        <f>VLOOKUP(T40,'Validation Lists'!$B$229:$C$230,2,FALSE)</f>
        <v>#N/A</v>
      </c>
      <c r="BH40" s="68" t="e">
        <f>VLOOKUP(U40,'Validation Lists'!$B$229:$C$230,2,FALSE)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 t="shared" si="1"/>
        <v>#N/A</v>
      </c>
    </row>
    <row r="41" spans="1:72" ht="77.5" customHeight="1" x14ac:dyDescent="0.15">
      <c r="A41" s="29"/>
      <c r="B41" s="29"/>
      <c r="C41" s="29"/>
      <c r="D41" s="29"/>
      <c r="E41" s="29"/>
      <c r="F41" s="30"/>
      <c r="G41" s="30"/>
      <c r="H41" s="52"/>
      <c r="I41" s="52"/>
      <c r="J41" s="52"/>
      <c r="K41" s="52"/>
      <c r="L41" s="53"/>
      <c r="M41" s="53"/>
      <c r="N41" s="53"/>
      <c r="O41" s="53"/>
      <c r="P41" s="53"/>
      <c r="Q41" s="53"/>
      <c r="R41" s="53"/>
      <c r="S41" s="60"/>
      <c r="T41" s="60"/>
      <c r="U41" s="60"/>
      <c r="V41" s="60"/>
      <c r="W41" s="60"/>
      <c r="X41" s="60"/>
      <c r="Y41" s="60"/>
      <c r="Z41" s="60"/>
      <c r="AA41" s="60"/>
      <c r="AB41" s="60"/>
      <c r="AC41" s="60"/>
      <c r="AD41" s="60"/>
      <c r="AE41" s="60"/>
      <c r="AF41" s="60"/>
      <c r="AG41" s="58"/>
      <c r="AH41" s="58"/>
      <c r="AI41" s="58"/>
      <c r="AJ41" s="58"/>
      <c r="AK41" s="58"/>
      <c r="AL41" s="58"/>
      <c r="AM41" s="58"/>
      <c r="AN41" s="58"/>
      <c r="AO41" s="52" t="e">
        <f t="shared" si="3"/>
        <v>#N/A</v>
      </c>
      <c r="AP41" s="70" t="e">
        <f t="shared" si="2"/>
        <v>#N/A</v>
      </c>
      <c r="AW41" s="68" t="e">
        <f>VLOOKUP(AG41,'Validation Lists'!$B$232:$C$235,2,FALSE)</f>
        <v>#N/A</v>
      </c>
      <c r="AX41" s="68" t="e">
        <f>VLOOKUP(AH41,'Validation Lists'!$B$232:$C$235,2,FALSE)</f>
        <v>#N/A</v>
      </c>
      <c r="AY41" s="68" t="e">
        <f>VLOOKUP(AI41,'Validation Lists'!$B$232:$C$235,2,FALSE)</f>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F41" s="68" t="e">
        <f>VLOOKUP(S41,'Validation Lists'!$B$229:$C$230,2,FALSE)</f>
        <v>#N/A</v>
      </c>
      <c r="BG41" s="68" t="e">
        <f>VLOOKUP(T41,'Validation Lists'!$B$229:$C$230,2,FALSE)</f>
        <v>#N/A</v>
      </c>
      <c r="BH41" s="68" t="e">
        <f>VLOOKUP(U41,'Validation Lists'!$B$229:$C$230,2,FALSE)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 t="shared" si="1"/>
        <v>#N/A</v>
      </c>
    </row>
    <row r="42" spans="1:72" ht="77.5" customHeight="1" x14ac:dyDescent="0.15">
      <c r="A42" s="29"/>
      <c r="B42" s="29"/>
      <c r="C42" s="29"/>
      <c r="D42" s="29"/>
      <c r="E42" s="29"/>
      <c r="F42" s="30"/>
      <c r="G42" s="30"/>
      <c r="H42" s="52"/>
      <c r="I42" s="52"/>
      <c r="J42" s="52"/>
      <c r="K42" s="52"/>
      <c r="L42" s="53"/>
      <c r="M42" s="53"/>
      <c r="N42" s="53"/>
      <c r="O42" s="53"/>
      <c r="P42" s="53"/>
      <c r="Q42" s="53"/>
      <c r="R42" s="53"/>
      <c r="S42" s="60"/>
      <c r="T42" s="60"/>
      <c r="U42" s="60"/>
      <c r="V42" s="60"/>
      <c r="W42" s="60"/>
      <c r="X42" s="60"/>
      <c r="Y42" s="60"/>
      <c r="Z42" s="60"/>
      <c r="AA42" s="60"/>
      <c r="AB42" s="60"/>
      <c r="AC42" s="60"/>
      <c r="AD42" s="60"/>
      <c r="AE42" s="60"/>
      <c r="AF42" s="60"/>
      <c r="AG42" s="58"/>
      <c r="AH42" s="58"/>
      <c r="AI42" s="58"/>
      <c r="AJ42" s="58"/>
      <c r="AK42" s="58"/>
      <c r="AL42" s="58"/>
      <c r="AM42" s="58"/>
      <c r="AN42" s="58"/>
      <c r="AO42" s="52" t="e">
        <f t="shared" si="3"/>
        <v>#N/A</v>
      </c>
      <c r="AP42" s="70" t="e">
        <f t="shared" si="2"/>
        <v>#N/A</v>
      </c>
      <c r="AW42" s="68" t="e">
        <f>VLOOKUP(AG42,'Validation Lists'!$B$232:$C$235,2,FALSE)</f>
        <v>#N/A</v>
      </c>
      <c r="AX42" s="68" t="e">
        <f>VLOOKUP(AH42,'Validation Lists'!$B$232:$C$235,2,FALSE)</f>
        <v>#N/A</v>
      </c>
      <c r="AY42" s="68" t="e">
        <f>VLOOKUP(AI42,'Validation Lists'!$B$232:$C$235,2,FALSE)</f>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F42" s="68" t="e">
        <f>VLOOKUP(S42,'Validation Lists'!$B$229:$C$230,2,FALSE)</f>
        <v>#N/A</v>
      </c>
      <c r="BG42" s="68" t="e">
        <f>VLOOKUP(T42,'Validation Lists'!$B$229:$C$230,2,FALSE)</f>
        <v>#N/A</v>
      </c>
      <c r="BH42" s="68" t="e">
        <f>VLOOKUP(U42,'Validation Lists'!$B$229:$C$230,2,FALSE)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 t="shared" si="1"/>
        <v>#N/A</v>
      </c>
    </row>
    <row r="43" spans="1:72" ht="77.5" customHeight="1" x14ac:dyDescent="0.15">
      <c r="A43" s="29"/>
      <c r="B43" s="29"/>
      <c r="C43" s="29"/>
      <c r="D43" s="29"/>
      <c r="E43" s="29"/>
      <c r="F43" s="30"/>
      <c r="G43" s="30"/>
      <c r="H43" s="52"/>
      <c r="I43" s="52"/>
      <c r="J43" s="52"/>
      <c r="K43" s="52"/>
      <c r="L43" s="53"/>
      <c r="M43" s="53"/>
      <c r="N43" s="53"/>
      <c r="O43" s="53"/>
      <c r="P43" s="53"/>
      <c r="Q43" s="53"/>
      <c r="R43" s="53"/>
      <c r="S43" s="60"/>
      <c r="T43" s="60"/>
      <c r="U43" s="60"/>
      <c r="V43" s="60"/>
      <c r="W43" s="60"/>
      <c r="X43" s="60"/>
      <c r="Y43" s="60"/>
      <c r="Z43" s="60"/>
      <c r="AA43" s="60"/>
      <c r="AB43" s="60"/>
      <c r="AC43" s="60"/>
      <c r="AD43" s="60"/>
      <c r="AE43" s="60"/>
      <c r="AF43" s="60"/>
      <c r="AG43" s="58"/>
      <c r="AH43" s="58"/>
      <c r="AI43" s="58"/>
      <c r="AJ43" s="58"/>
      <c r="AK43" s="58"/>
      <c r="AL43" s="58"/>
      <c r="AM43" s="58"/>
      <c r="AN43" s="58"/>
      <c r="AO43" s="52" t="e">
        <f t="shared" si="3"/>
        <v>#N/A</v>
      </c>
      <c r="AP43" s="70" t="e">
        <f t="shared" si="2"/>
        <v>#N/A</v>
      </c>
      <c r="AW43" s="68" t="e">
        <f>VLOOKUP(AG43,'Validation Lists'!$B$232:$C$235,2,FALSE)</f>
        <v>#N/A</v>
      </c>
      <c r="AX43" s="68" t="e">
        <f>VLOOKUP(AH43,'Validation Lists'!$B$232:$C$235,2,FALSE)</f>
        <v>#N/A</v>
      </c>
      <c r="AY43" s="68" t="e">
        <f>VLOOKUP(AI43,'Validation Lists'!$B$232:$C$235,2,FALSE)</f>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F43" s="68" t="e">
        <f>VLOOKUP(S43,'Validation Lists'!$B$229:$C$230,2,FALSE)</f>
        <v>#N/A</v>
      </c>
      <c r="BG43" s="68" t="e">
        <f>VLOOKUP(T43,'Validation Lists'!$B$229:$C$230,2,FALSE)</f>
        <v>#N/A</v>
      </c>
      <c r="BH43" s="68" t="e">
        <f>VLOOKUP(U43,'Validation Lists'!$B$229:$C$230,2,FALSE)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 t="shared" si="1"/>
        <v>#N/A</v>
      </c>
    </row>
    <row r="44" spans="1:72" ht="77.5" customHeight="1" x14ac:dyDescent="0.15">
      <c r="A44" s="29"/>
      <c r="B44" s="29"/>
      <c r="C44" s="29"/>
      <c r="D44" s="29"/>
      <c r="E44" s="29"/>
      <c r="F44" s="30"/>
      <c r="G44" s="30"/>
      <c r="H44" s="52"/>
      <c r="I44" s="52"/>
      <c r="J44" s="52"/>
      <c r="K44" s="52"/>
      <c r="L44" s="53"/>
      <c r="M44" s="53"/>
      <c r="N44" s="53"/>
      <c r="O44" s="53"/>
      <c r="P44" s="53"/>
      <c r="Q44" s="53"/>
      <c r="R44" s="53"/>
      <c r="S44" s="60"/>
      <c r="T44" s="60"/>
      <c r="U44" s="60"/>
      <c r="V44" s="60"/>
      <c r="W44" s="60"/>
      <c r="X44" s="60"/>
      <c r="Y44" s="60"/>
      <c r="Z44" s="60"/>
      <c r="AA44" s="60"/>
      <c r="AB44" s="60"/>
      <c r="AC44" s="60"/>
      <c r="AD44" s="60"/>
      <c r="AE44" s="60"/>
      <c r="AF44" s="60"/>
      <c r="AG44" s="58"/>
      <c r="AH44" s="58"/>
      <c r="AI44" s="58"/>
      <c r="AJ44" s="58"/>
      <c r="AK44" s="58"/>
      <c r="AL44" s="58"/>
      <c r="AM44" s="58"/>
      <c r="AN44" s="58"/>
      <c r="AO44" s="52" t="e">
        <f t="shared" si="3"/>
        <v>#N/A</v>
      </c>
      <c r="AP44" s="70" t="e">
        <f t="shared" si="2"/>
        <v>#N/A</v>
      </c>
      <c r="AW44" s="68" t="e">
        <f>VLOOKUP(AG44,'Validation Lists'!$B$232:$C$235,2,FALSE)</f>
        <v>#N/A</v>
      </c>
      <c r="AX44" s="68" t="e">
        <f>VLOOKUP(AH44,'Validation Lists'!$B$232:$C$235,2,FALSE)</f>
        <v>#N/A</v>
      </c>
      <c r="AY44" s="68" t="e">
        <f>VLOOKUP(AI44,'Validation Lists'!$B$232:$C$235,2,FALSE)</f>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F44" s="68" t="e">
        <f>VLOOKUP(S44,'Validation Lists'!$B$229:$C$230,2,FALSE)</f>
        <v>#N/A</v>
      </c>
      <c r="BG44" s="68" t="e">
        <f>VLOOKUP(T44,'Validation Lists'!$B$229:$C$230,2,FALSE)</f>
        <v>#N/A</v>
      </c>
      <c r="BH44" s="68" t="e">
        <f>VLOOKUP(U44,'Validation Lists'!$B$229:$C$230,2,FALSE)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 t="shared" si="1"/>
        <v>#N/A</v>
      </c>
    </row>
    <row r="45" spans="1:72" ht="77.5" customHeight="1" x14ac:dyDescent="0.15">
      <c r="A45" s="29"/>
      <c r="B45" s="29"/>
      <c r="C45" s="29"/>
      <c r="D45" s="29"/>
      <c r="E45" s="29"/>
      <c r="F45" s="30"/>
      <c r="G45" s="30"/>
      <c r="H45" s="52"/>
      <c r="I45" s="52"/>
      <c r="J45" s="52"/>
      <c r="K45" s="52"/>
      <c r="L45" s="53"/>
      <c r="M45" s="53"/>
      <c r="N45" s="53"/>
      <c r="O45" s="53"/>
      <c r="P45" s="53"/>
      <c r="Q45" s="53"/>
      <c r="R45" s="53"/>
      <c r="S45" s="60"/>
      <c r="T45" s="60"/>
      <c r="U45" s="60"/>
      <c r="V45" s="60"/>
      <c r="W45" s="60"/>
      <c r="X45" s="60"/>
      <c r="Y45" s="60"/>
      <c r="Z45" s="60"/>
      <c r="AA45" s="60"/>
      <c r="AB45" s="60"/>
      <c r="AC45" s="60"/>
      <c r="AD45" s="60"/>
      <c r="AE45" s="60"/>
      <c r="AF45" s="60"/>
      <c r="AG45" s="58"/>
      <c r="AH45" s="58"/>
      <c r="AI45" s="58"/>
      <c r="AJ45" s="58"/>
      <c r="AK45" s="58"/>
      <c r="AL45" s="58"/>
      <c r="AM45" s="58"/>
      <c r="AN45" s="58"/>
      <c r="AO45" s="52" t="e">
        <f t="shared" si="3"/>
        <v>#N/A</v>
      </c>
      <c r="AP45" s="70" t="e">
        <f t="shared" si="2"/>
        <v>#N/A</v>
      </c>
      <c r="AW45" s="68" t="e">
        <f>VLOOKUP(AG45,'Validation Lists'!$B$232:$C$235,2,FALSE)</f>
        <v>#N/A</v>
      </c>
      <c r="AX45" s="68" t="e">
        <f>VLOOKUP(AH45,'Validation Lists'!$B$232:$C$235,2,FALSE)</f>
        <v>#N/A</v>
      </c>
      <c r="AY45" s="68" t="e">
        <f>VLOOKUP(AI45,'Validation Lists'!$B$232:$C$235,2,FALSE)</f>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F45" s="68" t="e">
        <f>VLOOKUP(S45,'Validation Lists'!$B$229:$C$230,2,FALSE)</f>
        <v>#N/A</v>
      </c>
      <c r="BG45" s="68" t="e">
        <f>VLOOKUP(T45,'Validation Lists'!$B$229:$C$230,2,FALSE)</f>
        <v>#N/A</v>
      </c>
      <c r="BH45" s="68" t="e">
        <f>VLOOKUP(U45,'Validation Lists'!$B$229:$C$230,2,FALSE)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 t="shared" si="1"/>
        <v>#N/A</v>
      </c>
    </row>
    <row r="46" spans="1:72" ht="77.5" customHeight="1" x14ac:dyDescent="0.15">
      <c r="A46" s="29"/>
      <c r="B46" s="29"/>
      <c r="C46" s="29"/>
      <c r="D46" s="29"/>
      <c r="E46" s="29"/>
      <c r="F46" s="30"/>
      <c r="G46" s="30"/>
      <c r="H46" s="52"/>
      <c r="I46" s="52"/>
      <c r="J46" s="52"/>
      <c r="K46" s="52"/>
      <c r="L46" s="53"/>
      <c r="M46" s="53"/>
      <c r="N46" s="53"/>
      <c r="O46" s="53"/>
      <c r="P46" s="53"/>
      <c r="Q46" s="53"/>
      <c r="R46" s="53"/>
      <c r="S46" s="60"/>
      <c r="T46" s="60"/>
      <c r="U46" s="60"/>
      <c r="V46" s="60"/>
      <c r="W46" s="60"/>
      <c r="X46" s="60"/>
      <c r="Y46" s="60"/>
      <c r="Z46" s="60"/>
      <c r="AA46" s="60"/>
      <c r="AB46" s="60"/>
      <c r="AC46" s="60"/>
      <c r="AD46" s="60"/>
      <c r="AE46" s="60"/>
      <c r="AF46" s="60"/>
      <c r="AG46" s="58"/>
      <c r="AH46" s="58"/>
      <c r="AI46" s="58"/>
      <c r="AJ46" s="58"/>
      <c r="AK46" s="58"/>
      <c r="AL46" s="58"/>
      <c r="AM46" s="58"/>
      <c r="AN46" s="58"/>
      <c r="AO46" s="52" t="e">
        <f t="shared" si="3"/>
        <v>#N/A</v>
      </c>
      <c r="AP46" s="70" t="e">
        <f t="shared" si="2"/>
        <v>#N/A</v>
      </c>
      <c r="AW46" s="68" t="e">
        <f>VLOOKUP(AG46,'Validation Lists'!$B$232:$C$235,2,FALSE)</f>
        <v>#N/A</v>
      </c>
      <c r="AX46" s="68" t="e">
        <f>VLOOKUP(AH46,'Validation Lists'!$B$232:$C$235,2,FALSE)</f>
        <v>#N/A</v>
      </c>
      <c r="AY46" s="68" t="e">
        <f>VLOOKUP(AI46,'Validation Lists'!$B$232:$C$235,2,FALSE)</f>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F46" s="68" t="e">
        <f>VLOOKUP(S46,'Validation Lists'!$B$229:$C$230,2,FALSE)</f>
        <v>#N/A</v>
      </c>
      <c r="BG46" s="68" t="e">
        <f>VLOOKUP(T46,'Validation Lists'!$B$229:$C$230,2,FALSE)</f>
        <v>#N/A</v>
      </c>
      <c r="BH46" s="68" t="e">
        <f>VLOOKUP(U46,'Validation Lists'!$B$229:$C$230,2,FALSE)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 t="shared" si="1"/>
        <v>#N/A</v>
      </c>
    </row>
    <row r="47" spans="1:72" ht="77.5" customHeight="1" x14ac:dyDescent="0.15">
      <c r="A47" s="29"/>
      <c r="B47" s="29"/>
      <c r="C47" s="29"/>
      <c r="D47" s="29"/>
      <c r="E47" s="29"/>
      <c r="F47" s="30"/>
      <c r="G47" s="30"/>
      <c r="H47" s="52"/>
      <c r="I47" s="52"/>
      <c r="J47" s="52"/>
      <c r="K47" s="52"/>
      <c r="L47" s="53"/>
      <c r="M47" s="53"/>
      <c r="N47" s="53"/>
      <c r="O47" s="53"/>
      <c r="P47" s="53"/>
      <c r="Q47" s="53"/>
      <c r="R47" s="53"/>
      <c r="S47" s="60"/>
      <c r="T47" s="60"/>
      <c r="U47" s="60"/>
      <c r="V47" s="60"/>
      <c r="W47" s="60"/>
      <c r="X47" s="60"/>
      <c r="Y47" s="60"/>
      <c r="Z47" s="60"/>
      <c r="AA47" s="60"/>
      <c r="AB47" s="60"/>
      <c r="AC47" s="60"/>
      <c r="AD47" s="60"/>
      <c r="AE47" s="60"/>
      <c r="AF47" s="60"/>
      <c r="AG47" s="58"/>
      <c r="AH47" s="58"/>
      <c r="AI47" s="58"/>
      <c r="AJ47" s="58"/>
      <c r="AK47" s="58"/>
      <c r="AL47" s="58"/>
      <c r="AM47" s="58"/>
      <c r="AN47" s="58"/>
      <c r="AO47" s="52" t="e">
        <f t="shared" si="3"/>
        <v>#N/A</v>
      </c>
      <c r="AP47" s="70" t="e">
        <f t="shared" si="2"/>
        <v>#N/A</v>
      </c>
      <c r="AW47" s="68" t="e">
        <f>VLOOKUP(AG47,'Validation Lists'!$B$232:$C$235,2,FALSE)</f>
        <v>#N/A</v>
      </c>
      <c r="AX47" s="68" t="e">
        <f>VLOOKUP(AH47,'Validation Lists'!$B$232:$C$235,2,FALSE)</f>
        <v>#N/A</v>
      </c>
      <c r="AY47" s="68" t="e">
        <f>VLOOKUP(AI47,'Validation Lists'!$B$232:$C$235,2,FALSE)</f>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F47" s="68" t="e">
        <f>VLOOKUP(S47,'Validation Lists'!$B$229:$C$230,2,FALSE)</f>
        <v>#N/A</v>
      </c>
      <c r="BG47" s="68" t="e">
        <f>VLOOKUP(T47,'Validation Lists'!$B$229:$C$230,2,FALSE)</f>
        <v>#N/A</v>
      </c>
      <c r="BH47" s="68" t="e">
        <f>VLOOKUP(U47,'Validation Lists'!$B$229:$C$230,2,FALSE)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 t="shared" si="1"/>
        <v>#N/A</v>
      </c>
    </row>
    <row r="48" spans="1:72" ht="77.5" customHeight="1" x14ac:dyDescent="0.15">
      <c r="A48" s="29"/>
      <c r="B48" s="29"/>
      <c r="C48" s="29"/>
      <c r="D48" s="29"/>
      <c r="E48" s="29"/>
      <c r="F48" s="30"/>
      <c r="G48" s="30"/>
      <c r="H48" s="52"/>
      <c r="I48" s="52"/>
      <c r="J48" s="52"/>
      <c r="K48" s="52"/>
      <c r="L48" s="53"/>
      <c r="M48" s="53"/>
      <c r="N48" s="53"/>
      <c r="O48" s="53"/>
      <c r="P48" s="53"/>
      <c r="Q48" s="53"/>
      <c r="R48" s="53"/>
      <c r="S48" s="60"/>
      <c r="T48" s="60"/>
      <c r="U48" s="60"/>
      <c r="V48" s="60"/>
      <c r="W48" s="60"/>
      <c r="X48" s="60"/>
      <c r="Y48" s="60"/>
      <c r="Z48" s="60"/>
      <c r="AA48" s="60"/>
      <c r="AB48" s="60"/>
      <c r="AC48" s="60"/>
      <c r="AD48" s="60"/>
      <c r="AE48" s="60"/>
      <c r="AF48" s="60"/>
      <c r="AG48" s="58"/>
      <c r="AH48" s="58"/>
      <c r="AI48" s="58"/>
      <c r="AJ48" s="58"/>
      <c r="AK48" s="58"/>
      <c r="AL48" s="58"/>
      <c r="AM48" s="58"/>
      <c r="AN48" s="58"/>
      <c r="AO48" s="52" t="e">
        <f t="shared" si="3"/>
        <v>#N/A</v>
      </c>
      <c r="AP48" s="70" t="e">
        <f t="shared" si="2"/>
        <v>#N/A</v>
      </c>
      <c r="AW48" s="68" t="e">
        <f>VLOOKUP(AG48,'Validation Lists'!$B$232:$C$235,2,FALSE)</f>
        <v>#N/A</v>
      </c>
      <c r="AX48" s="68" t="e">
        <f>VLOOKUP(AH48,'Validation Lists'!$B$232:$C$235,2,FALSE)</f>
        <v>#N/A</v>
      </c>
      <c r="AY48" s="68" t="e">
        <f>VLOOKUP(AI48,'Validation Lists'!$B$232:$C$235,2,FALSE)</f>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F48" s="68" t="e">
        <f>VLOOKUP(S48,'Validation Lists'!$B$229:$C$230,2,FALSE)</f>
        <v>#N/A</v>
      </c>
      <c r="BG48" s="68" t="e">
        <f>VLOOKUP(T48,'Validation Lists'!$B$229:$C$230,2,FALSE)</f>
        <v>#N/A</v>
      </c>
      <c r="BH48" s="68" t="e">
        <f>VLOOKUP(U48,'Validation Lists'!$B$229:$C$230,2,FALSE)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 t="shared" si="1"/>
        <v>#N/A</v>
      </c>
    </row>
    <row r="49" spans="1:72" ht="77.5" customHeight="1" x14ac:dyDescent="0.15">
      <c r="A49" s="29"/>
      <c r="B49" s="29"/>
      <c r="C49" s="29"/>
      <c r="D49" s="29"/>
      <c r="E49" s="29"/>
      <c r="F49" s="30"/>
      <c r="G49" s="30"/>
      <c r="H49" s="52"/>
      <c r="I49" s="52"/>
      <c r="J49" s="52"/>
      <c r="K49" s="52"/>
      <c r="L49" s="53"/>
      <c r="M49" s="53"/>
      <c r="N49" s="53"/>
      <c r="O49" s="53"/>
      <c r="P49" s="53"/>
      <c r="Q49" s="53"/>
      <c r="R49" s="53"/>
      <c r="S49" s="60"/>
      <c r="T49" s="60"/>
      <c r="U49" s="60"/>
      <c r="V49" s="60"/>
      <c r="W49" s="60"/>
      <c r="X49" s="60"/>
      <c r="Y49" s="60"/>
      <c r="Z49" s="60"/>
      <c r="AA49" s="60"/>
      <c r="AB49" s="60"/>
      <c r="AC49" s="60"/>
      <c r="AD49" s="60"/>
      <c r="AE49" s="60"/>
      <c r="AF49" s="60"/>
      <c r="AG49" s="58"/>
      <c r="AH49" s="58"/>
      <c r="AI49" s="58"/>
      <c r="AJ49" s="58"/>
      <c r="AK49" s="58"/>
      <c r="AL49" s="58"/>
      <c r="AM49" s="58"/>
      <c r="AN49" s="58"/>
      <c r="AO49" s="52" t="e">
        <f t="shared" si="3"/>
        <v>#N/A</v>
      </c>
      <c r="AP49" s="70" t="e">
        <f t="shared" si="2"/>
        <v>#N/A</v>
      </c>
      <c r="AW49" s="68" t="e">
        <f>VLOOKUP(AG49,'Validation Lists'!$B$232:$C$235,2,FALSE)</f>
        <v>#N/A</v>
      </c>
      <c r="AX49" s="68" t="e">
        <f>VLOOKUP(AH49,'Validation Lists'!$B$232:$C$235,2,FALSE)</f>
        <v>#N/A</v>
      </c>
      <c r="AY49" s="68" t="e">
        <f>VLOOKUP(AI49,'Validation Lists'!$B$232:$C$235,2,FALSE)</f>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F49" s="68" t="e">
        <f>VLOOKUP(S49,'Validation Lists'!$B$229:$C$230,2,FALSE)</f>
        <v>#N/A</v>
      </c>
      <c r="BG49" s="68" t="e">
        <f>VLOOKUP(T49,'Validation Lists'!$B$229:$C$230,2,FALSE)</f>
        <v>#N/A</v>
      </c>
      <c r="BH49" s="68" t="e">
        <f>VLOOKUP(U49,'Validation Lists'!$B$229:$C$230,2,FALSE)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 t="shared" si="1"/>
        <v>#N/A</v>
      </c>
    </row>
    <row r="50" spans="1:72" ht="77.5" customHeight="1" x14ac:dyDescent="0.15">
      <c r="A50" s="29"/>
      <c r="B50" s="29"/>
      <c r="C50" s="29"/>
      <c r="D50" s="29"/>
      <c r="E50" s="29"/>
      <c r="F50" s="30"/>
      <c r="G50" s="30"/>
      <c r="H50" s="52"/>
      <c r="I50" s="52"/>
      <c r="J50" s="52"/>
      <c r="K50" s="52"/>
      <c r="L50" s="53"/>
      <c r="M50" s="53"/>
      <c r="N50" s="53"/>
      <c r="O50" s="53"/>
      <c r="P50" s="53"/>
      <c r="Q50" s="53"/>
      <c r="R50" s="53"/>
      <c r="S50" s="60"/>
      <c r="T50" s="60"/>
      <c r="U50" s="60"/>
      <c r="V50" s="60"/>
      <c r="W50" s="60"/>
      <c r="X50" s="60"/>
      <c r="Y50" s="60"/>
      <c r="Z50" s="60"/>
      <c r="AA50" s="60"/>
      <c r="AB50" s="60"/>
      <c r="AC50" s="60"/>
      <c r="AD50" s="60"/>
      <c r="AE50" s="60"/>
      <c r="AF50" s="60"/>
      <c r="AG50" s="58"/>
      <c r="AH50" s="58"/>
      <c r="AI50" s="58"/>
      <c r="AJ50" s="58"/>
      <c r="AK50" s="58"/>
      <c r="AL50" s="58"/>
      <c r="AM50" s="58"/>
      <c r="AN50" s="58"/>
      <c r="AO50" s="52" t="e">
        <f t="shared" si="3"/>
        <v>#N/A</v>
      </c>
      <c r="AP50" s="70" t="e">
        <f t="shared" si="2"/>
        <v>#N/A</v>
      </c>
      <c r="AW50" s="68" t="e">
        <f>VLOOKUP(AG50,'Validation Lists'!$B$232:$C$235,2,FALSE)</f>
        <v>#N/A</v>
      </c>
      <c r="AX50" s="68" t="e">
        <f>VLOOKUP(AH50,'Validation Lists'!$B$232:$C$235,2,FALSE)</f>
        <v>#N/A</v>
      </c>
      <c r="AY50" s="68" t="e">
        <f>VLOOKUP(AI50,'Validation Lists'!$B$232:$C$235,2,FALSE)</f>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F50" s="68" t="e">
        <f>VLOOKUP(S50,'Validation Lists'!$B$229:$C$230,2,FALSE)</f>
        <v>#N/A</v>
      </c>
      <c r="BG50" s="68" t="e">
        <f>VLOOKUP(T50,'Validation Lists'!$B$229:$C$230,2,FALSE)</f>
        <v>#N/A</v>
      </c>
      <c r="BH50" s="68" t="e">
        <f>VLOOKUP(U50,'Validation Lists'!$B$229:$C$230,2,FALSE)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 t="shared" si="1"/>
        <v>#N/A</v>
      </c>
    </row>
    <row r="51" spans="1:72" ht="77.5" customHeight="1" x14ac:dyDescent="0.15">
      <c r="A51" s="29"/>
      <c r="B51" s="29"/>
      <c r="C51" s="29"/>
      <c r="D51" s="29"/>
      <c r="E51" s="29"/>
      <c r="F51" s="30"/>
      <c r="G51" s="30"/>
      <c r="H51" s="52"/>
      <c r="I51" s="52"/>
      <c r="J51" s="52"/>
      <c r="K51" s="52"/>
      <c r="L51" s="53"/>
      <c r="M51" s="53"/>
      <c r="N51" s="53"/>
      <c r="O51" s="53"/>
      <c r="P51" s="53"/>
      <c r="Q51" s="53"/>
      <c r="R51" s="53"/>
      <c r="S51" s="60"/>
      <c r="T51" s="60"/>
      <c r="U51" s="60"/>
      <c r="V51" s="60"/>
      <c r="W51" s="60"/>
      <c r="X51" s="60"/>
      <c r="Y51" s="60"/>
      <c r="Z51" s="60"/>
      <c r="AA51" s="60"/>
      <c r="AB51" s="60"/>
      <c r="AC51" s="60"/>
      <c r="AD51" s="60"/>
      <c r="AE51" s="60"/>
      <c r="AF51" s="60"/>
      <c r="AG51" s="58"/>
      <c r="AH51" s="58"/>
      <c r="AI51" s="58"/>
      <c r="AJ51" s="58"/>
      <c r="AK51" s="58"/>
      <c r="AL51" s="58"/>
      <c r="AM51" s="58"/>
      <c r="AN51" s="58"/>
      <c r="AO51" s="52" t="e">
        <f t="shared" si="3"/>
        <v>#N/A</v>
      </c>
      <c r="AP51" s="70" t="e">
        <f t="shared" si="2"/>
        <v>#N/A</v>
      </c>
      <c r="AW51" s="68" t="e">
        <f>VLOOKUP(AG51,'Validation Lists'!$B$232:$C$235,2,FALSE)</f>
        <v>#N/A</v>
      </c>
      <c r="AX51" s="68" t="e">
        <f>VLOOKUP(AH51,'Validation Lists'!$B$232:$C$235,2,FALSE)</f>
        <v>#N/A</v>
      </c>
      <c r="AY51" s="68" t="e">
        <f>VLOOKUP(AI51,'Validation Lists'!$B$232:$C$235,2,FALSE)</f>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F51" s="68" t="e">
        <f>VLOOKUP(S51,'Validation Lists'!$B$229:$C$230,2,FALSE)</f>
        <v>#N/A</v>
      </c>
      <c r="BG51" s="68" t="e">
        <f>VLOOKUP(T51,'Validation Lists'!$B$229:$C$230,2,FALSE)</f>
        <v>#N/A</v>
      </c>
      <c r="BH51" s="68" t="e">
        <f>VLOOKUP(U51,'Validation Lists'!$B$229:$C$230,2,FALSE)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 t="shared" si="1"/>
        <v>#N/A</v>
      </c>
    </row>
    <row r="52" spans="1:72" ht="77.5" customHeight="1" x14ac:dyDescent="0.15">
      <c r="A52" s="29"/>
      <c r="B52" s="29"/>
      <c r="C52" s="29"/>
      <c r="D52" s="29"/>
      <c r="E52" s="29"/>
      <c r="F52" s="30"/>
      <c r="G52" s="30"/>
      <c r="H52" s="52"/>
      <c r="I52" s="52"/>
      <c r="J52" s="52"/>
      <c r="K52" s="52"/>
      <c r="L52" s="53"/>
      <c r="M52" s="53"/>
      <c r="N52" s="53"/>
      <c r="O52" s="53"/>
      <c r="P52" s="53"/>
      <c r="Q52" s="53"/>
      <c r="R52" s="53"/>
      <c r="S52" s="60"/>
      <c r="T52" s="60"/>
      <c r="U52" s="60"/>
      <c r="V52" s="60"/>
      <c r="W52" s="60"/>
      <c r="X52" s="60"/>
      <c r="Y52" s="60"/>
      <c r="Z52" s="60"/>
      <c r="AA52" s="60"/>
      <c r="AB52" s="60"/>
      <c r="AC52" s="60"/>
      <c r="AD52" s="60"/>
      <c r="AE52" s="60"/>
      <c r="AF52" s="60"/>
      <c r="AG52" s="58"/>
      <c r="AH52" s="58"/>
      <c r="AI52" s="58"/>
      <c r="AJ52" s="58"/>
      <c r="AK52" s="58"/>
      <c r="AL52" s="58"/>
      <c r="AM52" s="58"/>
      <c r="AN52" s="58"/>
      <c r="AO52" s="52" t="e">
        <f t="shared" si="3"/>
        <v>#N/A</v>
      </c>
      <c r="AP52" s="70" t="e">
        <f t="shared" si="2"/>
        <v>#N/A</v>
      </c>
      <c r="AW52" s="68" t="e">
        <f>VLOOKUP(AG52,'Validation Lists'!$B$232:$C$235,2,FALSE)</f>
        <v>#N/A</v>
      </c>
      <c r="AX52" s="68" t="e">
        <f>VLOOKUP(AH52,'Validation Lists'!$B$232:$C$235,2,FALSE)</f>
        <v>#N/A</v>
      </c>
      <c r="AY52" s="68" t="e">
        <f>VLOOKUP(AI52,'Validation Lists'!$B$232:$C$235,2,FALSE)</f>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F52" s="68" t="e">
        <f>VLOOKUP(S52,'Validation Lists'!$B$229:$C$230,2,FALSE)</f>
        <v>#N/A</v>
      </c>
      <c r="BG52" s="68" t="e">
        <f>VLOOKUP(T52,'Validation Lists'!$B$229:$C$230,2,FALSE)</f>
        <v>#N/A</v>
      </c>
      <c r="BH52" s="68" t="e">
        <f>VLOOKUP(U52,'Validation Lists'!$B$229:$C$230,2,FALSE)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 t="shared" si="1"/>
        <v>#N/A</v>
      </c>
    </row>
    <row r="53" spans="1:72" ht="77.5" customHeight="1" x14ac:dyDescent="0.15">
      <c r="A53" s="29"/>
      <c r="B53" s="29"/>
      <c r="C53" s="29"/>
      <c r="D53" s="29"/>
      <c r="E53" s="29"/>
      <c r="F53" s="30"/>
      <c r="G53" s="30"/>
      <c r="H53" s="52"/>
      <c r="I53" s="52"/>
      <c r="J53" s="52"/>
      <c r="K53" s="52"/>
      <c r="L53" s="53"/>
      <c r="M53" s="53"/>
      <c r="N53" s="53"/>
      <c r="O53" s="53"/>
      <c r="P53" s="53"/>
      <c r="Q53" s="53"/>
      <c r="R53" s="53"/>
      <c r="S53" s="60"/>
      <c r="T53" s="60"/>
      <c r="U53" s="60"/>
      <c r="V53" s="60"/>
      <c r="W53" s="60"/>
      <c r="X53" s="60"/>
      <c r="Y53" s="60"/>
      <c r="Z53" s="60"/>
      <c r="AA53" s="60"/>
      <c r="AB53" s="60"/>
      <c r="AC53" s="60"/>
      <c r="AD53" s="60"/>
      <c r="AE53" s="60"/>
      <c r="AF53" s="60"/>
      <c r="AG53" s="58"/>
      <c r="AH53" s="58"/>
      <c r="AI53" s="58"/>
      <c r="AJ53" s="58"/>
      <c r="AK53" s="58"/>
      <c r="AL53" s="58"/>
      <c r="AM53" s="58"/>
      <c r="AN53" s="58"/>
      <c r="AO53" s="52" t="e">
        <f t="shared" si="3"/>
        <v>#N/A</v>
      </c>
      <c r="AP53" s="70" t="e">
        <f t="shared" si="2"/>
        <v>#N/A</v>
      </c>
      <c r="AW53" s="68" t="e">
        <f>VLOOKUP(AG53,'Validation Lists'!$B$232:$C$235,2,FALSE)</f>
        <v>#N/A</v>
      </c>
      <c r="AX53" s="68" t="e">
        <f>VLOOKUP(AH53,'Validation Lists'!$B$232:$C$235,2,FALSE)</f>
        <v>#N/A</v>
      </c>
      <c r="AY53" s="68" t="e">
        <f>VLOOKUP(AI53,'Validation Lists'!$B$232:$C$235,2,FALSE)</f>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F53" s="68" t="e">
        <f>VLOOKUP(S53,'Validation Lists'!$B$229:$C$230,2,FALSE)</f>
        <v>#N/A</v>
      </c>
      <c r="BG53" s="68" t="e">
        <f>VLOOKUP(T53,'Validation Lists'!$B$229:$C$230,2,FALSE)</f>
        <v>#N/A</v>
      </c>
      <c r="BH53" s="68" t="e">
        <f>VLOOKUP(U53,'Validation Lists'!$B$229:$C$230,2,FALSE)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 t="shared" si="1"/>
        <v>#N/A</v>
      </c>
    </row>
    <row r="54" spans="1:72" ht="77.5" customHeight="1" x14ac:dyDescent="0.15">
      <c r="A54" s="29"/>
      <c r="B54" s="29"/>
      <c r="C54" s="29"/>
      <c r="D54" s="29"/>
      <c r="E54" s="29"/>
      <c r="F54" s="30"/>
      <c r="G54" s="30"/>
      <c r="H54" s="52"/>
      <c r="I54" s="52"/>
      <c r="J54" s="52"/>
      <c r="K54" s="52"/>
      <c r="L54" s="53"/>
      <c r="M54" s="53"/>
      <c r="N54" s="53"/>
      <c r="O54" s="53"/>
      <c r="P54" s="53"/>
      <c r="Q54" s="53"/>
      <c r="R54" s="53"/>
      <c r="S54" s="60"/>
      <c r="T54" s="60"/>
      <c r="U54" s="60"/>
      <c r="V54" s="60"/>
      <c r="W54" s="60"/>
      <c r="X54" s="60"/>
      <c r="Y54" s="60"/>
      <c r="Z54" s="60"/>
      <c r="AA54" s="60"/>
      <c r="AB54" s="60"/>
      <c r="AC54" s="60"/>
      <c r="AD54" s="60"/>
      <c r="AE54" s="60"/>
      <c r="AF54" s="60"/>
      <c r="AG54" s="58"/>
      <c r="AH54" s="58"/>
      <c r="AI54" s="58"/>
      <c r="AJ54" s="58"/>
      <c r="AK54" s="58"/>
      <c r="AL54" s="58"/>
      <c r="AM54" s="58"/>
      <c r="AN54" s="58"/>
      <c r="AO54" s="52" t="e">
        <f t="shared" si="3"/>
        <v>#N/A</v>
      </c>
      <c r="AP54" s="70" t="e">
        <f t="shared" si="2"/>
        <v>#N/A</v>
      </c>
      <c r="AW54" s="68" t="e">
        <f>VLOOKUP(AG54,'Validation Lists'!$B$232:$C$235,2,FALSE)</f>
        <v>#N/A</v>
      </c>
      <c r="AX54" s="68" t="e">
        <f>VLOOKUP(AH54,'Validation Lists'!$B$232:$C$235,2,FALSE)</f>
        <v>#N/A</v>
      </c>
      <c r="AY54" s="68" t="e">
        <f>VLOOKUP(AI54,'Validation Lists'!$B$232:$C$235,2,FALSE)</f>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F54" s="68" t="e">
        <f>VLOOKUP(S54,'Validation Lists'!$B$229:$C$230,2,FALSE)</f>
        <v>#N/A</v>
      </c>
      <c r="BG54" s="68" t="e">
        <f>VLOOKUP(T54,'Validation Lists'!$B$229:$C$230,2,FALSE)</f>
        <v>#N/A</v>
      </c>
      <c r="BH54" s="68" t="e">
        <f>VLOOKUP(U54,'Validation Lists'!$B$229:$C$230,2,FALSE)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 t="shared" si="1"/>
        <v>#N/A</v>
      </c>
    </row>
    <row r="55" spans="1:72" ht="77.5" customHeight="1" x14ac:dyDescent="0.15">
      <c r="A55" s="29"/>
      <c r="B55" s="29"/>
      <c r="C55" s="29"/>
      <c r="D55" s="29"/>
      <c r="E55" s="29"/>
      <c r="F55" s="30"/>
      <c r="G55" s="30"/>
      <c r="H55" s="52"/>
      <c r="I55" s="52"/>
      <c r="J55" s="52"/>
      <c r="K55" s="52"/>
      <c r="L55" s="53"/>
      <c r="M55" s="53"/>
      <c r="N55" s="53"/>
      <c r="O55" s="53"/>
      <c r="P55" s="53"/>
      <c r="Q55" s="53"/>
      <c r="R55" s="53"/>
      <c r="S55" s="60"/>
      <c r="T55" s="60"/>
      <c r="U55" s="60"/>
      <c r="V55" s="60"/>
      <c r="W55" s="60"/>
      <c r="X55" s="60"/>
      <c r="Y55" s="60"/>
      <c r="Z55" s="60"/>
      <c r="AA55" s="60"/>
      <c r="AB55" s="60"/>
      <c r="AC55" s="60"/>
      <c r="AD55" s="60"/>
      <c r="AE55" s="60"/>
      <c r="AF55" s="60"/>
      <c r="AG55" s="58"/>
      <c r="AH55" s="58"/>
      <c r="AI55" s="58"/>
      <c r="AJ55" s="58"/>
      <c r="AK55" s="58"/>
      <c r="AL55" s="58"/>
      <c r="AM55" s="58"/>
      <c r="AN55" s="58"/>
      <c r="AO55" s="52" t="e">
        <f t="shared" si="3"/>
        <v>#N/A</v>
      </c>
      <c r="AP55" s="70" t="e">
        <f t="shared" si="2"/>
        <v>#N/A</v>
      </c>
      <c r="AW55" s="68" t="e">
        <f>VLOOKUP(AG55,'Validation Lists'!$B$232:$C$235,2,FALSE)</f>
        <v>#N/A</v>
      </c>
      <c r="AX55" s="68" t="e">
        <f>VLOOKUP(AH55,'Validation Lists'!$B$232:$C$235,2,FALSE)</f>
        <v>#N/A</v>
      </c>
      <c r="AY55" s="68" t="e">
        <f>VLOOKUP(AI55,'Validation Lists'!$B$232:$C$235,2,FALSE)</f>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F55" s="68" t="e">
        <f>VLOOKUP(S55,'Validation Lists'!$B$229:$C$230,2,FALSE)</f>
        <v>#N/A</v>
      </c>
      <c r="BG55" s="68" t="e">
        <f>VLOOKUP(T55,'Validation Lists'!$B$229:$C$230,2,FALSE)</f>
        <v>#N/A</v>
      </c>
      <c r="BH55" s="68" t="e">
        <f>VLOOKUP(U55,'Validation Lists'!$B$229:$C$230,2,FALSE)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 t="shared" si="1"/>
        <v>#N/A</v>
      </c>
    </row>
    <row r="56" spans="1:72" ht="77.5" customHeight="1" x14ac:dyDescent="0.15">
      <c r="A56" s="29"/>
      <c r="B56" s="29"/>
      <c r="C56" s="29"/>
      <c r="D56" s="29"/>
      <c r="E56" s="29"/>
      <c r="F56" s="30"/>
      <c r="G56" s="30"/>
      <c r="H56" s="52"/>
      <c r="I56" s="52"/>
      <c r="J56" s="52"/>
      <c r="K56" s="52"/>
      <c r="L56" s="53"/>
      <c r="M56" s="53"/>
      <c r="N56" s="53"/>
      <c r="O56" s="53"/>
      <c r="P56" s="53"/>
      <c r="Q56" s="53"/>
      <c r="R56" s="53"/>
      <c r="S56" s="60"/>
      <c r="T56" s="60"/>
      <c r="U56" s="60"/>
      <c r="V56" s="60"/>
      <c r="W56" s="60"/>
      <c r="X56" s="60"/>
      <c r="Y56" s="60"/>
      <c r="Z56" s="60"/>
      <c r="AA56" s="60"/>
      <c r="AB56" s="60"/>
      <c r="AC56" s="60"/>
      <c r="AD56" s="60"/>
      <c r="AE56" s="60"/>
      <c r="AF56" s="60"/>
      <c r="AG56" s="58"/>
      <c r="AH56" s="58"/>
      <c r="AI56" s="58"/>
      <c r="AJ56" s="58"/>
      <c r="AK56" s="58"/>
      <c r="AL56" s="58"/>
      <c r="AM56" s="58"/>
      <c r="AN56" s="58"/>
      <c r="AO56" s="52" t="e">
        <f t="shared" si="3"/>
        <v>#N/A</v>
      </c>
      <c r="AP56" s="70" t="e">
        <f t="shared" si="2"/>
        <v>#N/A</v>
      </c>
      <c r="AW56" s="68" t="e">
        <f>VLOOKUP(AG56,'Validation Lists'!$B$232:$C$235,2,FALSE)</f>
        <v>#N/A</v>
      </c>
      <c r="AX56" s="68" t="e">
        <f>VLOOKUP(AH56,'Validation Lists'!$B$232:$C$235,2,FALSE)</f>
        <v>#N/A</v>
      </c>
      <c r="AY56" s="68" t="e">
        <f>VLOOKUP(AI56,'Validation Lists'!$B$232:$C$235,2,FALSE)</f>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F56" s="68" t="e">
        <f>VLOOKUP(S56,'Validation Lists'!$B$229:$C$230,2,FALSE)</f>
        <v>#N/A</v>
      </c>
      <c r="BG56" s="68" t="e">
        <f>VLOOKUP(T56,'Validation Lists'!$B$229:$C$230,2,FALSE)</f>
        <v>#N/A</v>
      </c>
      <c r="BH56" s="68" t="e">
        <f>VLOOKUP(U56,'Validation Lists'!$B$229:$C$230,2,FALSE)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 t="shared" si="1"/>
        <v>#N/A</v>
      </c>
    </row>
    <row r="57" spans="1:72" ht="77.5" customHeight="1" x14ac:dyDescent="0.15">
      <c r="A57" s="29"/>
      <c r="B57" s="29"/>
      <c r="C57" s="29"/>
      <c r="D57" s="29"/>
      <c r="E57" s="29"/>
      <c r="F57" s="30"/>
      <c r="G57" s="30"/>
      <c r="H57" s="52"/>
      <c r="I57" s="52"/>
      <c r="J57" s="52"/>
      <c r="K57" s="52"/>
      <c r="L57" s="53"/>
      <c r="M57" s="53"/>
      <c r="N57" s="53"/>
      <c r="O57" s="53"/>
      <c r="P57" s="53"/>
      <c r="Q57" s="53"/>
      <c r="R57" s="53"/>
      <c r="S57" s="60"/>
      <c r="T57" s="60"/>
      <c r="U57" s="60"/>
      <c r="V57" s="60"/>
      <c r="W57" s="60"/>
      <c r="X57" s="60"/>
      <c r="Y57" s="60"/>
      <c r="Z57" s="60"/>
      <c r="AA57" s="60"/>
      <c r="AB57" s="60"/>
      <c r="AC57" s="60"/>
      <c r="AD57" s="60"/>
      <c r="AE57" s="60"/>
      <c r="AF57" s="60"/>
      <c r="AG57" s="58"/>
      <c r="AH57" s="58"/>
      <c r="AI57" s="58"/>
      <c r="AJ57" s="58"/>
      <c r="AK57" s="58"/>
      <c r="AL57" s="58"/>
      <c r="AM57" s="58"/>
      <c r="AN57" s="58"/>
      <c r="AO57" s="52" t="e">
        <f t="shared" si="3"/>
        <v>#N/A</v>
      </c>
      <c r="AP57" s="70" t="e">
        <f t="shared" si="2"/>
        <v>#N/A</v>
      </c>
      <c r="AW57" s="68" t="e">
        <f>VLOOKUP(AG57,'Validation Lists'!$B$232:$C$235,2,FALSE)</f>
        <v>#N/A</v>
      </c>
      <c r="AX57" s="68" t="e">
        <f>VLOOKUP(AH57,'Validation Lists'!$B$232:$C$235,2,FALSE)</f>
        <v>#N/A</v>
      </c>
      <c r="AY57" s="68" t="e">
        <f>VLOOKUP(AI57,'Validation Lists'!$B$232:$C$235,2,FALSE)</f>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F57" s="68" t="e">
        <f>VLOOKUP(S57,'Validation Lists'!$B$229:$C$230,2,FALSE)</f>
        <v>#N/A</v>
      </c>
      <c r="BG57" s="68" t="e">
        <f>VLOOKUP(T57,'Validation Lists'!$B$229:$C$230,2,FALSE)</f>
        <v>#N/A</v>
      </c>
      <c r="BH57" s="68" t="e">
        <f>VLOOKUP(U57,'Validation Lists'!$B$229:$C$230,2,FALSE)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 t="shared" si="1"/>
        <v>#N/A</v>
      </c>
    </row>
    <row r="58" spans="1:72" ht="77.5" customHeight="1" x14ac:dyDescent="0.15">
      <c r="A58" s="29"/>
      <c r="B58" s="29"/>
      <c r="C58" s="29"/>
      <c r="D58" s="29"/>
      <c r="E58" s="29"/>
      <c r="F58" s="30"/>
      <c r="G58" s="30"/>
      <c r="H58" s="52"/>
      <c r="I58" s="52"/>
      <c r="J58" s="52"/>
      <c r="K58" s="52"/>
      <c r="L58" s="53"/>
      <c r="M58" s="53"/>
      <c r="N58" s="53"/>
      <c r="O58" s="53"/>
      <c r="P58" s="53"/>
      <c r="Q58" s="53"/>
      <c r="R58" s="53"/>
      <c r="S58" s="60"/>
      <c r="T58" s="60"/>
      <c r="U58" s="60"/>
      <c r="V58" s="60"/>
      <c r="W58" s="60"/>
      <c r="X58" s="60"/>
      <c r="Y58" s="60"/>
      <c r="Z58" s="60"/>
      <c r="AA58" s="60"/>
      <c r="AB58" s="60"/>
      <c r="AC58" s="60"/>
      <c r="AD58" s="60"/>
      <c r="AE58" s="60"/>
      <c r="AF58" s="60"/>
      <c r="AG58" s="58"/>
      <c r="AH58" s="58"/>
      <c r="AI58" s="58"/>
      <c r="AJ58" s="58"/>
      <c r="AK58" s="58"/>
      <c r="AL58" s="58"/>
      <c r="AM58" s="58"/>
      <c r="AN58" s="58"/>
      <c r="AO58" s="52" t="e">
        <f t="shared" si="3"/>
        <v>#N/A</v>
      </c>
      <c r="AP58" s="70" t="e">
        <f t="shared" si="2"/>
        <v>#N/A</v>
      </c>
      <c r="AW58" s="68" t="e">
        <f>VLOOKUP(AG58,'Validation Lists'!$B$232:$C$235,2,FALSE)</f>
        <v>#N/A</v>
      </c>
      <c r="AX58" s="68" t="e">
        <f>VLOOKUP(AH58,'Validation Lists'!$B$232:$C$235,2,FALSE)</f>
        <v>#N/A</v>
      </c>
      <c r="AY58" s="68" t="e">
        <f>VLOOKUP(AI58,'Validation Lists'!$B$232:$C$235,2,FALSE)</f>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F58" s="68" t="e">
        <f>VLOOKUP(S58,'Validation Lists'!$B$229:$C$230,2,FALSE)</f>
        <v>#N/A</v>
      </c>
      <c r="BG58" s="68" t="e">
        <f>VLOOKUP(T58,'Validation Lists'!$B$229:$C$230,2,FALSE)</f>
        <v>#N/A</v>
      </c>
      <c r="BH58" s="68" t="e">
        <f>VLOOKUP(U58,'Validation Lists'!$B$229:$C$230,2,FALSE)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 t="shared" si="1"/>
        <v>#N/A</v>
      </c>
    </row>
    <row r="59" spans="1:72" ht="77.5" customHeight="1" x14ac:dyDescent="0.15">
      <c r="A59" s="29"/>
      <c r="B59" s="29"/>
      <c r="C59" s="29"/>
      <c r="D59" s="29"/>
      <c r="E59" s="29"/>
      <c r="F59" s="30"/>
      <c r="G59" s="30"/>
      <c r="H59" s="52"/>
      <c r="I59" s="52"/>
      <c r="J59" s="52"/>
      <c r="K59" s="52"/>
      <c r="L59" s="53"/>
      <c r="M59" s="53"/>
      <c r="N59" s="53"/>
      <c r="O59" s="53"/>
      <c r="P59" s="53"/>
      <c r="Q59" s="53"/>
      <c r="R59" s="53"/>
      <c r="S59" s="60"/>
      <c r="T59" s="60"/>
      <c r="U59" s="60"/>
      <c r="V59" s="60"/>
      <c r="W59" s="60"/>
      <c r="X59" s="60"/>
      <c r="Y59" s="60"/>
      <c r="Z59" s="60"/>
      <c r="AA59" s="60"/>
      <c r="AB59" s="60"/>
      <c r="AC59" s="60"/>
      <c r="AD59" s="60"/>
      <c r="AE59" s="60"/>
      <c r="AF59" s="60"/>
      <c r="AG59" s="58"/>
      <c r="AH59" s="58"/>
      <c r="AI59" s="58"/>
      <c r="AJ59" s="58"/>
      <c r="AK59" s="58"/>
      <c r="AL59" s="58"/>
      <c r="AM59" s="58"/>
      <c r="AN59" s="58"/>
      <c r="AO59" s="52" t="e">
        <f t="shared" si="3"/>
        <v>#N/A</v>
      </c>
      <c r="AP59" s="70" t="e">
        <f t="shared" si="2"/>
        <v>#N/A</v>
      </c>
      <c r="AW59" s="68" t="e">
        <f>VLOOKUP(AG59,'Validation Lists'!$B$232:$C$235,2,FALSE)</f>
        <v>#N/A</v>
      </c>
      <c r="AX59" s="68" t="e">
        <f>VLOOKUP(AH59,'Validation Lists'!$B$232:$C$235,2,FALSE)</f>
        <v>#N/A</v>
      </c>
      <c r="AY59" s="68" t="e">
        <f>VLOOKUP(AI59,'Validation Lists'!$B$232:$C$235,2,FALSE)</f>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F59" s="68" t="e">
        <f>VLOOKUP(S59,'Validation Lists'!$B$229:$C$230,2,FALSE)</f>
        <v>#N/A</v>
      </c>
      <c r="BG59" s="68" t="e">
        <f>VLOOKUP(T59,'Validation Lists'!$B$229:$C$230,2,FALSE)</f>
        <v>#N/A</v>
      </c>
      <c r="BH59" s="68" t="e">
        <f>VLOOKUP(U59,'Validation Lists'!$B$229:$C$230,2,FALSE)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 t="shared" si="1"/>
        <v>#N/A</v>
      </c>
    </row>
    <row r="60" spans="1:72" ht="77.5" customHeight="1" x14ac:dyDescent="0.15">
      <c r="A60" s="29"/>
      <c r="B60" s="29"/>
      <c r="C60" s="29"/>
      <c r="D60" s="29"/>
      <c r="E60" s="29"/>
      <c r="F60" s="30"/>
      <c r="G60" s="30"/>
      <c r="H60" s="52"/>
      <c r="I60" s="52"/>
      <c r="J60" s="52"/>
      <c r="K60" s="52"/>
      <c r="L60" s="53"/>
      <c r="M60" s="53"/>
      <c r="N60" s="53"/>
      <c r="O60" s="53"/>
      <c r="P60" s="53"/>
      <c r="Q60" s="53"/>
      <c r="R60" s="53"/>
      <c r="S60" s="60"/>
      <c r="T60" s="60"/>
      <c r="U60" s="60"/>
      <c r="V60" s="60"/>
      <c r="W60" s="60"/>
      <c r="X60" s="60"/>
      <c r="Y60" s="60"/>
      <c r="Z60" s="60"/>
      <c r="AA60" s="60"/>
      <c r="AB60" s="60"/>
      <c r="AC60" s="60"/>
      <c r="AD60" s="60"/>
      <c r="AE60" s="60"/>
      <c r="AF60" s="60"/>
      <c r="AG60" s="58"/>
      <c r="AH60" s="58"/>
      <c r="AI60" s="58"/>
      <c r="AJ60" s="58"/>
      <c r="AK60" s="58"/>
      <c r="AL60" s="58"/>
      <c r="AM60" s="58"/>
      <c r="AN60" s="58"/>
      <c r="AO60" s="52" t="e">
        <f t="shared" si="3"/>
        <v>#N/A</v>
      </c>
      <c r="AP60" s="70" t="e">
        <f t="shared" si="2"/>
        <v>#N/A</v>
      </c>
      <c r="AW60" s="68" t="e">
        <f>VLOOKUP(AG60,'Validation Lists'!$B$232:$C$235,2,FALSE)</f>
        <v>#N/A</v>
      </c>
      <c r="AX60" s="68" t="e">
        <f>VLOOKUP(AH60,'Validation Lists'!$B$232:$C$235,2,FALSE)</f>
        <v>#N/A</v>
      </c>
      <c r="AY60" s="68" t="e">
        <f>VLOOKUP(AI60,'Validation Lists'!$B$232:$C$235,2,FALSE)</f>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F60" s="68" t="e">
        <f>VLOOKUP(S60,'Validation Lists'!$B$229:$C$230,2,FALSE)</f>
        <v>#N/A</v>
      </c>
      <c r="BG60" s="68" t="e">
        <f>VLOOKUP(T60,'Validation Lists'!$B$229:$C$230,2,FALSE)</f>
        <v>#N/A</v>
      </c>
      <c r="BH60" s="68" t="e">
        <f>VLOOKUP(U60,'Validation Lists'!$B$229:$C$230,2,FALSE)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 t="shared" si="1"/>
        <v>#N/A</v>
      </c>
    </row>
    <row r="61" spans="1:72" ht="77.5" customHeight="1" x14ac:dyDescent="0.15">
      <c r="A61" s="29"/>
      <c r="B61" s="29"/>
      <c r="C61" s="29"/>
      <c r="D61" s="29"/>
      <c r="E61" s="29"/>
      <c r="F61" s="30"/>
      <c r="G61" s="30"/>
      <c r="H61" s="52"/>
      <c r="I61" s="52"/>
      <c r="J61" s="52"/>
      <c r="K61" s="52"/>
      <c r="L61" s="53"/>
      <c r="M61" s="53"/>
      <c r="N61" s="53"/>
      <c r="O61" s="53"/>
      <c r="P61" s="53"/>
      <c r="Q61" s="53"/>
      <c r="R61" s="53"/>
      <c r="S61" s="60"/>
      <c r="T61" s="60"/>
      <c r="U61" s="60"/>
      <c r="V61" s="60"/>
      <c r="W61" s="60"/>
      <c r="X61" s="60"/>
      <c r="Y61" s="60"/>
      <c r="Z61" s="60"/>
      <c r="AA61" s="60"/>
      <c r="AB61" s="60"/>
      <c r="AC61" s="60"/>
      <c r="AD61" s="60"/>
      <c r="AE61" s="60"/>
      <c r="AF61" s="60"/>
      <c r="AG61" s="58"/>
      <c r="AH61" s="58"/>
      <c r="AI61" s="58"/>
      <c r="AJ61" s="58"/>
      <c r="AK61" s="58"/>
      <c r="AL61" s="58"/>
      <c r="AM61" s="58"/>
      <c r="AN61" s="58"/>
      <c r="AO61" s="52" t="e">
        <f t="shared" si="3"/>
        <v>#N/A</v>
      </c>
      <c r="AP61" s="70" t="e">
        <f t="shared" si="2"/>
        <v>#N/A</v>
      </c>
      <c r="AW61" s="68" t="e">
        <f>VLOOKUP(AG61,'Validation Lists'!$B$232:$C$235,2,FALSE)</f>
        <v>#N/A</v>
      </c>
      <c r="AX61" s="68" t="e">
        <f>VLOOKUP(AH61,'Validation Lists'!$B$232:$C$235,2,FALSE)</f>
        <v>#N/A</v>
      </c>
      <c r="AY61" s="68" t="e">
        <f>VLOOKUP(AI61,'Validation Lists'!$B$232:$C$235,2,FALSE)</f>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F61" s="68" t="e">
        <f>VLOOKUP(S61,'Validation Lists'!$B$229:$C$230,2,FALSE)</f>
        <v>#N/A</v>
      </c>
      <c r="BG61" s="68" t="e">
        <f>VLOOKUP(T61,'Validation Lists'!$B$229:$C$230,2,FALSE)</f>
        <v>#N/A</v>
      </c>
      <c r="BH61" s="68" t="e">
        <f>VLOOKUP(U61,'Validation Lists'!$B$229:$C$230,2,FALSE)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 t="shared" si="1"/>
        <v>#N/A</v>
      </c>
    </row>
    <row r="62" spans="1:72" ht="77.5" customHeight="1" x14ac:dyDescent="0.15">
      <c r="A62" s="29"/>
      <c r="B62" s="29"/>
      <c r="C62" s="29"/>
      <c r="D62" s="29"/>
      <c r="E62" s="29"/>
      <c r="F62" s="30"/>
      <c r="G62" s="30"/>
      <c r="H62" s="52"/>
      <c r="I62" s="52"/>
      <c r="J62" s="52"/>
      <c r="K62" s="52"/>
      <c r="L62" s="53"/>
      <c r="M62" s="53"/>
      <c r="N62" s="53"/>
      <c r="O62" s="53"/>
      <c r="P62" s="53"/>
      <c r="Q62" s="53"/>
      <c r="R62" s="53"/>
      <c r="S62" s="60"/>
      <c r="T62" s="60"/>
      <c r="U62" s="60"/>
      <c r="V62" s="60"/>
      <c r="W62" s="60"/>
      <c r="X62" s="60"/>
      <c r="Y62" s="60"/>
      <c r="Z62" s="60"/>
      <c r="AA62" s="60"/>
      <c r="AB62" s="60"/>
      <c r="AC62" s="60"/>
      <c r="AD62" s="60"/>
      <c r="AE62" s="60"/>
      <c r="AF62" s="60"/>
      <c r="AG62" s="58"/>
      <c r="AH62" s="58"/>
      <c r="AI62" s="58"/>
      <c r="AJ62" s="58"/>
      <c r="AK62" s="58"/>
      <c r="AL62" s="58"/>
      <c r="AM62" s="58"/>
      <c r="AN62" s="58"/>
      <c r="AO62" s="52" t="e">
        <f t="shared" si="3"/>
        <v>#N/A</v>
      </c>
      <c r="AP62" s="70" t="e">
        <f t="shared" si="2"/>
        <v>#N/A</v>
      </c>
      <c r="AW62" s="68" t="e">
        <f>VLOOKUP(AG62,'Validation Lists'!$B$232:$C$235,2,FALSE)</f>
        <v>#N/A</v>
      </c>
      <c r="AX62" s="68" t="e">
        <f>VLOOKUP(AH62,'Validation Lists'!$B$232:$C$235,2,FALSE)</f>
        <v>#N/A</v>
      </c>
      <c r="AY62" s="68" t="e">
        <f>VLOOKUP(AI62,'Validation Lists'!$B$232:$C$235,2,FALSE)</f>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F62" s="68" t="e">
        <f>VLOOKUP(S62,'Validation Lists'!$B$229:$C$230,2,FALSE)</f>
        <v>#N/A</v>
      </c>
      <c r="BG62" s="68" t="e">
        <f>VLOOKUP(T62,'Validation Lists'!$B$229:$C$230,2,FALSE)</f>
        <v>#N/A</v>
      </c>
      <c r="BH62" s="68" t="e">
        <f>VLOOKUP(U62,'Validation Lists'!$B$229:$C$230,2,FALSE)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 t="shared" si="1"/>
        <v>#N/A</v>
      </c>
    </row>
    <row r="63" spans="1:72" ht="77.5" customHeight="1" x14ac:dyDescent="0.15">
      <c r="A63" s="29"/>
      <c r="B63" s="29"/>
      <c r="C63" s="29"/>
      <c r="D63" s="29"/>
      <c r="E63" s="29"/>
      <c r="F63" s="30"/>
      <c r="G63" s="30"/>
      <c r="H63" s="52"/>
      <c r="I63" s="52"/>
      <c r="J63" s="52"/>
      <c r="K63" s="52"/>
      <c r="L63" s="53"/>
      <c r="M63" s="53"/>
      <c r="N63" s="53"/>
      <c r="O63" s="53"/>
      <c r="P63" s="53"/>
      <c r="Q63" s="53"/>
      <c r="R63" s="53"/>
      <c r="S63" s="60"/>
      <c r="T63" s="60"/>
      <c r="U63" s="60"/>
      <c r="V63" s="60"/>
      <c r="W63" s="60"/>
      <c r="X63" s="60"/>
      <c r="Y63" s="60"/>
      <c r="Z63" s="60"/>
      <c r="AA63" s="60"/>
      <c r="AB63" s="60"/>
      <c r="AC63" s="60"/>
      <c r="AD63" s="60"/>
      <c r="AE63" s="60"/>
      <c r="AF63" s="60"/>
      <c r="AG63" s="58"/>
      <c r="AH63" s="58"/>
      <c r="AI63" s="58"/>
      <c r="AJ63" s="58"/>
      <c r="AK63" s="58"/>
      <c r="AL63" s="58"/>
      <c r="AM63" s="58"/>
      <c r="AN63" s="58"/>
      <c r="AO63" s="52" t="e">
        <f t="shared" si="3"/>
        <v>#N/A</v>
      </c>
      <c r="AP63" s="70" t="e">
        <f t="shared" si="2"/>
        <v>#N/A</v>
      </c>
      <c r="AW63" s="68" t="e">
        <f>VLOOKUP(AG63,'Validation Lists'!$B$232:$C$235,2,FALSE)</f>
        <v>#N/A</v>
      </c>
      <c r="AX63" s="68" t="e">
        <f>VLOOKUP(AH63,'Validation Lists'!$B$232:$C$235,2,FALSE)</f>
        <v>#N/A</v>
      </c>
      <c r="AY63" s="68" t="e">
        <f>VLOOKUP(AI63,'Validation Lists'!$B$232:$C$235,2,FALSE)</f>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F63" s="68" t="e">
        <f>VLOOKUP(S63,'Validation Lists'!$B$229:$C$230,2,FALSE)</f>
        <v>#N/A</v>
      </c>
      <c r="BG63" s="68" t="e">
        <f>VLOOKUP(T63,'Validation Lists'!$B$229:$C$230,2,FALSE)</f>
        <v>#N/A</v>
      </c>
      <c r="BH63" s="68" t="e">
        <f>VLOOKUP(U63,'Validation Lists'!$B$229:$C$230,2,FALSE)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 t="shared" si="1"/>
        <v>#N/A</v>
      </c>
    </row>
    <row r="64" spans="1:72" ht="77.5" customHeight="1" x14ac:dyDescent="0.15">
      <c r="A64" s="29"/>
      <c r="B64" s="29"/>
      <c r="C64" s="29"/>
      <c r="D64" s="29"/>
      <c r="E64" s="29"/>
      <c r="F64" s="30"/>
      <c r="G64" s="30"/>
      <c r="H64" s="52"/>
      <c r="I64" s="52"/>
      <c r="J64" s="52"/>
      <c r="K64" s="52"/>
      <c r="L64" s="53"/>
      <c r="M64" s="53"/>
      <c r="N64" s="53"/>
      <c r="O64" s="53"/>
      <c r="P64" s="53"/>
      <c r="Q64" s="53"/>
      <c r="R64" s="53"/>
      <c r="S64" s="60"/>
      <c r="T64" s="60"/>
      <c r="U64" s="60"/>
      <c r="V64" s="60"/>
      <c r="W64" s="60"/>
      <c r="X64" s="60"/>
      <c r="Y64" s="60"/>
      <c r="Z64" s="60"/>
      <c r="AA64" s="60"/>
      <c r="AB64" s="60"/>
      <c r="AC64" s="60"/>
      <c r="AD64" s="60"/>
      <c r="AE64" s="60"/>
      <c r="AF64" s="60"/>
      <c r="AG64" s="58"/>
      <c r="AH64" s="58"/>
      <c r="AI64" s="58"/>
      <c r="AJ64" s="58"/>
      <c r="AK64" s="58"/>
      <c r="AL64" s="58"/>
      <c r="AM64" s="58"/>
      <c r="AN64" s="58"/>
      <c r="AO64" s="52" t="e">
        <f t="shared" si="3"/>
        <v>#N/A</v>
      </c>
      <c r="AP64" s="70" t="e">
        <f t="shared" si="2"/>
        <v>#N/A</v>
      </c>
      <c r="AW64" s="68" t="e">
        <f>VLOOKUP(AG64,'Validation Lists'!$B$232:$C$235,2,FALSE)</f>
        <v>#N/A</v>
      </c>
      <c r="AX64" s="68" t="e">
        <f>VLOOKUP(AH64,'Validation Lists'!$B$232:$C$235,2,FALSE)</f>
        <v>#N/A</v>
      </c>
      <c r="AY64" s="68" t="e">
        <f>VLOOKUP(AI64,'Validation Lists'!$B$232:$C$235,2,FALSE)</f>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F64" s="68" t="e">
        <f>VLOOKUP(S64,'Validation Lists'!$B$229:$C$230,2,FALSE)</f>
        <v>#N/A</v>
      </c>
      <c r="BG64" s="68" t="e">
        <f>VLOOKUP(T64,'Validation Lists'!$B$229:$C$230,2,FALSE)</f>
        <v>#N/A</v>
      </c>
      <c r="BH64" s="68" t="e">
        <f>VLOOKUP(U64,'Validation Lists'!$B$229:$C$230,2,FALSE)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 t="shared" si="1"/>
        <v>#N/A</v>
      </c>
    </row>
    <row r="65" spans="1:72" ht="77.5" customHeight="1" x14ac:dyDescent="0.15">
      <c r="A65" s="29"/>
      <c r="B65" s="29"/>
      <c r="C65" s="29"/>
      <c r="D65" s="29"/>
      <c r="E65" s="29"/>
      <c r="F65" s="30"/>
      <c r="G65" s="30"/>
      <c r="H65" s="52"/>
      <c r="I65" s="52"/>
      <c r="J65" s="52"/>
      <c r="K65" s="52"/>
      <c r="L65" s="53"/>
      <c r="M65" s="53"/>
      <c r="N65" s="53"/>
      <c r="O65" s="53"/>
      <c r="P65" s="53"/>
      <c r="Q65" s="53"/>
      <c r="R65" s="53"/>
      <c r="S65" s="60"/>
      <c r="T65" s="60"/>
      <c r="U65" s="60"/>
      <c r="V65" s="60"/>
      <c r="W65" s="60"/>
      <c r="X65" s="60"/>
      <c r="Y65" s="60"/>
      <c r="Z65" s="60"/>
      <c r="AA65" s="60"/>
      <c r="AB65" s="60"/>
      <c r="AC65" s="60"/>
      <c r="AD65" s="60"/>
      <c r="AE65" s="60"/>
      <c r="AF65" s="60"/>
      <c r="AG65" s="58"/>
      <c r="AH65" s="58"/>
      <c r="AI65" s="58"/>
      <c r="AJ65" s="58"/>
      <c r="AK65" s="58"/>
      <c r="AL65" s="58"/>
      <c r="AM65" s="58"/>
      <c r="AN65" s="58"/>
      <c r="AO65" s="52" t="e">
        <f t="shared" si="3"/>
        <v>#N/A</v>
      </c>
      <c r="AP65" s="70" t="e">
        <f t="shared" si="2"/>
        <v>#N/A</v>
      </c>
      <c r="AW65" s="68" t="e">
        <f>VLOOKUP(AG65,'Validation Lists'!$B$232:$C$235,2,FALSE)</f>
        <v>#N/A</v>
      </c>
      <c r="AX65" s="68" t="e">
        <f>VLOOKUP(AH65,'Validation Lists'!$B$232:$C$235,2,FALSE)</f>
        <v>#N/A</v>
      </c>
      <c r="AY65" s="68" t="e">
        <f>VLOOKUP(AI65,'Validation Lists'!$B$232:$C$235,2,FALSE)</f>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F65" s="68" t="e">
        <f>VLOOKUP(S65,'Validation Lists'!$B$229:$C$230,2,FALSE)</f>
        <v>#N/A</v>
      </c>
      <c r="BG65" s="68" t="e">
        <f>VLOOKUP(T65,'Validation Lists'!$B$229:$C$230,2,FALSE)</f>
        <v>#N/A</v>
      </c>
      <c r="BH65" s="68" t="e">
        <f>VLOOKUP(U65,'Validation Lists'!$B$229:$C$230,2,FALSE)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 t="shared" si="1"/>
        <v>#N/A</v>
      </c>
    </row>
    <row r="66" spans="1:72" ht="77.5" customHeight="1" x14ac:dyDescent="0.15">
      <c r="A66" s="29"/>
      <c r="B66" s="29"/>
      <c r="C66" s="29"/>
      <c r="D66" s="29"/>
      <c r="E66" s="29"/>
      <c r="F66" s="30"/>
      <c r="G66" s="30"/>
      <c r="H66" s="52"/>
      <c r="I66" s="52"/>
      <c r="J66" s="52"/>
      <c r="K66" s="52"/>
      <c r="L66" s="53"/>
      <c r="M66" s="53"/>
      <c r="N66" s="53"/>
      <c r="O66" s="53"/>
      <c r="P66" s="53"/>
      <c r="Q66" s="53"/>
      <c r="R66" s="53"/>
      <c r="S66" s="60"/>
      <c r="T66" s="60"/>
      <c r="U66" s="60"/>
      <c r="V66" s="60"/>
      <c r="W66" s="60"/>
      <c r="X66" s="60"/>
      <c r="Y66" s="60"/>
      <c r="Z66" s="60"/>
      <c r="AA66" s="60"/>
      <c r="AB66" s="60"/>
      <c r="AC66" s="60"/>
      <c r="AD66" s="60"/>
      <c r="AE66" s="60"/>
      <c r="AF66" s="60"/>
      <c r="AG66" s="58"/>
      <c r="AH66" s="58"/>
      <c r="AI66" s="58"/>
      <c r="AJ66" s="58"/>
      <c r="AK66" s="58"/>
      <c r="AL66" s="58"/>
      <c r="AM66" s="58"/>
      <c r="AN66" s="58"/>
      <c r="AO66" s="52" t="e">
        <f t="shared" si="3"/>
        <v>#N/A</v>
      </c>
      <c r="AP66" s="70" t="e">
        <f t="shared" si="2"/>
        <v>#N/A</v>
      </c>
      <c r="AW66" s="68" t="e">
        <f>VLOOKUP(AG66,'Validation Lists'!$B$232:$C$235,2,FALSE)</f>
        <v>#N/A</v>
      </c>
      <c r="AX66" s="68" t="e">
        <f>VLOOKUP(AH66,'Validation Lists'!$B$232:$C$235,2,FALSE)</f>
        <v>#N/A</v>
      </c>
      <c r="AY66" s="68" t="e">
        <f>VLOOKUP(AI66,'Validation Lists'!$B$232:$C$235,2,FALSE)</f>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F66" s="68" t="e">
        <f>VLOOKUP(S66,'Validation Lists'!$B$229:$C$230,2,FALSE)</f>
        <v>#N/A</v>
      </c>
      <c r="BG66" s="68" t="e">
        <f>VLOOKUP(T66,'Validation Lists'!$B$229:$C$230,2,FALSE)</f>
        <v>#N/A</v>
      </c>
      <c r="BH66" s="68" t="e">
        <f>VLOOKUP(U66,'Validation Lists'!$B$229:$C$230,2,FALSE)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 t="shared" si="1"/>
        <v>#N/A</v>
      </c>
    </row>
    <row r="67" spans="1:72" ht="77.5" customHeight="1" x14ac:dyDescent="0.15">
      <c r="A67" s="29"/>
      <c r="B67" s="29"/>
      <c r="C67" s="29"/>
      <c r="D67" s="29"/>
      <c r="E67" s="29"/>
      <c r="F67" s="30"/>
      <c r="G67" s="30"/>
      <c r="H67" s="52"/>
      <c r="I67" s="52"/>
      <c r="J67" s="52"/>
      <c r="K67" s="52"/>
      <c r="L67" s="53"/>
      <c r="M67" s="53"/>
      <c r="N67" s="53"/>
      <c r="O67" s="53"/>
      <c r="P67" s="53"/>
      <c r="Q67" s="53"/>
      <c r="R67" s="53"/>
      <c r="S67" s="60"/>
      <c r="T67" s="60"/>
      <c r="U67" s="60"/>
      <c r="V67" s="60"/>
      <c r="W67" s="60"/>
      <c r="X67" s="60"/>
      <c r="Y67" s="60"/>
      <c r="Z67" s="60"/>
      <c r="AA67" s="60"/>
      <c r="AB67" s="60"/>
      <c r="AC67" s="60"/>
      <c r="AD67" s="60"/>
      <c r="AE67" s="60"/>
      <c r="AF67" s="60"/>
      <c r="AG67" s="58"/>
      <c r="AH67" s="58"/>
      <c r="AI67" s="58"/>
      <c r="AJ67" s="58"/>
      <c r="AK67" s="58"/>
      <c r="AL67" s="58"/>
      <c r="AM67" s="58"/>
      <c r="AN67" s="58"/>
      <c r="AO67" s="52" t="e">
        <f t="shared" si="3"/>
        <v>#N/A</v>
      </c>
      <c r="AP67" s="70" t="e">
        <f t="shared" si="2"/>
        <v>#N/A</v>
      </c>
      <c r="AW67" s="68" t="e">
        <f>VLOOKUP(AG67,'Validation Lists'!$B$232:$C$235,2,FALSE)</f>
        <v>#N/A</v>
      </c>
      <c r="AX67" s="68" t="e">
        <f>VLOOKUP(AH67,'Validation Lists'!$B$232:$C$235,2,FALSE)</f>
        <v>#N/A</v>
      </c>
      <c r="AY67" s="68" t="e">
        <f>VLOOKUP(AI67,'Validation Lists'!$B$232:$C$235,2,FALSE)</f>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F67" s="68" t="e">
        <f>VLOOKUP(S67,'Validation Lists'!$B$229:$C$230,2,FALSE)</f>
        <v>#N/A</v>
      </c>
      <c r="BG67" s="68" t="e">
        <f>VLOOKUP(T67,'Validation Lists'!$B$229:$C$230,2,FALSE)</f>
        <v>#N/A</v>
      </c>
      <c r="BH67" s="68" t="e">
        <f>VLOOKUP(U67,'Validation Lists'!$B$229:$C$230,2,FALSE)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 t="shared" si="1"/>
        <v>#N/A</v>
      </c>
    </row>
    <row r="68" spans="1:72" ht="77.5" customHeight="1" x14ac:dyDescent="0.15">
      <c r="A68" s="29"/>
      <c r="B68" s="29"/>
      <c r="C68" s="29"/>
      <c r="D68" s="29"/>
      <c r="E68" s="29"/>
      <c r="F68" s="30"/>
      <c r="G68" s="30"/>
      <c r="H68" s="52"/>
      <c r="I68" s="52"/>
      <c r="J68" s="52"/>
      <c r="K68" s="52"/>
      <c r="L68" s="53"/>
      <c r="M68" s="53"/>
      <c r="N68" s="53"/>
      <c r="O68" s="53"/>
      <c r="P68" s="53"/>
      <c r="Q68" s="53"/>
      <c r="R68" s="53"/>
      <c r="S68" s="60"/>
      <c r="T68" s="60"/>
      <c r="U68" s="60"/>
      <c r="V68" s="60"/>
      <c r="W68" s="60"/>
      <c r="X68" s="60"/>
      <c r="Y68" s="60"/>
      <c r="Z68" s="60"/>
      <c r="AA68" s="60"/>
      <c r="AB68" s="60"/>
      <c r="AC68" s="60"/>
      <c r="AD68" s="60"/>
      <c r="AE68" s="60"/>
      <c r="AF68" s="60"/>
      <c r="AG68" s="58"/>
      <c r="AH68" s="58"/>
      <c r="AI68" s="58"/>
      <c r="AJ68" s="58"/>
      <c r="AK68" s="58"/>
      <c r="AL68" s="58"/>
      <c r="AM68" s="58"/>
      <c r="AN68" s="58"/>
      <c r="AO68" s="52" t="e">
        <f t="shared" si="3"/>
        <v>#N/A</v>
      </c>
      <c r="AP68" s="70" t="e">
        <f t="shared" si="2"/>
        <v>#N/A</v>
      </c>
      <c r="AW68" s="68" t="e">
        <f>VLOOKUP(AG68,'Validation Lists'!$B$232:$C$235,2,FALSE)</f>
        <v>#N/A</v>
      </c>
      <c r="AX68" s="68" t="e">
        <f>VLOOKUP(AH68,'Validation Lists'!$B$232:$C$235,2,FALSE)</f>
        <v>#N/A</v>
      </c>
      <c r="AY68" s="68" t="e">
        <f>VLOOKUP(AI68,'Validation Lists'!$B$232:$C$235,2,FALSE)</f>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F68" s="68" t="e">
        <f>VLOOKUP(S68,'Validation Lists'!$B$229:$C$230,2,FALSE)</f>
        <v>#N/A</v>
      </c>
      <c r="BG68" s="68" t="e">
        <f>VLOOKUP(T68,'Validation Lists'!$B$229:$C$230,2,FALSE)</f>
        <v>#N/A</v>
      </c>
      <c r="BH68" s="68" t="e">
        <f>VLOOKUP(U68,'Validation Lists'!$B$229:$C$230,2,FALSE)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 t="shared" si="1"/>
        <v>#N/A</v>
      </c>
    </row>
    <row r="69" spans="1:72" ht="77.5" customHeight="1" x14ac:dyDescent="0.15">
      <c r="A69" s="29"/>
      <c r="B69" s="29"/>
      <c r="C69" s="29"/>
      <c r="D69" s="29"/>
      <c r="E69" s="29"/>
      <c r="F69" s="30"/>
      <c r="G69" s="30"/>
      <c r="H69" s="52"/>
      <c r="I69" s="52"/>
      <c r="J69" s="52"/>
      <c r="K69" s="52"/>
      <c r="L69" s="53"/>
      <c r="M69" s="53"/>
      <c r="N69" s="53"/>
      <c r="O69" s="53"/>
      <c r="P69" s="53"/>
      <c r="Q69" s="53"/>
      <c r="R69" s="53"/>
      <c r="S69" s="60"/>
      <c r="T69" s="60"/>
      <c r="U69" s="60"/>
      <c r="V69" s="60"/>
      <c r="W69" s="60"/>
      <c r="X69" s="60"/>
      <c r="Y69" s="60"/>
      <c r="Z69" s="60"/>
      <c r="AA69" s="60"/>
      <c r="AB69" s="60"/>
      <c r="AC69" s="60"/>
      <c r="AD69" s="60"/>
      <c r="AE69" s="60"/>
      <c r="AF69" s="60"/>
      <c r="AG69" s="58"/>
      <c r="AH69" s="58"/>
      <c r="AI69" s="58"/>
      <c r="AJ69" s="58"/>
      <c r="AK69" s="58"/>
      <c r="AL69" s="58"/>
      <c r="AM69" s="58"/>
      <c r="AN69" s="58"/>
      <c r="AO69" s="52" t="e">
        <f t="shared" ref="AO69:AO132" si="4">ROUND((AW$2*AW69+AX$2*AX69+AY$2*AY69+AZ$2*AZ69+BA$2*BA69+BB$2*BB69+BC$2*BC69+BD$2*BD69)/3,0)</f>
        <v>#N/A</v>
      </c>
      <c r="AP69" s="70" t="e">
        <f t="shared" si="2"/>
        <v>#N/A</v>
      </c>
      <c r="AW69" s="68" t="e">
        <f>VLOOKUP(AG69,'Validation Lists'!$B$232:$C$235,2,FALSE)</f>
        <v>#N/A</v>
      </c>
      <c r="AX69" s="68" t="e">
        <f>VLOOKUP(AH69,'Validation Lists'!$B$232:$C$235,2,FALSE)</f>
        <v>#N/A</v>
      </c>
      <c r="AY69" s="68" t="e">
        <f>VLOOKUP(AI69,'Validation Lists'!$B$232:$C$235,2,FALSE)</f>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F69" s="68" t="e">
        <f>VLOOKUP(S69,'Validation Lists'!$B$229:$C$230,2,FALSE)</f>
        <v>#N/A</v>
      </c>
      <c r="BG69" s="68" t="e">
        <f>VLOOKUP(T69,'Validation Lists'!$B$229:$C$230,2,FALSE)</f>
        <v>#N/A</v>
      </c>
      <c r="BH69" s="68" t="e">
        <f>VLOOKUP(U69,'Validation Lists'!$B$229:$C$230,2,FALSE)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 t="shared" ref="BT69:BT132" si="5">SUM(BF69:BS69)</f>
        <v>#N/A</v>
      </c>
    </row>
    <row r="70" spans="1:72" ht="77.5" customHeight="1" x14ac:dyDescent="0.15">
      <c r="A70" s="29"/>
      <c r="B70" s="29"/>
      <c r="C70" s="29"/>
      <c r="D70" s="29"/>
      <c r="E70" s="29"/>
      <c r="F70" s="30"/>
      <c r="G70" s="30"/>
      <c r="H70" s="52"/>
      <c r="I70" s="52"/>
      <c r="J70" s="52"/>
      <c r="K70" s="52"/>
      <c r="L70" s="53"/>
      <c r="M70" s="53"/>
      <c r="N70" s="53"/>
      <c r="O70" s="53"/>
      <c r="P70" s="53"/>
      <c r="Q70" s="53"/>
      <c r="R70" s="53"/>
      <c r="S70" s="60"/>
      <c r="T70" s="60"/>
      <c r="U70" s="60"/>
      <c r="V70" s="60"/>
      <c r="W70" s="60"/>
      <c r="X70" s="60"/>
      <c r="Y70" s="60"/>
      <c r="Z70" s="60"/>
      <c r="AA70" s="60"/>
      <c r="AB70" s="60"/>
      <c r="AC70" s="60"/>
      <c r="AD70" s="60"/>
      <c r="AE70" s="60"/>
      <c r="AF70" s="60"/>
      <c r="AG70" s="58"/>
      <c r="AH70" s="58"/>
      <c r="AI70" s="58"/>
      <c r="AJ70" s="58"/>
      <c r="AK70" s="58"/>
      <c r="AL70" s="58"/>
      <c r="AM70" s="58"/>
      <c r="AN70" s="58"/>
      <c r="AO70" s="52" t="e">
        <f t="shared" si="4"/>
        <v>#N/A</v>
      </c>
      <c r="AP70" s="70" t="e">
        <f t="shared" ref="AP70:AP133" si="6">IF(BT70=14,"","This Project does not fully meet qualification criteria")</f>
        <v>#N/A</v>
      </c>
      <c r="AW70" s="68" t="e">
        <f>VLOOKUP(AG70,'Validation Lists'!$B$232:$C$235,2,FALSE)</f>
        <v>#N/A</v>
      </c>
      <c r="AX70" s="68" t="e">
        <f>VLOOKUP(AH70,'Validation Lists'!$B$232:$C$235,2,FALSE)</f>
        <v>#N/A</v>
      </c>
      <c r="AY70" s="68" t="e">
        <f>VLOOKUP(AI70,'Validation Lists'!$B$232:$C$235,2,FALSE)</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F70" s="68" t="e">
        <f>VLOOKUP(S70,'Validation Lists'!$B$229:$C$230,2,FALSE)</f>
        <v>#N/A</v>
      </c>
      <c r="BG70" s="68" t="e">
        <f>VLOOKUP(T70,'Validation Lists'!$B$229:$C$230,2,FALSE)</f>
        <v>#N/A</v>
      </c>
      <c r="BH70" s="68" t="e">
        <f>VLOOKUP(U70,'Validation Lists'!$B$229:$C$230,2,FALSE)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 t="shared" si="5"/>
        <v>#N/A</v>
      </c>
    </row>
    <row r="71" spans="1:72" ht="77.5" customHeight="1" x14ac:dyDescent="0.15">
      <c r="A71" s="29"/>
      <c r="B71" s="29"/>
      <c r="C71" s="29"/>
      <c r="D71" s="29"/>
      <c r="E71" s="29"/>
      <c r="F71" s="30"/>
      <c r="G71" s="30"/>
      <c r="H71" s="52"/>
      <c r="I71" s="52"/>
      <c r="J71" s="52"/>
      <c r="K71" s="52"/>
      <c r="L71" s="53"/>
      <c r="M71" s="53"/>
      <c r="N71" s="53"/>
      <c r="O71" s="53"/>
      <c r="P71" s="53"/>
      <c r="Q71" s="53"/>
      <c r="R71" s="53"/>
      <c r="S71" s="60"/>
      <c r="T71" s="60"/>
      <c r="U71" s="60"/>
      <c r="V71" s="60"/>
      <c r="W71" s="60"/>
      <c r="X71" s="60"/>
      <c r="Y71" s="60"/>
      <c r="Z71" s="60"/>
      <c r="AA71" s="60"/>
      <c r="AB71" s="60"/>
      <c r="AC71" s="60"/>
      <c r="AD71" s="60"/>
      <c r="AE71" s="60"/>
      <c r="AF71" s="60"/>
      <c r="AG71" s="58"/>
      <c r="AH71" s="58"/>
      <c r="AI71" s="58"/>
      <c r="AJ71" s="58"/>
      <c r="AK71" s="58"/>
      <c r="AL71" s="58"/>
      <c r="AM71" s="58"/>
      <c r="AN71" s="58"/>
      <c r="AO71" s="52" t="e">
        <f t="shared" si="4"/>
        <v>#N/A</v>
      </c>
      <c r="AP71" s="70" t="e">
        <f t="shared" si="6"/>
        <v>#N/A</v>
      </c>
      <c r="AW71" s="68" t="e">
        <f>VLOOKUP(AG71,'Validation Lists'!$B$232:$C$235,2,FALSE)</f>
        <v>#N/A</v>
      </c>
      <c r="AX71" s="68" t="e">
        <f>VLOOKUP(AH71,'Validation Lists'!$B$232:$C$235,2,FALSE)</f>
        <v>#N/A</v>
      </c>
      <c r="AY71" s="68" t="e">
        <f>VLOOKUP(AI71,'Validation Lists'!$B$232:$C$235,2,FALSE)</f>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F71" s="68" t="e">
        <f>VLOOKUP(S71,'Validation Lists'!$B$229:$C$230,2,FALSE)</f>
        <v>#N/A</v>
      </c>
      <c r="BG71" s="68" t="e">
        <f>VLOOKUP(T71,'Validation Lists'!$B$229:$C$230,2,FALSE)</f>
        <v>#N/A</v>
      </c>
      <c r="BH71" s="68" t="e">
        <f>VLOOKUP(U71,'Validation Lists'!$B$229:$C$230,2,FALSE)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 t="shared" si="5"/>
        <v>#N/A</v>
      </c>
    </row>
    <row r="72" spans="1:72" ht="77.5" customHeight="1" x14ac:dyDescent="0.15">
      <c r="A72" s="29"/>
      <c r="B72" s="29"/>
      <c r="C72" s="29"/>
      <c r="D72" s="29"/>
      <c r="E72" s="29"/>
      <c r="F72" s="30"/>
      <c r="G72" s="30"/>
      <c r="H72" s="52"/>
      <c r="I72" s="52"/>
      <c r="J72" s="52"/>
      <c r="K72" s="52"/>
      <c r="L72" s="53"/>
      <c r="M72" s="53"/>
      <c r="N72" s="53"/>
      <c r="O72" s="53"/>
      <c r="P72" s="53"/>
      <c r="Q72" s="53"/>
      <c r="R72" s="53"/>
      <c r="S72" s="60"/>
      <c r="T72" s="60"/>
      <c r="U72" s="60"/>
      <c r="V72" s="60"/>
      <c r="W72" s="60"/>
      <c r="X72" s="60"/>
      <c r="Y72" s="60"/>
      <c r="Z72" s="60"/>
      <c r="AA72" s="60"/>
      <c r="AB72" s="60"/>
      <c r="AC72" s="60"/>
      <c r="AD72" s="60"/>
      <c r="AE72" s="60"/>
      <c r="AF72" s="60"/>
      <c r="AG72" s="58"/>
      <c r="AH72" s="58"/>
      <c r="AI72" s="58"/>
      <c r="AJ72" s="58"/>
      <c r="AK72" s="58"/>
      <c r="AL72" s="58"/>
      <c r="AM72" s="58"/>
      <c r="AN72" s="58"/>
      <c r="AO72" s="52" t="e">
        <f t="shared" si="4"/>
        <v>#N/A</v>
      </c>
      <c r="AP72" s="70" t="e">
        <f t="shared" si="6"/>
        <v>#N/A</v>
      </c>
      <c r="AW72" s="68" t="e">
        <f>VLOOKUP(AG72,'Validation Lists'!$B$232:$C$235,2,FALSE)</f>
        <v>#N/A</v>
      </c>
      <c r="AX72" s="68" t="e">
        <f>VLOOKUP(AH72,'Validation Lists'!$B$232:$C$235,2,FALSE)</f>
        <v>#N/A</v>
      </c>
      <c r="AY72" s="68" t="e">
        <f>VLOOKUP(AI72,'Validation Lists'!$B$232:$C$235,2,FALSE)</f>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F72" s="68" t="e">
        <f>VLOOKUP(S72,'Validation Lists'!$B$229:$C$230,2,FALSE)</f>
        <v>#N/A</v>
      </c>
      <c r="BG72" s="68" t="e">
        <f>VLOOKUP(T72,'Validation Lists'!$B$229:$C$230,2,FALSE)</f>
        <v>#N/A</v>
      </c>
      <c r="BH72" s="68" t="e">
        <f>VLOOKUP(U72,'Validation Lists'!$B$229:$C$230,2,FALSE)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 t="shared" si="5"/>
        <v>#N/A</v>
      </c>
    </row>
    <row r="73" spans="1:72" ht="77.5" customHeight="1" x14ac:dyDescent="0.15">
      <c r="A73" s="29"/>
      <c r="B73" s="29"/>
      <c r="C73" s="29"/>
      <c r="D73" s="29"/>
      <c r="E73" s="29"/>
      <c r="F73" s="30"/>
      <c r="G73" s="30"/>
      <c r="H73" s="52"/>
      <c r="I73" s="52"/>
      <c r="J73" s="52"/>
      <c r="K73" s="52"/>
      <c r="L73" s="53"/>
      <c r="M73" s="53"/>
      <c r="N73" s="53"/>
      <c r="O73" s="53"/>
      <c r="P73" s="53"/>
      <c r="Q73" s="53"/>
      <c r="R73" s="53"/>
      <c r="S73" s="60"/>
      <c r="T73" s="60"/>
      <c r="U73" s="60"/>
      <c r="V73" s="60"/>
      <c r="W73" s="60"/>
      <c r="X73" s="60"/>
      <c r="Y73" s="60"/>
      <c r="Z73" s="60"/>
      <c r="AA73" s="60"/>
      <c r="AB73" s="60"/>
      <c r="AC73" s="60"/>
      <c r="AD73" s="60"/>
      <c r="AE73" s="60"/>
      <c r="AF73" s="60"/>
      <c r="AG73" s="58"/>
      <c r="AH73" s="58"/>
      <c r="AI73" s="58"/>
      <c r="AJ73" s="58"/>
      <c r="AK73" s="58"/>
      <c r="AL73" s="58"/>
      <c r="AM73" s="58"/>
      <c r="AN73" s="58"/>
      <c r="AO73" s="52" t="e">
        <f t="shared" si="4"/>
        <v>#N/A</v>
      </c>
      <c r="AP73" s="70" t="e">
        <f t="shared" si="6"/>
        <v>#N/A</v>
      </c>
      <c r="AW73" s="68" t="e">
        <f>VLOOKUP(AG73,'Validation Lists'!$B$232:$C$235,2,FALSE)</f>
        <v>#N/A</v>
      </c>
      <c r="AX73" s="68" t="e">
        <f>VLOOKUP(AH73,'Validation Lists'!$B$232:$C$235,2,FALSE)</f>
        <v>#N/A</v>
      </c>
      <c r="AY73" s="68" t="e">
        <f>VLOOKUP(AI73,'Validation Lists'!$B$232:$C$235,2,FALSE)</f>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F73" s="68" t="e">
        <f>VLOOKUP(S73,'Validation Lists'!$B$229:$C$230,2,FALSE)</f>
        <v>#N/A</v>
      </c>
      <c r="BG73" s="68" t="e">
        <f>VLOOKUP(T73,'Validation Lists'!$B$229:$C$230,2,FALSE)</f>
        <v>#N/A</v>
      </c>
      <c r="BH73" s="68" t="e">
        <f>VLOOKUP(U73,'Validation Lists'!$B$229:$C$230,2,FALSE)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 t="shared" si="5"/>
        <v>#N/A</v>
      </c>
    </row>
    <row r="74" spans="1:72" ht="77.5" customHeight="1" x14ac:dyDescent="0.15">
      <c r="A74" s="29"/>
      <c r="B74" s="29"/>
      <c r="C74" s="29"/>
      <c r="D74" s="29"/>
      <c r="E74" s="29"/>
      <c r="F74" s="30"/>
      <c r="G74" s="30"/>
      <c r="H74" s="52"/>
      <c r="I74" s="52"/>
      <c r="J74" s="52"/>
      <c r="K74" s="52"/>
      <c r="L74" s="53"/>
      <c r="M74" s="53"/>
      <c r="N74" s="53"/>
      <c r="O74" s="53"/>
      <c r="P74" s="53"/>
      <c r="Q74" s="53"/>
      <c r="R74" s="53"/>
      <c r="S74" s="60"/>
      <c r="T74" s="60"/>
      <c r="U74" s="60"/>
      <c r="V74" s="60"/>
      <c r="W74" s="60"/>
      <c r="X74" s="60"/>
      <c r="Y74" s="60"/>
      <c r="Z74" s="60"/>
      <c r="AA74" s="60"/>
      <c r="AB74" s="60"/>
      <c r="AC74" s="60"/>
      <c r="AD74" s="60"/>
      <c r="AE74" s="60"/>
      <c r="AF74" s="60"/>
      <c r="AG74" s="58"/>
      <c r="AH74" s="58"/>
      <c r="AI74" s="58"/>
      <c r="AJ74" s="58"/>
      <c r="AK74" s="58"/>
      <c r="AL74" s="58"/>
      <c r="AM74" s="58"/>
      <c r="AN74" s="58"/>
      <c r="AO74" s="52" t="e">
        <f t="shared" si="4"/>
        <v>#N/A</v>
      </c>
      <c r="AP74" s="70" t="e">
        <f t="shared" si="6"/>
        <v>#N/A</v>
      </c>
      <c r="AW74" s="68" t="e">
        <f>VLOOKUP(AG74,'Validation Lists'!$B$232:$C$235,2,FALSE)</f>
        <v>#N/A</v>
      </c>
      <c r="AX74" s="68" t="e">
        <f>VLOOKUP(AH74,'Validation Lists'!$B$232:$C$235,2,FALSE)</f>
        <v>#N/A</v>
      </c>
      <c r="AY74" s="68" t="e">
        <f>VLOOKUP(AI74,'Validation Lists'!$B$232:$C$235,2,FALSE)</f>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F74" s="68" t="e">
        <f>VLOOKUP(S74,'Validation Lists'!$B$229:$C$230,2,FALSE)</f>
        <v>#N/A</v>
      </c>
      <c r="BG74" s="68" t="e">
        <f>VLOOKUP(T74,'Validation Lists'!$B$229:$C$230,2,FALSE)</f>
        <v>#N/A</v>
      </c>
      <c r="BH74" s="68" t="e">
        <f>VLOOKUP(U74,'Validation Lists'!$B$229:$C$230,2,FALSE)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 t="shared" si="5"/>
        <v>#N/A</v>
      </c>
    </row>
    <row r="75" spans="1:72" ht="77.5" customHeight="1" x14ac:dyDescent="0.15">
      <c r="A75" s="29"/>
      <c r="B75" s="29"/>
      <c r="C75" s="29"/>
      <c r="D75" s="29"/>
      <c r="E75" s="29"/>
      <c r="F75" s="30"/>
      <c r="G75" s="30"/>
      <c r="H75" s="52"/>
      <c r="I75" s="52"/>
      <c r="J75" s="52"/>
      <c r="K75" s="52"/>
      <c r="L75" s="53"/>
      <c r="M75" s="53"/>
      <c r="N75" s="53"/>
      <c r="O75" s="53"/>
      <c r="P75" s="53"/>
      <c r="Q75" s="53"/>
      <c r="R75" s="53"/>
      <c r="S75" s="60"/>
      <c r="T75" s="60"/>
      <c r="U75" s="60"/>
      <c r="V75" s="60"/>
      <c r="W75" s="60"/>
      <c r="X75" s="60"/>
      <c r="Y75" s="60"/>
      <c r="Z75" s="60"/>
      <c r="AA75" s="60"/>
      <c r="AB75" s="60"/>
      <c r="AC75" s="60"/>
      <c r="AD75" s="60"/>
      <c r="AE75" s="60"/>
      <c r="AF75" s="60"/>
      <c r="AG75" s="58"/>
      <c r="AH75" s="58"/>
      <c r="AI75" s="58"/>
      <c r="AJ75" s="58"/>
      <c r="AK75" s="58"/>
      <c r="AL75" s="58"/>
      <c r="AM75" s="58"/>
      <c r="AN75" s="58"/>
      <c r="AO75" s="52" t="e">
        <f t="shared" si="4"/>
        <v>#N/A</v>
      </c>
      <c r="AP75" s="70" t="e">
        <f t="shared" si="6"/>
        <v>#N/A</v>
      </c>
      <c r="AW75" s="68" t="e">
        <f>VLOOKUP(AG75,'Validation Lists'!$B$232:$C$235,2,FALSE)</f>
        <v>#N/A</v>
      </c>
      <c r="AX75" s="68" t="e">
        <f>VLOOKUP(AH75,'Validation Lists'!$B$232:$C$235,2,FALSE)</f>
        <v>#N/A</v>
      </c>
      <c r="AY75" s="68" t="e">
        <f>VLOOKUP(AI75,'Validation Lists'!$B$232:$C$235,2,FALSE)</f>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F75" s="68" t="e">
        <f>VLOOKUP(S75,'Validation Lists'!$B$229:$C$230,2,FALSE)</f>
        <v>#N/A</v>
      </c>
      <c r="BG75" s="68" t="e">
        <f>VLOOKUP(T75,'Validation Lists'!$B$229:$C$230,2,FALSE)</f>
        <v>#N/A</v>
      </c>
      <c r="BH75" s="68" t="e">
        <f>VLOOKUP(U75,'Validation Lists'!$B$229:$C$230,2,FALSE)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 t="shared" si="5"/>
        <v>#N/A</v>
      </c>
    </row>
    <row r="76" spans="1:72" ht="77.5" customHeight="1" x14ac:dyDescent="0.15">
      <c r="A76" s="29"/>
      <c r="B76" s="29"/>
      <c r="C76" s="29"/>
      <c r="D76" s="29"/>
      <c r="E76" s="29"/>
      <c r="F76" s="30"/>
      <c r="G76" s="30"/>
      <c r="H76" s="52"/>
      <c r="I76" s="52"/>
      <c r="J76" s="52"/>
      <c r="K76" s="52"/>
      <c r="L76" s="53"/>
      <c r="M76" s="53"/>
      <c r="N76" s="53"/>
      <c r="O76" s="53"/>
      <c r="P76" s="53"/>
      <c r="Q76" s="53"/>
      <c r="R76" s="53"/>
      <c r="S76" s="60"/>
      <c r="T76" s="60"/>
      <c r="U76" s="60"/>
      <c r="V76" s="60"/>
      <c r="W76" s="60"/>
      <c r="X76" s="60"/>
      <c r="Y76" s="60"/>
      <c r="Z76" s="60"/>
      <c r="AA76" s="60"/>
      <c r="AB76" s="60"/>
      <c r="AC76" s="60"/>
      <c r="AD76" s="60"/>
      <c r="AE76" s="60"/>
      <c r="AF76" s="60"/>
      <c r="AG76" s="58"/>
      <c r="AH76" s="58"/>
      <c r="AI76" s="58"/>
      <c r="AJ76" s="58"/>
      <c r="AK76" s="58"/>
      <c r="AL76" s="58"/>
      <c r="AM76" s="58"/>
      <c r="AN76" s="58"/>
      <c r="AO76" s="52" t="e">
        <f t="shared" si="4"/>
        <v>#N/A</v>
      </c>
      <c r="AP76" s="70" t="e">
        <f t="shared" si="6"/>
        <v>#N/A</v>
      </c>
      <c r="AW76" s="68" t="e">
        <f>VLOOKUP(AG76,'Validation Lists'!$B$232:$C$235,2,FALSE)</f>
        <v>#N/A</v>
      </c>
      <c r="AX76" s="68" t="e">
        <f>VLOOKUP(AH76,'Validation Lists'!$B$232:$C$235,2,FALSE)</f>
        <v>#N/A</v>
      </c>
      <c r="AY76" s="68" t="e">
        <f>VLOOKUP(AI76,'Validation Lists'!$B$232:$C$235,2,FALSE)</f>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F76" s="68" t="e">
        <f>VLOOKUP(S76,'Validation Lists'!$B$229:$C$230,2,FALSE)</f>
        <v>#N/A</v>
      </c>
      <c r="BG76" s="68" t="e">
        <f>VLOOKUP(T76,'Validation Lists'!$B$229:$C$230,2,FALSE)</f>
        <v>#N/A</v>
      </c>
      <c r="BH76" s="68" t="e">
        <f>VLOOKUP(U76,'Validation Lists'!$B$229:$C$230,2,FALSE)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 t="shared" si="5"/>
        <v>#N/A</v>
      </c>
    </row>
    <row r="77" spans="1:72" ht="77.5" customHeight="1" x14ac:dyDescent="0.15">
      <c r="A77" s="29"/>
      <c r="B77" s="29"/>
      <c r="C77" s="29"/>
      <c r="D77" s="29"/>
      <c r="E77" s="29"/>
      <c r="F77" s="30"/>
      <c r="G77" s="30"/>
      <c r="H77" s="52"/>
      <c r="I77" s="52"/>
      <c r="J77" s="52"/>
      <c r="K77" s="52"/>
      <c r="L77" s="53"/>
      <c r="M77" s="53"/>
      <c r="N77" s="53"/>
      <c r="O77" s="53"/>
      <c r="P77" s="53"/>
      <c r="Q77" s="53"/>
      <c r="R77" s="53"/>
      <c r="S77" s="60"/>
      <c r="T77" s="60"/>
      <c r="U77" s="60"/>
      <c r="V77" s="60"/>
      <c r="W77" s="60"/>
      <c r="X77" s="60"/>
      <c r="Y77" s="60"/>
      <c r="Z77" s="60"/>
      <c r="AA77" s="60"/>
      <c r="AB77" s="60"/>
      <c r="AC77" s="60"/>
      <c r="AD77" s="60"/>
      <c r="AE77" s="60"/>
      <c r="AF77" s="60"/>
      <c r="AG77" s="58"/>
      <c r="AH77" s="58"/>
      <c r="AI77" s="58"/>
      <c r="AJ77" s="58"/>
      <c r="AK77" s="58"/>
      <c r="AL77" s="58"/>
      <c r="AM77" s="58"/>
      <c r="AN77" s="58"/>
      <c r="AO77" s="52" t="e">
        <f t="shared" si="4"/>
        <v>#N/A</v>
      </c>
      <c r="AP77" s="70" t="e">
        <f t="shared" si="6"/>
        <v>#N/A</v>
      </c>
      <c r="AW77" s="68" t="e">
        <f>VLOOKUP(AG77,'Validation Lists'!$B$232:$C$235,2,FALSE)</f>
        <v>#N/A</v>
      </c>
      <c r="AX77" s="68" t="e">
        <f>VLOOKUP(AH77,'Validation Lists'!$B$232:$C$235,2,FALSE)</f>
        <v>#N/A</v>
      </c>
      <c r="AY77" s="68" t="e">
        <f>VLOOKUP(AI77,'Validation Lists'!$B$232:$C$235,2,FALSE)</f>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F77" s="68" t="e">
        <f>VLOOKUP(S77,'Validation Lists'!$B$229:$C$230,2,FALSE)</f>
        <v>#N/A</v>
      </c>
      <c r="BG77" s="68" t="e">
        <f>VLOOKUP(T77,'Validation Lists'!$B$229:$C$230,2,FALSE)</f>
        <v>#N/A</v>
      </c>
      <c r="BH77" s="68" t="e">
        <f>VLOOKUP(U77,'Validation Lists'!$B$229:$C$230,2,FALSE)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 t="shared" si="5"/>
        <v>#N/A</v>
      </c>
    </row>
    <row r="78" spans="1:72" ht="77.5" customHeight="1" x14ac:dyDescent="0.15">
      <c r="A78" s="29"/>
      <c r="B78" s="29"/>
      <c r="C78" s="29"/>
      <c r="D78" s="29"/>
      <c r="E78" s="29"/>
      <c r="F78" s="30"/>
      <c r="G78" s="30"/>
      <c r="H78" s="52"/>
      <c r="I78" s="52"/>
      <c r="J78" s="52"/>
      <c r="K78" s="52"/>
      <c r="L78" s="53"/>
      <c r="M78" s="53"/>
      <c r="N78" s="53"/>
      <c r="O78" s="53"/>
      <c r="P78" s="53"/>
      <c r="Q78" s="53"/>
      <c r="R78" s="53"/>
      <c r="S78" s="60"/>
      <c r="T78" s="60"/>
      <c r="U78" s="60"/>
      <c r="V78" s="60"/>
      <c r="W78" s="60"/>
      <c r="X78" s="60"/>
      <c r="Y78" s="60"/>
      <c r="Z78" s="60"/>
      <c r="AA78" s="60"/>
      <c r="AB78" s="60"/>
      <c r="AC78" s="60"/>
      <c r="AD78" s="60"/>
      <c r="AE78" s="60"/>
      <c r="AF78" s="60"/>
      <c r="AG78" s="58"/>
      <c r="AH78" s="58"/>
      <c r="AI78" s="58"/>
      <c r="AJ78" s="58"/>
      <c r="AK78" s="58"/>
      <c r="AL78" s="58"/>
      <c r="AM78" s="58"/>
      <c r="AN78" s="58"/>
      <c r="AO78" s="52" t="e">
        <f t="shared" si="4"/>
        <v>#N/A</v>
      </c>
      <c r="AP78" s="70" t="e">
        <f t="shared" si="6"/>
        <v>#N/A</v>
      </c>
      <c r="AW78" s="68" t="e">
        <f>VLOOKUP(AG78,'Validation Lists'!$B$232:$C$235,2,FALSE)</f>
        <v>#N/A</v>
      </c>
      <c r="AX78" s="68" t="e">
        <f>VLOOKUP(AH78,'Validation Lists'!$B$232:$C$235,2,FALSE)</f>
        <v>#N/A</v>
      </c>
      <c r="AY78" s="68" t="e">
        <f>VLOOKUP(AI78,'Validation Lists'!$B$232:$C$235,2,FALSE)</f>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F78" s="68" t="e">
        <f>VLOOKUP(S78,'Validation Lists'!$B$229:$C$230,2,FALSE)</f>
        <v>#N/A</v>
      </c>
      <c r="BG78" s="68" t="e">
        <f>VLOOKUP(T78,'Validation Lists'!$B$229:$C$230,2,FALSE)</f>
        <v>#N/A</v>
      </c>
      <c r="BH78" s="68" t="e">
        <f>VLOOKUP(U78,'Validation Lists'!$B$229:$C$230,2,FALSE)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 t="shared" si="5"/>
        <v>#N/A</v>
      </c>
    </row>
    <row r="79" spans="1:72" ht="77.5" customHeight="1" x14ac:dyDescent="0.15">
      <c r="A79" s="29"/>
      <c r="B79" s="29"/>
      <c r="C79" s="29"/>
      <c r="D79" s="29"/>
      <c r="E79" s="29"/>
      <c r="F79" s="30"/>
      <c r="G79" s="30"/>
      <c r="H79" s="52"/>
      <c r="I79" s="52"/>
      <c r="J79" s="52"/>
      <c r="K79" s="52"/>
      <c r="L79" s="53"/>
      <c r="M79" s="53"/>
      <c r="N79" s="53"/>
      <c r="O79" s="53"/>
      <c r="P79" s="53"/>
      <c r="Q79" s="53"/>
      <c r="R79" s="53"/>
      <c r="S79" s="60"/>
      <c r="T79" s="60"/>
      <c r="U79" s="60"/>
      <c r="V79" s="60"/>
      <c r="W79" s="60"/>
      <c r="X79" s="60"/>
      <c r="Y79" s="60"/>
      <c r="Z79" s="60"/>
      <c r="AA79" s="60"/>
      <c r="AB79" s="60"/>
      <c r="AC79" s="60"/>
      <c r="AD79" s="60"/>
      <c r="AE79" s="60"/>
      <c r="AF79" s="60"/>
      <c r="AG79" s="58"/>
      <c r="AH79" s="58"/>
      <c r="AI79" s="58"/>
      <c r="AJ79" s="58"/>
      <c r="AK79" s="58"/>
      <c r="AL79" s="58"/>
      <c r="AM79" s="58"/>
      <c r="AN79" s="58"/>
      <c r="AO79" s="52" t="e">
        <f t="shared" si="4"/>
        <v>#N/A</v>
      </c>
      <c r="AP79" s="70" t="e">
        <f t="shared" si="6"/>
        <v>#N/A</v>
      </c>
      <c r="AW79" s="68" t="e">
        <f>VLOOKUP(AG79,'Validation Lists'!$B$232:$C$235,2,FALSE)</f>
        <v>#N/A</v>
      </c>
      <c r="AX79" s="68" t="e">
        <f>VLOOKUP(AH79,'Validation Lists'!$B$232:$C$235,2,FALSE)</f>
        <v>#N/A</v>
      </c>
      <c r="AY79" s="68" t="e">
        <f>VLOOKUP(AI79,'Validation Lists'!$B$232:$C$235,2,FALSE)</f>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F79" s="68" t="e">
        <f>VLOOKUP(S79,'Validation Lists'!$B$229:$C$230,2,FALSE)</f>
        <v>#N/A</v>
      </c>
      <c r="BG79" s="68" t="e">
        <f>VLOOKUP(T79,'Validation Lists'!$B$229:$C$230,2,FALSE)</f>
        <v>#N/A</v>
      </c>
      <c r="BH79" s="68" t="e">
        <f>VLOOKUP(U79,'Validation Lists'!$B$229:$C$230,2,FALSE)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 t="shared" si="5"/>
        <v>#N/A</v>
      </c>
    </row>
    <row r="80" spans="1:72" ht="77.5" customHeight="1" x14ac:dyDescent="0.15">
      <c r="A80" s="29"/>
      <c r="B80" s="29"/>
      <c r="C80" s="29"/>
      <c r="D80" s="29"/>
      <c r="E80" s="29"/>
      <c r="F80" s="30"/>
      <c r="G80" s="30"/>
      <c r="H80" s="52"/>
      <c r="I80" s="52"/>
      <c r="J80" s="52"/>
      <c r="K80" s="52"/>
      <c r="L80" s="53"/>
      <c r="M80" s="53"/>
      <c r="N80" s="53"/>
      <c r="O80" s="53"/>
      <c r="P80" s="53"/>
      <c r="Q80" s="53"/>
      <c r="R80" s="53"/>
      <c r="S80" s="60"/>
      <c r="T80" s="60"/>
      <c r="U80" s="60"/>
      <c r="V80" s="60"/>
      <c r="W80" s="60"/>
      <c r="X80" s="60"/>
      <c r="Y80" s="60"/>
      <c r="Z80" s="60"/>
      <c r="AA80" s="60"/>
      <c r="AB80" s="60"/>
      <c r="AC80" s="60"/>
      <c r="AD80" s="60"/>
      <c r="AE80" s="60"/>
      <c r="AF80" s="60"/>
      <c r="AG80" s="58"/>
      <c r="AH80" s="58"/>
      <c r="AI80" s="58"/>
      <c r="AJ80" s="58"/>
      <c r="AK80" s="58"/>
      <c r="AL80" s="58"/>
      <c r="AM80" s="58"/>
      <c r="AN80" s="58"/>
      <c r="AO80" s="52" t="e">
        <f t="shared" si="4"/>
        <v>#N/A</v>
      </c>
      <c r="AP80" s="70" t="e">
        <f t="shared" si="6"/>
        <v>#N/A</v>
      </c>
      <c r="AW80" s="68" t="e">
        <f>VLOOKUP(AG80,'Validation Lists'!$B$232:$C$235,2,FALSE)</f>
        <v>#N/A</v>
      </c>
      <c r="AX80" s="68" t="e">
        <f>VLOOKUP(AH80,'Validation Lists'!$B$232:$C$235,2,FALSE)</f>
        <v>#N/A</v>
      </c>
      <c r="AY80" s="68" t="e">
        <f>VLOOKUP(AI80,'Validation Lists'!$B$232:$C$235,2,FALSE)</f>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F80" s="68" t="e">
        <f>VLOOKUP(S80,'Validation Lists'!$B$229:$C$230,2,FALSE)</f>
        <v>#N/A</v>
      </c>
      <c r="BG80" s="68" t="e">
        <f>VLOOKUP(T80,'Validation Lists'!$B$229:$C$230,2,FALSE)</f>
        <v>#N/A</v>
      </c>
      <c r="BH80" s="68" t="e">
        <f>VLOOKUP(U80,'Validation Lists'!$B$229:$C$230,2,FALSE)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 t="shared" si="5"/>
        <v>#N/A</v>
      </c>
    </row>
    <row r="81" spans="1:72" ht="77.5" customHeight="1" x14ac:dyDescent="0.15">
      <c r="A81" s="29"/>
      <c r="B81" s="29"/>
      <c r="C81" s="29"/>
      <c r="D81" s="29"/>
      <c r="E81" s="29"/>
      <c r="F81" s="30"/>
      <c r="G81" s="30"/>
      <c r="H81" s="52"/>
      <c r="I81" s="52"/>
      <c r="J81" s="52"/>
      <c r="K81" s="52"/>
      <c r="L81" s="53"/>
      <c r="M81" s="53"/>
      <c r="N81" s="53"/>
      <c r="O81" s="53"/>
      <c r="P81" s="53"/>
      <c r="Q81" s="53"/>
      <c r="R81" s="53"/>
      <c r="S81" s="60"/>
      <c r="T81" s="60"/>
      <c r="U81" s="60"/>
      <c r="V81" s="60"/>
      <c r="W81" s="60"/>
      <c r="X81" s="60"/>
      <c r="Y81" s="60"/>
      <c r="Z81" s="60"/>
      <c r="AA81" s="60"/>
      <c r="AB81" s="60"/>
      <c r="AC81" s="60"/>
      <c r="AD81" s="60"/>
      <c r="AE81" s="60"/>
      <c r="AF81" s="60"/>
      <c r="AG81" s="58"/>
      <c r="AH81" s="58"/>
      <c r="AI81" s="58"/>
      <c r="AJ81" s="58"/>
      <c r="AK81" s="58"/>
      <c r="AL81" s="58"/>
      <c r="AM81" s="58"/>
      <c r="AN81" s="58"/>
      <c r="AO81" s="52" t="e">
        <f t="shared" si="4"/>
        <v>#N/A</v>
      </c>
      <c r="AP81" s="70" t="e">
        <f t="shared" si="6"/>
        <v>#N/A</v>
      </c>
      <c r="AW81" s="68" t="e">
        <f>VLOOKUP(AG81,'Validation Lists'!$B$232:$C$235,2,FALSE)</f>
        <v>#N/A</v>
      </c>
      <c r="AX81" s="68" t="e">
        <f>VLOOKUP(AH81,'Validation Lists'!$B$232:$C$235,2,FALSE)</f>
        <v>#N/A</v>
      </c>
      <c r="AY81" s="68" t="e">
        <f>VLOOKUP(AI81,'Validation Lists'!$B$232:$C$235,2,FALSE)</f>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F81" s="68" t="e">
        <f>VLOOKUP(S81,'Validation Lists'!$B$229:$C$230,2,FALSE)</f>
        <v>#N/A</v>
      </c>
      <c r="BG81" s="68" t="e">
        <f>VLOOKUP(T81,'Validation Lists'!$B$229:$C$230,2,FALSE)</f>
        <v>#N/A</v>
      </c>
      <c r="BH81" s="68" t="e">
        <f>VLOOKUP(U81,'Validation Lists'!$B$229:$C$230,2,FALSE)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 t="shared" si="5"/>
        <v>#N/A</v>
      </c>
    </row>
    <row r="82" spans="1:72" ht="77.5" customHeight="1" x14ac:dyDescent="0.15">
      <c r="A82" s="29"/>
      <c r="B82" s="29"/>
      <c r="C82" s="29"/>
      <c r="D82" s="29"/>
      <c r="E82" s="29"/>
      <c r="F82" s="30"/>
      <c r="G82" s="30"/>
      <c r="H82" s="52"/>
      <c r="I82" s="52"/>
      <c r="J82" s="52"/>
      <c r="K82" s="52"/>
      <c r="L82" s="53"/>
      <c r="M82" s="53"/>
      <c r="N82" s="53"/>
      <c r="O82" s="53"/>
      <c r="P82" s="53"/>
      <c r="Q82" s="53"/>
      <c r="R82" s="53"/>
      <c r="S82" s="60"/>
      <c r="T82" s="60"/>
      <c r="U82" s="60"/>
      <c r="V82" s="60"/>
      <c r="W82" s="60"/>
      <c r="X82" s="60"/>
      <c r="Y82" s="60"/>
      <c r="Z82" s="60"/>
      <c r="AA82" s="60"/>
      <c r="AB82" s="60"/>
      <c r="AC82" s="60"/>
      <c r="AD82" s="60"/>
      <c r="AE82" s="60"/>
      <c r="AF82" s="60"/>
      <c r="AG82" s="58"/>
      <c r="AH82" s="58"/>
      <c r="AI82" s="58"/>
      <c r="AJ82" s="58"/>
      <c r="AK82" s="58"/>
      <c r="AL82" s="58"/>
      <c r="AM82" s="58"/>
      <c r="AN82" s="58"/>
      <c r="AO82" s="52" t="e">
        <f t="shared" si="4"/>
        <v>#N/A</v>
      </c>
      <c r="AP82" s="70" t="e">
        <f t="shared" si="6"/>
        <v>#N/A</v>
      </c>
      <c r="AW82" s="68" t="e">
        <f>VLOOKUP(AG82,'Validation Lists'!$B$232:$C$235,2,FALSE)</f>
        <v>#N/A</v>
      </c>
      <c r="AX82" s="68" t="e">
        <f>VLOOKUP(AH82,'Validation Lists'!$B$232:$C$235,2,FALSE)</f>
        <v>#N/A</v>
      </c>
      <c r="AY82" s="68" t="e">
        <f>VLOOKUP(AI82,'Validation Lists'!$B$232:$C$235,2,FALSE)</f>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F82" s="68" t="e">
        <f>VLOOKUP(S82,'Validation Lists'!$B$229:$C$230,2,FALSE)</f>
        <v>#N/A</v>
      </c>
      <c r="BG82" s="68" t="e">
        <f>VLOOKUP(T82,'Validation Lists'!$B$229:$C$230,2,FALSE)</f>
        <v>#N/A</v>
      </c>
      <c r="BH82" s="68" t="e">
        <f>VLOOKUP(U82,'Validation Lists'!$B$229:$C$230,2,FALSE)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 t="shared" si="5"/>
        <v>#N/A</v>
      </c>
    </row>
    <row r="83" spans="1:72" ht="77.5" customHeight="1" x14ac:dyDescent="0.15">
      <c r="A83" s="29"/>
      <c r="B83" s="29"/>
      <c r="C83" s="29"/>
      <c r="D83" s="29"/>
      <c r="E83" s="29"/>
      <c r="F83" s="30"/>
      <c r="G83" s="30"/>
      <c r="H83" s="52"/>
      <c r="I83" s="52"/>
      <c r="J83" s="52"/>
      <c r="K83" s="52"/>
      <c r="L83" s="53"/>
      <c r="M83" s="53"/>
      <c r="N83" s="53"/>
      <c r="O83" s="53"/>
      <c r="P83" s="53"/>
      <c r="Q83" s="53"/>
      <c r="R83" s="53"/>
      <c r="S83" s="60"/>
      <c r="T83" s="60"/>
      <c r="U83" s="60"/>
      <c r="V83" s="60"/>
      <c r="W83" s="60"/>
      <c r="X83" s="60"/>
      <c r="Y83" s="60"/>
      <c r="Z83" s="60"/>
      <c r="AA83" s="60"/>
      <c r="AB83" s="60"/>
      <c r="AC83" s="60"/>
      <c r="AD83" s="60"/>
      <c r="AE83" s="60"/>
      <c r="AF83" s="60"/>
      <c r="AG83" s="58"/>
      <c r="AH83" s="58"/>
      <c r="AI83" s="58"/>
      <c r="AJ83" s="58"/>
      <c r="AK83" s="58"/>
      <c r="AL83" s="58"/>
      <c r="AM83" s="58"/>
      <c r="AN83" s="58"/>
      <c r="AO83" s="52" t="e">
        <f t="shared" si="4"/>
        <v>#N/A</v>
      </c>
      <c r="AP83" s="70" t="e">
        <f t="shared" si="6"/>
        <v>#N/A</v>
      </c>
      <c r="AW83" s="68" t="e">
        <f>VLOOKUP(AG83,'Validation Lists'!$B$232:$C$235,2,FALSE)</f>
        <v>#N/A</v>
      </c>
      <c r="AX83" s="68" t="e">
        <f>VLOOKUP(AH83,'Validation Lists'!$B$232:$C$235,2,FALSE)</f>
        <v>#N/A</v>
      </c>
      <c r="AY83" s="68" t="e">
        <f>VLOOKUP(AI83,'Validation Lists'!$B$232:$C$235,2,FALSE)</f>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F83" s="68" t="e">
        <f>VLOOKUP(S83,'Validation Lists'!$B$229:$C$230,2,FALSE)</f>
        <v>#N/A</v>
      </c>
      <c r="BG83" s="68" t="e">
        <f>VLOOKUP(T83,'Validation Lists'!$B$229:$C$230,2,FALSE)</f>
        <v>#N/A</v>
      </c>
      <c r="BH83" s="68" t="e">
        <f>VLOOKUP(U83,'Validation Lists'!$B$229:$C$230,2,FALSE)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 t="shared" si="5"/>
        <v>#N/A</v>
      </c>
    </row>
    <row r="84" spans="1:72" ht="77.5" customHeight="1" x14ac:dyDescent="0.15">
      <c r="A84" s="29"/>
      <c r="B84" s="29"/>
      <c r="C84" s="29"/>
      <c r="D84" s="29"/>
      <c r="E84" s="29"/>
      <c r="F84" s="30"/>
      <c r="G84" s="30"/>
      <c r="H84" s="52"/>
      <c r="I84" s="52"/>
      <c r="J84" s="52"/>
      <c r="K84" s="52"/>
      <c r="L84" s="53"/>
      <c r="M84" s="53"/>
      <c r="N84" s="53"/>
      <c r="O84" s="53"/>
      <c r="P84" s="53"/>
      <c r="Q84" s="53"/>
      <c r="R84" s="53"/>
      <c r="S84" s="60"/>
      <c r="T84" s="60"/>
      <c r="U84" s="60"/>
      <c r="V84" s="60"/>
      <c r="W84" s="60"/>
      <c r="X84" s="60"/>
      <c r="Y84" s="60"/>
      <c r="Z84" s="60"/>
      <c r="AA84" s="60"/>
      <c r="AB84" s="60"/>
      <c r="AC84" s="60"/>
      <c r="AD84" s="60"/>
      <c r="AE84" s="60"/>
      <c r="AF84" s="60"/>
      <c r="AG84" s="58"/>
      <c r="AH84" s="58"/>
      <c r="AI84" s="58"/>
      <c r="AJ84" s="58"/>
      <c r="AK84" s="58"/>
      <c r="AL84" s="58"/>
      <c r="AM84" s="58"/>
      <c r="AN84" s="58"/>
      <c r="AO84" s="52" t="e">
        <f t="shared" si="4"/>
        <v>#N/A</v>
      </c>
      <c r="AP84" s="70" t="e">
        <f t="shared" si="6"/>
        <v>#N/A</v>
      </c>
      <c r="AW84" s="68" t="e">
        <f>VLOOKUP(AG84,'Validation Lists'!$B$232:$C$235,2,FALSE)</f>
        <v>#N/A</v>
      </c>
      <c r="AX84" s="68" t="e">
        <f>VLOOKUP(AH84,'Validation Lists'!$B$232:$C$235,2,FALSE)</f>
        <v>#N/A</v>
      </c>
      <c r="AY84" s="68" t="e">
        <f>VLOOKUP(AI84,'Validation Lists'!$B$232:$C$235,2,FALSE)</f>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F84" s="68" t="e">
        <f>VLOOKUP(S84,'Validation Lists'!$B$229:$C$230,2,FALSE)</f>
        <v>#N/A</v>
      </c>
      <c r="BG84" s="68" t="e">
        <f>VLOOKUP(T84,'Validation Lists'!$B$229:$C$230,2,FALSE)</f>
        <v>#N/A</v>
      </c>
      <c r="BH84" s="68" t="e">
        <f>VLOOKUP(U84,'Validation Lists'!$B$229:$C$230,2,FALSE)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 t="shared" si="5"/>
        <v>#N/A</v>
      </c>
    </row>
    <row r="85" spans="1:72" ht="77.5" customHeight="1" x14ac:dyDescent="0.15">
      <c r="A85" s="29"/>
      <c r="B85" s="29"/>
      <c r="C85" s="29"/>
      <c r="D85" s="29"/>
      <c r="E85" s="29"/>
      <c r="F85" s="30"/>
      <c r="G85" s="30"/>
      <c r="H85" s="52"/>
      <c r="I85" s="52"/>
      <c r="J85" s="52"/>
      <c r="K85" s="52"/>
      <c r="L85" s="53"/>
      <c r="M85" s="53"/>
      <c r="N85" s="53"/>
      <c r="O85" s="53"/>
      <c r="P85" s="53"/>
      <c r="Q85" s="53"/>
      <c r="R85" s="53"/>
      <c r="S85" s="60"/>
      <c r="T85" s="60"/>
      <c r="U85" s="60"/>
      <c r="V85" s="60"/>
      <c r="W85" s="60"/>
      <c r="X85" s="60"/>
      <c r="Y85" s="60"/>
      <c r="Z85" s="60"/>
      <c r="AA85" s="60"/>
      <c r="AB85" s="60"/>
      <c r="AC85" s="60"/>
      <c r="AD85" s="60"/>
      <c r="AE85" s="60"/>
      <c r="AF85" s="60"/>
      <c r="AG85" s="58"/>
      <c r="AH85" s="58"/>
      <c r="AI85" s="58"/>
      <c r="AJ85" s="58"/>
      <c r="AK85" s="58"/>
      <c r="AL85" s="58"/>
      <c r="AM85" s="58"/>
      <c r="AN85" s="58"/>
      <c r="AO85" s="52" t="e">
        <f t="shared" si="4"/>
        <v>#N/A</v>
      </c>
      <c r="AP85" s="70" t="e">
        <f t="shared" si="6"/>
        <v>#N/A</v>
      </c>
      <c r="AW85" s="68" t="e">
        <f>VLOOKUP(AG85,'Validation Lists'!$B$232:$C$235,2,FALSE)</f>
        <v>#N/A</v>
      </c>
      <c r="AX85" s="68" t="e">
        <f>VLOOKUP(AH85,'Validation Lists'!$B$232:$C$235,2,FALSE)</f>
        <v>#N/A</v>
      </c>
      <c r="AY85" s="68" t="e">
        <f>VLOOKUP(AI85,'Validation Lists'!$B$232:$C$235,2,FALSE)</f>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F85" s="68" t="e">
        <f>VLOOKUP(S85,'Validation Lists'!$B$229:$C$230,2,FALSE)</f>
        <v>#N/A</v>
      </c>
      <c r="BG85" s="68" t="e">
        <f>VLOOKUP(T85,'Validation Lists'!$B$229:$C$230,2,FALSE)</f>
        <v>#N/A</v>
      </c>
      <c r="BH85" s="68" t="e">
        <f>VLOOKUP(U85,'Validation Lists'!$B$229:$C$230,2,FALSE)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 t="shared" si="5"/>
        <v>#N/A</v>
      </c>
    </row>
    <row r="86" spans="1:72" ht="77.5" customHeight="1" x14ac:dyDescent="0.15">
      <c r="A86" s="29"/>
      <c r="B86" s="29"/>
      <c r="C86" s="29"/>
      <c r="D86" s="29"/>
      <c r="E86" s="29"/>
      <c r="F86" s="30"/>
      <c r="G86" s="30"/>
      <c r="H86" s="52"/>
      <c r="I86" s="52"/>
      <c r="J86" s="52"/>
      <c r="K86" s="52"/>
      <c r="L86" s="53"/>
      <c r="M86" s="53"/>
      <c r="N86" s="53"/>
      <c r="O86" s="53"/>
      <c r="P86" s="53"/>
      <c r="Q86" s="53"/>
      <c r="R86" s="53"/>
      <c r="S86" s="60"/>
      <c r="T86" s="60"/>
      <c r="U86" s="60"/>
      <c r="V86" s="60"/>
      <c r="W86" s="60"/>
      <c r="X86" s="60"/>
      <c r="Y86" s="60"/>
      <c r="Z86" s="60"/>
      <c r="AA86" s="60"/>
      <c r="AB86" s="60"/>
      <c r="AC86" s="60"/>
      <c r="AD86" s="60"/>
      <c r="AE86" s="60"/>
      <c r="AF86" s="60"/>
      <c r="AG86" s="58"/>
      <c r="AH86" s="58"/>
      <c r="AI86" s="58"/>
      <c r="AJ86" s="58"/>
      <c r="AK86" s="58"/>
      <c r="AL86" s="58"/>
      <c r="AM86" s="58"/>
      <c r="AN86" s="58"/>
      <c r="AO86" s="52" t="e">
        <f t="shared" si="4"/>
        <v>#N/A</v>
      </c>
      <c r="AP86" s="70" t="e">
        <f t="shared" si="6"/>
        <v>#N/A</v>
      </c>
      <c r="AW86" s="68" t="e">
        <f>VLOOKUP(AG86,'Validation Lists'!$B$232:$C$235,2,FALSE)</f>
        <v>#N/A</v>
      </c>
      <c r="AX86" s="68" t="e">
        <f>VLOOKUP(AH86,'Validation Lists'!$B$232:$C$235,2,FALSE)</f>
        <v>#N/A</v>
      </c>
      <c r="AY86" s="68" t="e">
        <f>VLOOKUP(AI86,'Validation Lists'!$B$232:$C$235,2,FALSE)</f>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F86" s="68" t="e">
        <f>VLOOKUP(S86,'Validation Lists'!$B$229:$C$230,2,FALSE)</f>
        <v>#N/A</v>
      </c>
      <c r="BG86" s="68" t="e">
        <f>VLOOKUP(T86,'Validation Lists'!$B$229:$C$230,2,FALSE)</f>
        <v>#N/A</v>
      </c>
      <c r="BH86" s="68" t="e">
        <f>VLOOKUP(U86,'Validation Lists'!$B$229:$C$230,2,FALSE)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 t="shared" si="5"/>
        <v>#N/A</v>
      </c>
    </row>
    <row r="87" spans="1:72" ht="77.5" customHeight="1" x14ac:dyDescent="0.15">
      <c r="A87" s="29"/>
      <c r="B87" s="29"/>
      <c r="C87" s="29"/>
      <c r="D87" s="29"/>
      <c r="E87" s="29"/>
      <c r="F87" s="30"/>
      <c r="G87" s="30"/>
      <c r="H87" s="52"/>
      <c r="I87" s="52"/>
      <c r="J87" s="52"/>
      <c r="K87" s="52"/>
      <c r="L87" s="53"/>
      <c r="M87" s="53"/>
      <c r="N87" s="53"/>
      <c r="O87" s="53"/>
      <c r="P87" s="53"/>
      <c r="Q87" s="53"/>
      <c r="R87" s="53"/>
      <c r="S87" s="60"/>
      <c r="T87" s="60"/>
      <c r="U87" s="60"/>
      <c r="V87" s="60"/>
      <c r="W87" s="60"/>
      <c r="X87" s="60"/>
      <c r="Y87" s="60"/>
      <c r="Z87" s="60"/>
      <c r="AA87" s="60"/>
      <c r="AB87" s="60"/>
      <c r="AC87" s="60"/>
      <c r="AD87" s="60"/>
      <c r="AE87" s="60"/>
      <c r="AF87" s="60"/>
      <c r="AG87" s="58"/>
      <c r="AH87" s="58"/>
      <c r="AI87" s="58"/>
      <c r="AJ87" s="58"/>
      <c r="AK87" s="58"/>
      <c r="AL87" s="58"/>
      <c r="AM87" s="58"/>
      <c r="AN87" s="58"/>
      <c r="AO87" s="52" t="e">
        <f t="shared" si="4"/>
        <v>#N/A</v>
      </c>
      <c r="AP87" s="70" t="e">
        <f t="shared" si="6"/>
        <v>#N/A</v>
      </c>
      <c r="AW87" s="68" t="e">
        <f>VLOOKUP(AG87,'Validation Lists'!$B$232:$C$235,2,FALSE)</f>
        <v>#N/A</v>
      </c>
      <c r="AX87" s="68" t="e">
        <f>VLOOKUP(AH87,'Validation Lists'!$B$232:$C$235,2,FALSE)</f>
        <v>#N/A</v>
      </c>
      <c r="AY87" s="68" t="e">
        <f>VLOOKUP(AI87,'Validation Lists'!$B$232:$C$235,2,FALSE)</f>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F87" s="68" t="e">
        <f>VLOOKUP(S87,'Validation Lists'!$B$229:$C$230,2,FALSE)</f>
        <v>#N/A</v>
      </c>
      <c r="BG87" s="68" t="e">
        <f>VLOOKUP(T87,'Validation Lists'!$B$229:$C$230,2,FALSE)</f>
        <v>#N/A</v>
      </c>
      <c r="BH87" s="68" t="e">
        <f>VLOOKUP(U87,'Validation Lists'!$B$229:$C$230,2,FALSE)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 t="shared" si="5"/>
        <v>#N/A</v>
      </c>
    </row>
    <row r="88" spans="1:72" ht="77.5" customHeight="1" x14ac:dyDescent="0.15">
      <c r="A88" s="29"/>
      <c r="B88" s="29"/>
      <c r="C88" s="29"/>
      <c r="D88" s="29"/>
      <c r="E88" s="29"/>
      <c r="F88" s="30"/>
      <c r="G88" s="30"/>
      <c r="H88" s="52"/>
      <c r="I88" s="52"/>
      <c r="J88" s="52"/>
      <c r="K88" s="52"/>
      <c r="L88" s="53"/>
      <c r="M88" s="53"/>
      <c r="N88" s="53"/>
      <c r="O88" s="53"/>
      <c r="P88" s="53"/>
      <c r="Q88" s="53"/>
      <c r="R88" s="53"/>
      <c r="S88" s="60"/>
      <c r="T88" s="60"/>
      <c r="U88" s="60"/>
      <c r="V88" s="60"/>
      <c r="W88" s="60"/>
      <c r="X88" s="60"/>
      <c r="Y88" s="60"/>
      <c r="Z88" s="60"/>
      <c r="AA88" s="60"/>
      <c r="AB88" s="60"/>
      <c r="AC88" s="60"/>
      <c r="AD88" s="60"/>
      <c r="AE88" s="60"/>
      <c r="AF88" s="60"/>
      <c r="AG88" s="58"/>
      <c r="AH88" s="58"/>
      <c r="AI88" s="58"/>
      <c r="AJ88" s="58"/>
      <c r="AK88" s="58"/>
      <c r="AL88" s="58"/>
      <c r="AM88" s="58"/>
      <c r="AN88" s="58"/>
      <c r="AO88" s="52" t="e">
        <f t="shared" si="4"/>
        <v>#N/A</v>
      </c>
      <c r="AP88" s="70" t="e">
        <f t="shared" si="6"/>
        <v>#N/A</v>
      </c>
      <c r="AW88" s="68" t="e">
        <f>VLOOKUP(AG88,'Validation Lists'!$B$232:$C$235,2,FALSE)</f>
        <v>#N/A</v>
      </c>
      <c r="AX88" s="68" t="e">
        <f>VLOOKUP(AH88,'Validation Lists'!$B$232:$C$235,2,FALSE)</f>
        <v>#N/A</v>
      </c>
      <c r="AY88" s="68" t="e">
        <f>VLOOKUP(AI88,'Validation Lists'!$B$232:$C$235,2,FALSE)</f>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F88" s="68" t="e">
        <f>VLOOKUP(S88,'Validation Lists'!$B$229:$C$230,2,FALSE)</f>
        <v>#N/A</v>
      </c>
      <c r="BG88" s="68" t="e">
        <f>VLOOKUP(T88,'Validation Lists'!$B$229:$C$230,2,FALSE)</f>
        <v>#N/A</v>
      </c>
      <c r="BH88" s="68" t="e">
        <f>VLOOKUP(U88,'Validation Lists'!$B$229:$C$230,2,FALSE)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 t="shared" si="5"/>
        <v>#N/A</v>
      </c>
    </row>
    <row r="89" spans="1:72" ht="77.5" customHeight="1" x14ac:dyDescent="0.15">
      <c r="A89" s="29"/>
      <c r="B89" s="29"/>
      <c r="C89" s="29"/>
      <c r="D89" s="29"/>
      <c r="E89" s="29"/>
      <c r="F89" s="30"/>
      <c r="G89" s="30"/>
      <c r="H89" s="52"/>
      <c r="I89" s="52"/>
      <c r="J89" s="52"/>
      <c r="K89" s="52"/>
      <c r="L89" s="53"/>
      <c r="M89" s="53"/>
      <c r="N89" s="53"/>
      <c r="O89" s="53"/>
      <c r="P89" s="53"/>
      <c r="Q89" s="53"/>
      <c r="R89" s="53"/>
      <c r="S89" s="60"/>
      <c r="T89" s="60"/>
      <c r="U89" s="60"/>
      <c r="V89" s="60"/>
      <c r="W89" s="60"/>
      <c r="X89" s="60"/>
      <c r="Y89" s="60"/>
      <c r="Z89" s="60"/>
      <c r="AA89" s="60"/>
      <c r="AB89" s="60"/>
      <c r="AC89" s="60"/>
      <c r="AD89" s="60"/>
      <c r="AE89" s="60"/>
      <c r="AF89" s="60"/>
      <c r="AG89" s="58"/>
      <c r="AH89" s="58"/>
      <c r="AI89" s="58"/>
      <c r="AJ89" s="58"/>
      <c r="AK89" s="58"/>
      <c r="AL89" s="58"/>
      <c r="AM89" s="58"/>
      <c r="AN89" s="58"/>
      <c r="AO89" s="52" t="e">
        <f t="shared" si="4"/>
        <v>#N/A</v>
      </c>
      <c r="AP89" s="70" t="e">
        <f t="shared" si="6"/>
        <v>#N/A</v>
      </c>
      <c r="AW89" s="68" t="e">
        <f>VLOOKUP(AG89,'Validation Lists'!$B$232:$C$235,2,FALSE)</f>
        <v>#N/A</v>
      </c>
      <c r="AX89" s="68" t="e">
        <f>VLOOKUP(AH89,'Validation Lists'!$B$232:$C$235,2,FALSE)</f>
        <v>#N/A</v>
      </c>
      <c r="AY89" s="68" t="e">
        <f>VLOOKUP(AI89,'Validation Lists'!$B$232:$C$235,2,FALSE)</f>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F89" s="68" t="e">
        <f>VLOOKUP(S89,'Validation Lists'!$B$229:$C$230,2,FALSE)</f>
        <v>#N/A</v>
      </c>
      <c r="BG89" s="68" t="e">
        <f>VLOOKUP(T89,'Validation Lists'!$B$229:$C$230,2,FALSE)</f>
        <v>#N/A</v>
      </c>
      <c r="BH89" s="68" t="e">
        <f>VLOOKUP(U89,'Validation Lists'!$B$229:$C$230,2,FALSE)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 t="shared" si="5"/>
        <v>#N/A</v>
      </c>
    </row>
    <row r="90" spans="1:72" ht="77.5" customHeight="1" x14ac:dyDescent="0.15">
      <c r="A90" s="29"/>
      <c r="B90" s="29"/>
      <c r="C90" s="29"/>
      <c r="D90" s="29"/>
      <c r="E90" s="29"/>
      <c r="F90" s="30"/>
      <c r="G90" s="30"/>
      <c r="H90" s="52"/>
      <c r="I90" s="52"/>
      <c r="J90" s="52"/>
      <c r="K90" s="52"/>
      <c r="L90" s="53"/>
      <c r="M90" s="53"/>
      <c r="N90" s="53"/>
      <c r="O90" s="53"/>
      <c r="P90" s="53"/>
      <c r="Q90" s="53"/>
      <c r="R90" s="53"/>
      <c r="S90" s="60"/>
      <c r="T90" s="60"/>
      <c r="U90" s="60"/>
      <c r="V90" s="60"/>
      <c r="W90" s="60"/>
      <c r="X90" s="60"/>
      <c r="Y90" s="60"/>
      <c r="Z90" s="60"/>
      <c r="AA90" s="60"/>
      <c r="AB90" s="60"/>
      <c r="AC90" s="60"/>
      <c r="AD90" s="60"/>
      <c r="AE90" s="60"/>
      <c r="AF90" s="60"/>
      <c r="AG90" s="58"/>
      <c r="AH90" s="58"/>
      <c r="AI90" s="58"/>
      <c r="AJ90" s="58"/>
      <c r="AK90" s="58"/>
      <c r="AL90" s="58"/>
      <c r="AM90" s="58"/>
      <c r="AN90" s="58"/>
      <c r="AO90" s="52" t="e">
        <f t="shared" si="4"/>
        <v>#N/A</v>
      </c>
      <c r="AP90" s="70" t="e">
        <f t="shared" si="6"/>
        <v>#N/A</v>
      </c>
      <c r="AW90" s="68" t="e">
        <f>VLOOKUP(AG90,'Validation Lists'!$B$232:$C$235,2,FALSE)</f>
        <v>#N/A</v>
      </c>
      <c r="AX90" s="68" t="e">
        <f>VLOOKUP(AH90,'Validation Lists'!$B$232:$C$235,2,FALSE)</f>
        <v>#N/A</v>
      </c>
      <c r="AY90" s="68" t="e">
        <f>VLOOKUP(AI90,'Validation Lists'!$B$232:$C$235,2,FALSE)</f>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F90" s="68" t="e">
        <f>VLOOKUP(S90,'Validation Lists'!$B$229:$C$230,2,FALSE)</f>
        <v>#N/A</v>
      </c>
      <c r="BG90" s="68" t="e">
        <f>VLOOKUP(T90,'Validation Lists'!$B$229:$C$230,2,FALSE)</f>
        <v>#N/A</v>
      </c>
      <c r="BH90" s="68" t="e">
        <f>VLOOKUP(U90,'Validation Lists'!$B$229:$C$230,2,FALSE)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 t="shared" si="5"/>
        <v>#N/A</v>
      </c>
    </row>
    <row r="91" spans="1:72" ht="77.5" customHeight="1" x14ac:dyDescent="0.15">
      <c r="A91" s="29"/>
      <c r="B91" s="29"/>
      <c r="C91" s="29"/>
      <c r="D91" s="29"/>
      <c r="E91" s="29"/>
      <c r="F91" s="30"/>
      <c r="G91" s="30"/>
      <c r="H91" s="52"/>
      <c r="I91" s="52"/>
      <c r="J91" s="52"/>
      <c r="K91" s="52"/>
      <c r="L91" s="53"/>
      <c r="M91" s="53"/>
      <c r="N91" s="53"/>
      <c r="O91" s="53"/>
      <c r="P91" s="53"/>
      <c r="Q91" s="53"/>
      <c r="R91" s="53"/>
      <c r="S91" s="60"/>
      <c r="T91" s="60"/>
      <c r="U91" s="60"/>
      <c r="V91" s="60"/>
      <c r="W91" s="60"/>
      <c r="X91" s="60"/>
      <c r="Y91" s="60"/>
      <c r="Z91" s="60"/>
      <c r="AA91" s="60"/>
      <c r="AB91" s="60"/>
      <c r="AC91" s="60"/>
      <c r="AD91" s="60"/>
      <c r="AE91" s="60"/>
      <c r="AF91" s="60"/>
      <c r="AG91" s="58"/>
      <c r="AH91" s="58"/>
      <c r="AI91" s="58"/>
      <c r="AJ91" s="58"/>
      <c r="AK91" s="58"/>
      <c r="AL91" s="58"/>
      <c r="AM91" s="58"/>
      <c r="AN91" s="58"/>
      <c r="AO91" s="52" t="e">
        <f t="shared" si="4"/>
        <v>#N/A</v>
      </c>
      <c r="AP91" s="70" t="e">
        <f t="shared" si="6"/>
        <v>#N/A</v>
      </c>
      <c r="AW91" s="68" t="e">
        <f>VLOOKUP(AG91,'Validation Lists'!$B$232:$C$235,2,FALSE)</f>
        <v>#N/A</v>
      </c>
      <c r="AX91" s="68" t="e">
        <f>VLOOKUP(AH91,'Validation Lists'!$B$232:$C$235,2,FALSE)</f>
        <v>#N/A</v>
      </c>
      <c r="AY91" s="68" t="e">
        <f>VLOOKUP(AI91,'Validation Lists'!$B$232:$C$235,2,FALSE)</f>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F91" s="68" t="e">
        <f>VLOOKUP(S91,'Validation Lists'!$B$229:$C$230,2,FALSE)</f>
        <v>#N/A</v>
      </c>
      <c r="BG91" s="68" t="e">
        <f>VLOOKUP(T91,'Validation Lists'!$B$229:$C$230,2,FALSE)</f>
        <v>#N/A</v>
      </c>
      <c r="BH91" s="68" t="e">
        <f>VLOOKUP(U91,'Validation Lists'!$B$229:$C$230,2,FALSE)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 t="shared" si="5"/>
        <v>#N/A</v>
      </c>
    </row>
    <row r="92" spans="1:72" ht="77.5" customHeight="1" x14ac:dyDescent="0.15">
      <c r="A92" s="29"/>
      <c r="B92" s="29"/>
      <c r="C92" s="29"/>
      <c r="D92" s="29"/>
      <c r="E92" s="29"/>
      <c r="F92" s="30"/>
      <c r="G92" s="30"/>
      <c r="H92" s="52"/>
      <c r="I92" s="52"/>
      <c r="J92" s="52"/>
      <c r="K92" s="52"/>
      <c r="L92" s="53"/>
      <c r="M92" s="53"/>
      <c r="N92" s="53"/>
      <c r="O92" s="53"/>
      <c r="P92" s="53"/>
      <c r="Q92" s="53"/>
      <c r="R92" s="53"/>
      <c r="S92" s="60"/>
      <c r="T92" s="60"/>
      <c r="U92" s="60"/>
      <c r="V92" s="60"/>
      <c r="W92" s="60"/>
      <c r="X92" s="60"/>
      <c r="Y92" s="60"/>
      <c r="Z92" s="60"/>
      <c r="AA92" s="60"/>
      <c r="AB92" s="60"/>
      <c r="AC92" s="60"/>
      <c r="AD92" s="60"/>
      <c r="AE92" s="60"/>
      <c r="AF92" s="60"/>
      <c r="AG92" s="58"/>
      <c r="AH92" s="58"/>
      <c r="AI92" s="58"/>
      <c r="AJ92" s="58"/>
      <c r="AK92" s="58"/>
      <c r="AL92" s="58"/>
      <c r="AM92" s="58"/>
      <c r="AN92" s="58"/>
      <c r="AO92" s="52" t="e">
        <f t="shared" si="4"/>
        <v>#N/A</v>
      </c>
      <c r="AP92" s="70" t="e">
        <f t="shared" si="6"/>
        <v>#N/A</v>
      </c>
      <c r="AW92" s="68" t="e">
        <f>VLOOKUP(AG92,'Validation Lists'!$B$232:$C$235,2,FALSE)</f>
        <v>#N/A</v>
      </c>
      <c r="AX92" s="68" t="e">
        <f>VLOOKUP(AH92,'Validation Lists'!$B$232:$C$235,2,FALSE)</f>
        <v>#N/A</v>
      </c>
      <c r="AY92" s="68" t="e">
        <f>VLOOKUP(AI92,'Validation Lists'!$B$232:$C$235,2,FALSE)</f>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F92" s="68" t="e">
        <f>VLOOKUP(S92,'Validation Lists'!$B$229:$C$230,2,FALSE)</f>
        <v>#N/A</v>
      </c>
      <c r="BG92" s="68" t="e">
        <f>VLOOKUP(T92,'Validation Lists'!$B$229:$C$230,2,FALSE)</f>
        <v>#N/A</v>
      </c>
      <c r="BH92" s="68" t="e">
        <f>VLOOKUP(U92,'Validation Lists'!$B$229:$C$230,2,FALSE)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 t="shared" si="5"/>
        <v>#N/A</v>
      </c>
    </row>
    <row r="93" spans="1:72" ht="77.5" customHeight="1" x14ac:dyDescent="0.15">
      <c r="A93" s="29"/>
      <c r="B93" s="29"/>
      <c r="C93" s="29"/>
      <c r="D93" s="29"/>
      <c r="E93" s="29"/>
      <c r="F93" s="30"/>
      <c r="G93" s="30"/>
      <c r="H93" s="52"/>
      <c r="I93" s="52"/>
      <c r="J93" s="52"/>
      <c r="K93" s="52"/>
      <c r="L93" s="53"/>
      <c r="M93" s="53"/>
      <c r="N93" s="53"/>
      <c r="O93" s="53"/>
      <c r="P93" s="53"/>
      <c r="Q93" s="53"/>
      <c r="R93" s="53"/>
      <c r="S93" s="60"/>
      <c r="T93" s="60"/>
      <c r="U93" s="60"/>
      <c r="V93" s="60"/>
      <c r="W93" s="60"/>
      <c r="X93" s="60"/>
      <c r="Y93" s="60"/>
      <c r="Z93" s="60"/>
      <c r="AA93" s="60"/>
      <c r="AB93" s="60"/>
      <c r="AC93" s="60"/>
      <c r="AD93" s="60"/>
      <c r="AE93" s="60"/>
      <c r="AF93" s="60"/>
      <c r="AG93" s="58"/>
      <c r="AH93" s="58"/>
      <c r="AI93" s="58"/>
      <c r="AJ93" s="58"/>
      <c r="AK93" s="58"/>
      <c r="AL93" s="58"/>
      <c r="AM93" s="58"/>
      <c r="AN93" s="58"/>
      <c r="AO93" s="52" t="e">
        <f t="shared" si="4"/>
        <v>#N/A</v>
      </c>
      <c r="AP93" s="70" t="e">
        <f t="shared" si="6"/>
        <v>#N/A</v>
      </c>
      <c r="AW93" s="68" t="e">
        <f>VLOOKUP(AG93,'Validation Lists'!$B$232:$C$235,2,FALSE)</f>
        <v>#N/A</v>
      </c>
      <c r="AX93" s="68" t="e">
        <f>VLOOKUP(AH93,'Validation Lists'!$B$232:$C$235,2,FALSE)</f>
        <v>#N/A</v>
      </c>
      <c r="AY93" s="68" t="e">
        <f>VLOOKUP(AI93,'Validation Lists'!$B$232:$C$235,2,FALSE)</f>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F93" s="68" t="e">
        <f>VLOOKUP(S93,'Validation Lists'!$B$229:$C$230,2,FALSE)</f>
        <v>#N/A</v>
      </c>
      <c r="BG93" s="68" t="e">
        <f>VLOOKUP(T93,'Validation Lists'!$B$229:$C$230,2,FALSE)</f>
        <v>#N/A</v>
      </c>
      <c r="BH93" s="68" t="e">
        <f>VLOOKUP(U93,'Validation Lists'!$B$229:$C$230,2,FALSE)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 t="shared" si="5"/>
        <v>#N/A</v>
      </c>
    </row>
    <row r="94" spans="1:72" ht="77.5" customHeight="1" x14ac:dyDescent="0.15">
      <c r="A94" s="29"/>
      <c r="B94" s="29"/>
      <c r="C94" s="29"/>
      <c r="D94" s="29"/>
      <c r="E94" s="29"/>
      <c r="F94" s="30"/>
      <c r="G94" s="30"/>
      <c r="H94" s="52"/>
      <c r="I94" s="52"/>
      <c r="J94" s="52"/>
      <c r="K94" s="52"/>
      <c r="L94" s="53"/>
      <c r="M94" s="53"/>
      <c r="N94" s="53"/>
      <c r="O94" s="53"/>
      <c r="P94" s="53"/>
      <c r="Q94" s="53"/>
      <c r="R94" s="53"/>
      <c r="S94" s="60"/>
      <c r="T94" s="60"/>
      <c r="U94" s="60"/>
      <c r="V94" s="60"/>
      <c r="W94" s="60"/>
      <c r="X94" s="60"/>
      <c r="Y94" s="60"/>
      <c r="Z94" s="60"/>
      <c r="AA94" s="60"/>
      <c r="AB94" s="60"/>
      <c r="AC94" s="60"/>
      <c r="AD94" s="60"/>
      <c r="AE94" s="60"/>
      <c r="AF94" s="60"/>
      <c r="AG94" s="58"/>
      <c r="AH94" s="58"/>
      <c r="AI94" s="58"/>
      <c r="AJ94" s="58"/>
      <c r="AK94" s="58"/>
      <c r="AL94" s="58"/>
      <c r="AM94" s="58"/>
      <c r="AN94" s="58"/>
      <c r="AO94" s="52" t="e">
        <f t="shared" si="4"/>
        <v>#N/A</v>
      </c>
      <c r="AP94" s="70" t="e">
        <f t="shared" si="6"/>
        <v>#N/A</v>
      </c>
      <c r="AW94" s="68" t="e">
        <f>VLOOKUP(AG94,'Validation Lists'!$B$232:$C$235,2,FALSE)</f>
        <v>#N/A</v>
      </c>
      <c r="AX94" s="68" t="e">
        <f>VLOOKUP(AH94,'Validation Lists'!$B$232:$C$235,2,FALSE)</f>
        <v>#N/A</v>
      </c>
      <c r="AY94" s="68" t="e">
        <f>VLOOKUP(AI94,'Validation Lists'!$B$232:$C$235,2,FALSE)</f>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F94" s="68" t="e">
        <f>VLOOKUP(S94,'Validation Lists'!$B$229:$C$230,2,FALSE)</f>
        <v>#N/A</v>
      </c>
      <c r="BG94" s="68" t="e">
        <f>VLOOKUP(T94,'Validation Lists'!$B$229:$C$230,2,FALSE)</f>
        <v>#N/A</v>
      </c>
      <c r="BH94" s="68" t="e">
        <f>VLOOKUP(U94,'Validation Lists'!$B$229:$C$230,2,FALSE)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 t="shared" si="5"/>
        <v>#N/A</v>
      </c>
    </row>
    <row r="95" spans="1:72" ht="77.5" customHeight="1" x14ac:dyDescent="0.15">
      <c r="A95" s="29"/>
      <c r="B95" s="29"/>
      <c r="C95" s="29"/>
      <c r="D95" s="29"/>
      <c r="E95" s="29"/>
      <c r="F95" s="30"/>
      <c r="G95" s="30"/>
      <c r="H95" s="52"/>
      <c r="I95" s="52"/>
      <c r="J95" s="52"/>
      <c r="K95" s="52"/>
      <c r="L95" s="53"/>
      <c r="M95" s="53"/>
      <c r="N95" s="53"/>
      <c r="O95" s="53"/>
      <c r="P95" s="53"/>
      <c r="Q95" s="53"/>
      <c r="R95" s="53"/>
      <c r="S95" s="60"/>
      <c r="T95" s="60"/>
      <c r="U95" s="60"/>
      <c r="V95" s="60"/>
      <c r="W95" s="60"/>
      <c r="X95" s="60"/>
      <c r="Y95" s="60"/>
      <c r="Z95" s="60"/>
      <c r="AA95" s="60"/>
      <c r="AB95" s="60"/>
      <c r="AC95" s="60"/>
      <c r="AD95" s="60"/>
      <c r="AE95" s="60"/>
      <c r="AF95" s="60"/>
      <c r="AG95" s="58"/>
      <c r="AH95" s="58"/>
      <c r="AI95" s="58"/>
      <c r="AJ95" s="58"/>
      <c r="AK95" s="58"/>
      <c r="AL95" s="58"/>
      <c r="AM95" s="58"/>
      <c r="AN95" s="58"/>
      <c r="AO95" s="52" t="e">
        <f t="shared" si="4"/>
        <v>#N/A</v>
      </c>
      <c r="AP95" s="70" t="e">
        <f t="shared" si="6"/>
        <v>#N/A</v>
      </c>
      <c r="AW95" s="68" t="e">
        <f>VLOOKUP(AG95,'Validation Lists'!$B$232:$C$235,2,FALSE)</f>
        <v>#N/A</v>
      </c>
      <c r="AX95" s="68" t="e">
        <f>VLOOKUP(AH95,'Validation Lists'!$B$232:$C$235,2,FALSE)</f>
        <v>#N/A</v>
      </c>
      <c r="AY95" s="68" t="e">
        <f>VLOOKUP(AI95,'Validation Lists'!$B$232:$C$235,2,FALSE)</f>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F95" s="68" t="e">
        <f>VLOOKUP(S95,'Validation Lists'!$B$229:$C$230,2,FALSE)</f>
        <v>#N/A</v>
      </c>
      <c r="BG95" s="68" t="e">
        <f>VLOOKUP(T95,'Validation Lists'!$B$229:$C$230,2,FALSE)</f>
        <v>#N/A</v>
      </c>
      <c r="BH95" s="68" t="e">
        <f>VLOOKUP(U95,'Validation Lists'!$B$229:$C$230,2,FALSE)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 t="shared" si="5"/>
        <v>#N/A</v>
      </c>
    </row>
    <row r="96" spans="1:72" ht="77.5" customHeight="1" x14ac:dyDescent="0.15">
      <c r="A96" s="29"/>
      <c r="B96" s="29"/>
      <c r="C96" s="29"/>
      <c r="D96" s="29"/>
      <c r="E96" s="29"/>
      <c r="F96" s="30"/>
      <c r="G96" s="30"/>
      <c r="H96" s="52"/>
      <c r="I96" s="52"/>
      <c r="J96" s="52"/>
      <c r="K96" s="52"/>
      <c r="L96" s="53"/>
      <c r="M96" s="53"/>
      <c r="N96" s="53"/>
      <c r="O96" s="53"/>
      <c r="P96" s="53"/>
      <c r="Q96" s="53"/>
      <c r="R96" s="53"/>
      <c r="S96" s="60"/>
      <c r="T96" s="60"/>
      <c r="U96" s="60"/>
      <c r="V96" s="60"/>
      <c r="W96" s="60"/>
      <c r="X96" s="60"/>
      <c r="Y96" s="60"/>
      <c r="Z96" s="60"/>
      <c r="AA96" s="60"/>
      <c r="AB96" s="60"/>
      <c r="AC96" s="60"/>
      <c r="AD96" s="60"/>
      <c r="AE96" s="60"/>
      <c r="AF96" s="60"/>
      <c r="AG96" s="58"/>
      <c r="AH96" s="58"/>
      <c r="AI96" s="58"/>
      <c r="AJ96" s="58"/>
      <c r="AK96" s="58"/>
      <c r="AL96" s="58"/>
      <c r="AM96" s="58"/>
      <c r="AN96" s="58"/>
      <c r="AO96" s="52" t="e">
        <f t="shared" si="4"/>
        <v>#N/A</v>
      </c>
      <c r="AP96" s="70" t="e">
        <f t="shared" si="6"/>
        <v>#N/A</v>
      </c>
      <c r="AW96" s="68" t="e">
        <f>VLOOKUP(AG96,'Validation Lists'!$B$232:$C$235,2,FALSE)</f>
        <v>#N/A</v>
      </c>
      <c r="AX96" s="68" t="e">
        <f>VLOOKUP(AH96,'Validation Lists'!$B$232:$C$235,2,FALSE)</f>
        <v>#N/A</v>
      </c>
      <c r="AY96" s="68" t="e">
        <f>VLOOKUP(AI96,'Validation Lists'!$B$232:$C$235,2,FALSE)</f>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F96" s="68" t="e">
        <f>VLOOKUP(S96,'Validation Lists'!$B$229:$C$230,2,FALSE)</f>
        <v>#N/A</v>
      </c>
      <c r="BG96" s="68" t="e">
        <f>VLOOKUP(T96,'Validation Lists'!$B$229:$C$230,2,FALSE)</f>
        <v>#N/A</v>
      </c>
      <c r="BH96" s="68" t="e">
        <f>VLOOKUP(U96,'Validation Lists'!$B$229:$C$230,2,FALSE)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 t="shared" si="5"/>
        <v>#N/A</v>
      </c>
    </row>
    <row r="97" spans="1:72" ht="77.5" customHeight="1" x14ac:dyDescent="0.15">
      <c r="A97" s="29"/>
      <c r="B97" s="29"/>
      <c r="C97" s="29"/>
      <c r="D97" s="29"/>
      <c r="E97" s="29"/>
      <c r="F97" s="30"/>
      <c r="G97" s="30"/>
      <c r="H97" s="52"/>
      <c r="I97" s="52"/>
      <c r="J97" s="52"/>
      <c r="K97" s="52"/>
      <c r="L97" s="53"/>
      <c r="M97" s="53"/>
      <c r="N97" s="53"/>
      <c r="O97" s="53"/>
      <c r="P97" s="53"/>
      <c r="Q97" s="53"/>
      <c r="R97" s="53"/>
      <c r="S97" s="60"/>
      <c r="T97" s="60"/>
      <c r="U97" s="60"/>
      <c r="V97" s="60"/>
      <c r="W97" s="60"/>
      <c r="X97" s="60"/>
      <c r="Y97" s="60"/>
      <c r="Z97" s="60"/>
      <c r="AA97" s="60"/>
      <c r="AB97" s="60"/>
      <c r="AC97" s="60"/>
      <c r="AD97" s="60"/>
      <c r="AE97" s="60"/>
      <c r="AF97" s="60"/>
      <c r="AG97" s="58"/>
      <c r="AH97" s="58"/>
      <c r="AI97" s="58"/>
      <c r="AJ97" s="58"/>
      <c r="AK97" s="58"/>
      <c r="AL97" s="58"/>
      <c r="AM97" s="58"/>
      <c r="AN97" s="58"/>
      <c r="AO97" s="52" t="e">
        <f t="shared" si="4"/>
        <v>#N/A</v>
      </c>
      <c r="AP97" s="70" t="e">
        <f t="shared" si="6"/>
        <v>#N/A</v>
      </c>
      <c r="AW97" s="68" t="e">
        <f>VLOOKUP(AG97,'Validation Lists'!$B$232:$C$235,2,FALSE)</f>
        <v>#N/A</v>
      </c>
      <c r="AX97" s="68" t="e">
        <f>VLOOKUP(AH97,'Validation Lists'!$B$232:$C$235,2,FALSE)</f>
        <v>#N/A</v>
      </c>
      <c r="AY97" s="68" t="e">
        <f>VLOOKUP(AI97,'Validation Lists'!$B$232:$C$235,2,FALSE)</f>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F97" s="68" t="e">
        <f>VLOOKUP(S97,'Validation Lists'!$B$229:$C$230,2,FALSE)</f>
        <v>#N/A</v>
      </c>
      <c r="BG97" s="68" t="e">
        <f>VLOOKUP(T97,'Validation Lists'!$B$229:$C$230,2,FALSE)</f>
        <v>#N/A</v>
      </c>
      <c r="BH97" s="68" t="e">
        <f>VLOOKUP(U97,'Validation Lists'!$B$229:$C$230,2,FALSE)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 t="shared" si="5"/>
        <v>#N/A</v>
      </c>
    </row>
    <row r="98" spans="1:72" ht="77.5" customHeight="1" x14ac:dyDescent="0.15">
      <c r="A98" s="29"/>
      <c r="B98" s="29"/>
      <c r="C98" s="29"/>
      <c r="D98" s="29"/>
      <c r="E98" s="29"/>
      <c r="F98" s="30"/>
      <c r="G98" s="30"/>
      <c r="H98" s="52"/>
      <c r="I98" s="52"/>
      <c r="J98" s="52"/>
      <c r="K98" s="52"/>
      <c r="L98" s="53"/>
      <c r="M98" s="53"/>
      <c r="N98" s="53"/>
      <c r="O98" s="53"/>
      <c r="P98" s="53"/>
      <c r="Q98" s="53"/>
      <c r="R98" s="53"/>
      <c r="S98" s="60"/>
      <c r="T98" s="60"/>
      <c r="U98" s="60"/>
      <c r="V98" s="60"/>
      <c r="W98" s="60"/>
      <c r="X98" s="60"/>
      <c r="Y98" s="60"/>
      <c r="Z98" s="60"/>
      <c r="AA98" s="60"/>
      <c r="AB98" s="60"/>
      <c r="AC98" s="60"/>
      <c r="AD98" s="60"/>
      <c r="AE98" s="60"/>
      <c r="AF98" s="60"/>
      <c r="AG98" s="58"/>
      <c r="AH98" s="58"/>
      <c r="AI98" s="58"/>
      <c r="AJ98" s="58"/>
      <c r="AK98" s="58"/>
      <c r="AL98" s="58"/>
      <c r="AM98" s="58"/>
      <c r="AN98" s="58"/>
      <c r="AO98" s="52" t="e">
        <f t="shared" si="4"/>
        <v>#N/A</v>
      </c>
      <c r="AP98" s="70" t="e">
        <f t="shared" si="6"/>
        <v>#N/A</v>
      </c>
      <c r="AW98" s="68" t="e">
        <f>VLOOKUP(AG98,'Validation Lists'!$B$232:$C$235,2,FALSE)</f>
        <v>#N/A</v>
      </c>
      <c r="AX98" s="68" t="e">
        <f>VLOOKUP(AH98,'Validation Lists'!$B$232:$C$235,2,FALSE)</f>
        <v>#N/A</v>
      </c>
      <c r="AY98" s="68" t="e">
        <f>VLOOKUP(AI98,'Validation Lists'!$B$232:$C$235,2,FALSE)</f>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F98" s="68" t="e">
        <f>VLOOKUP(S98,'Validation Lists'!$B$229:$C$230,2,FALSE)</f>
        <v>#N/A</v>
      </c>
      <c r="BG98" s="68" t="e">
        <f>VLOOKUP(T98,'Validation Lists'!$B$229:$C$230,2,FALSE)</f>
        <v>#N/A</v>
      </c>
      <c r="BH98" s="68" t="e">
        <f>VLOOKUP(U98,'Validation Lists'!$B$229:$C$230,2,FALSE)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 t="shared" si="5"/>
        <v>#N/A</v>
      </c>
    </row>
    <row r="99" spans="1:72" ht="77.5" customHeight="1" x14ac:dyDescent="0.15">
      <c r="A99" s="29"/>
      <c r="B99" s="29"/>
      <c r="C99" s="29"/>
      <c r="D99" s="29"/>
      <c r="E99" s="29"/>
      <c r="F99" s="30"/>
      <c r="G99" s="30"/>
      <c r="H99" s="52"/>
      <c r="I99" s="52"/>
      <c r="J99" s="52"/>
      <c r="K99" s="52"/>
      <c r="L99" s="53"/>
      <c r="M99" s="53"/>
      <c r="N99" s="53"/>
      <c r="O99" s="53"/>
      <c r="P99" s="53"/>
      <c r="Q99" s="53"/>
      <c r="R99" s="53"/>
      <c r="S99" s="60"/>
      <c r="T99" s="60"/>
      <c r="U99" s="60"/>
      <c r="V99" s="60"/>
      <c r="W99" s="60"/>
      <c r="X99" s="60"/>
      <c r="Y99" s="60"/>
      <c r="Z99" s="60"/>
      <c r="AA99" s="60"/>
      <c r="AB99" s="60"/>
      <c r="AC99" s="60"/>
      <c r="AD99" s="60"/>
      <c r="AE99" s="60"/>
      <c r="AF99" s="60"/>
      <c r="AG99" s="58"/>
      <c r="AH99" s="58"/>
      <c r="AI99" s="58"/>
      <c r="AJ99" s="58"/>
      <c r="AK99" s="58"/>
      <c r="AL99" s="58"/>
      <c r="AM99" s="58"/>
      <c r="AN99" s="58"/>
      <c r="AO99" s="52" t="e">
        <f t="shared" si="4"/>
        <v>#N/A</v>
      </c>
      <c r="AP99" s="70" t="e">
        <f t="shared" si="6"/>
        <v>#N/A</v>
      </c>
      <c r="AW99" s="68" t="e">
        <f>VLOOKUP(AG99,'Validation Lists'!$B$232:$C$235,2,FALSE)</f>
        <v>#N/A</v>
      </c>
      <c r="AX99" s="68" t="e">
        <f>VLOOKUP(AH99,'Validation Lists'!$B$232:$C$235,2,FALSE)</f>
        <v>#N/A</v>
      </c>
      <c r="AY99" s="68" t="e">
        <f>VLOOKUP(AI99,'Validation Lists'!$B$232:$C$235,2,FALSE)</f>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F99" s="68" t="e">
        <f>VLOOKUP(S99,'Validation Lists'!$B$229:$C$230,2,FALSE)</f>
        <v>#N/A</v>
      </c>
      <c r="BG99" s="68" t="e">
        <f>VLOOKUP(T99,'Validation Lists'!$B$229:$C$230,2,FALSE)</f>
        <v>#N/A</v>
      </c>
      <c r="BH99" s="68" t="e">
        <f>VLOOKUP(U99,'Validation Lists'!$B$229:$C$230,2,FALSE)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 t="shared" si="5"/>
        <v>#N/A</v>
      </c>
    </row>
    <row r="100" spans="1:72" ht="77.5" customHeight="1" x14ac:dyDescent="0.15">
      <c r="A100" s="29"/>
      <c r="B100" s="29"/>
      <c r="C100" s="29"/>
      <c r="D100" s="29"/>
      <c r="E100" s="29"/>
      <c r="F100" s="30"/>
      <c r="G100" s="30"/>
      <c r="H100" s="52"/>
      <c r="I100" s="52"/>
      <c r="J100" s="52"/>
      <c r="K100" s="52"/>
      <c r="L100" s="53"/>
      <c r="M100" s="53"/>
      <c r="N100" s="53"/>
      <c r="O100" s="53"/>
      <c r="P100" s="53"/>
      <c r="Q100" s="53"/>
      <c r="R100" s="53"/>
      <c r="S100" s="60"/>
      <c r="T100" s="60"/>
      <c r="U100" s="60"/>
      <c r="V100" s="60"/>
      <c r="W100" s="60"/>
      <c r="X100" s="60"/>
      <c r="Y100" s="60"/>
      <c r="Z100" s="60"/>
      <c r="AA100" s="60"/>
      <c r="AB100" s="60"/>
      <c r="AC100" s="60"/>
      <c r="AD100" s="60"/>
      <c r="AE100" s="60"/>
      <c r="AF100" s="60"/>
      <c r="AG100" s="58"/>
      <c r="AH100" s="58"/>
      <c r="AI100" s="58"/>
      <c r="AJ100" s="58"/>
      <c r="AK100" s="58"/>
      <c r="AL100" s="58"/>
      <c r="AM100" s="58"/>
      <c r="AN100" s="58"/>
      <c r="AO100" s="52" t="e">
        <f t="shared" si="4"/>
        <v>#N/A</v>
      </c>
      <c r="AP100" s="70" t="e">
        <f t="shared" si="6"/>
        <v>#N/A</v>
      </c>
      <c r="AW100" s="68" t="e">
        <f>VLOOKUP(AG100,'Validation Lists'!$B$232:$C$235,2,FALSE)</f>
        <v>#N/A</v>
      </c>
      <c r="AX100" s="68" t="e">
        <f>VLOOKUP(AH100,'Validation Lists'!$B$232:$C$235,2,FALSE)</f>
        <v>#N/A</v>
      </c>
      <c r="AY100" s="68" t="e">
        <f>VLOOKUP(AI100,'Validation Lists'!$B$232:$C$235,2,FALSE)</f>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F100" s="68" t="e">
        <f>VLOOKUP(S100,'Validation Lists'!$B$229:$C$230,2,FALSE)</f>
        <v>#N/A</v>
      </c>
      <c r="BG100" s="68" t="e">
        <f>VLOOKUP(T100,'Validation Lists'!$B$229:$C$230,2,FALSE)</f>
        <v>#N/A</v>
      </c>
      <c r="BH100" s="68" t="e">
        <f>VLOOKUP(U100,'Validation Lists'!$B$229:$C$230,2,FALSE)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 t="shared" si="5"/>
        <v>#N/A</v>
      </c>
    </row>
    <row r="101" spans="1:72" ht="77.5" customHeight="1" x14ac:dyDescent="0.15">
      <c r="A101" s="29"/>
      <c r="B101" s="29"/>
      <c r="C101" s="29"/>
      <c r="D101" s="29"/>
      <c r="E101" s="29"/>
      <c r="F101" s="30"/>
      <c r="G101" s="30"/>
      <c r="H101" s="52"/>
      <c r="I101" s="52"/>
      <c r="J101" s="52"/>
      <c r="K101" s="52"/>
      <c r="L101" s="53"/>
      <c r="M101" s="53"/>
      <c r="N101" s="53"/>
      <c r="O101" s="53"/>
      <c r="P101" s="53"/>
      <c r="Q101" s="53"/>
      <c r="R101" s="53"/>
      <c r="S101" s="60"/>
      <c r="T101" s="60"/>
      <c r="U101" s="60"/>
      <c r="V101" s="60"/>
      <c r="W101" s="60"/>
      <c r="X101" s="60"/>
      <c r="Y101" s="60"/>
      <c r="Z101" s="60"/>
      <c r="AA101" s="60"/>
      <c r="AB101" s="60"/>
      <c r="AC101" s="60"/>
      <c r="AD101" s="60"/>
      <c r="AE101" s="60"/>
      <c r="AF101" s="60"/>
      <c r="AG101" s="58"/>
      <c r="AH101" s="58"/>
      <c r="AI101" s="58"/>
      <c r="AJ101" s="58"/>
      <c r="AK101" s="58"/>
      <c r="AL101" s="58"/>
      <c r="AM101" s="58"/>
      <c r="AN101" s="58"/>
      <c r="AO101" s="52" t="e">
        <f t="shared" si="4"/>
        <v>#N/A</v>
      </c>
      <c r="AP101" s="70" t="e">
        <f t="shared" si="6"/>
        <v>#N/A</v>
      </c>
      <c r="AW101" s="68" t="e">
        <f>VLOOKUP(AG101,'Validation Lists'!$B$232:$C$235,2,FALSE)</f>
        <v>#N/A</v>
      </c>
      <c r="AX101" s="68" t="e">
        <f>VLOOKUP(AH101,'Validation Lists'!$B$232:$C$235,2,FALSE)</f>
        <v>#N/A</v>
      </c>
      <c r="AY101" s="68" t="e">
        <f>VLOOKUP(AI101,'Validation Lists'!$B$232:$C$235,2,FALSE)</f>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F101" s="68" t="e">
        <f>VLOOKUP(S101,'Validation Lists'!$B$229:$C$230,2,FALSE)</f>
        <v>#N/A</v>
      </c>
      <c r="BG101" s="68" t="e">
        <f>VLOOKUP(T101,'Validation Lists'!$B$229:$C$230,2,FALSE)</f>
        <v>#N/A</v>
      </c>
      <c r="BH101" s="68" t="e">
        <f>VLOOKUP(U101,'Validation Lists'!$B$229:$C$230,2,FALSE)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 t="shared" si="5"/>
        <v>#N/A</v>
      </c>
    </row>
    <row r="102" spans="1:72" ht="77.5" customHeight="1" x14ac:dyDescent="0.15">
      <c r="A102" s="29"/>
      <c r="B102" s="29"/>
      <c r="C102" s="29"/>
      <c r="D102" s="29"/>
      <c r="E102" s="29"/>
      <c r="F102" s="30"/>
      <c r="G102" s="30"/>
      <c r="H102" s="52"/>
      <c r="I102" s="52"/>
      <c r="J102" s="52"/>
      <c r="K102" s="52"/>
      <c r="L102" s="53"/>
      <c r="M102" s="53"/>
      <c r="N102" s="53"/>
      <c r="O102" s="53"/>
      <c r="P102" s="53"/>
      <c r="Q102" s="53"/>
      <c r="R102" s="53"/>
      <c r="S102" s="60"/>
      <c r="T102" s="60"/>
      <c r="U102" s="60"/>
      <c r="V102" s="60"/>
      <c r="W102" s="60"/>
      <c r="X102" s="60"/>
      <c r="Y102" s="60"/>
      <c r="Z102" s="60"/>
      <c r="AA102" s="60"/>
      <c r="AB102" s="60"/>
      <c r="AC102" s="60"/>
      <c r="AD102" s="60"/>
      <c r="AE102" s="60"/>
      <c r="AF102" s="60"/>
      <c r="AG102" s="58"/>
      <c r="AH102" s="58"/>
      <c r="AI102" s="58"/>
      <c r="AJ102" s="58"/>
      <c r="AK102" s="58"/>
      <c r="AL102" s="58"/>
      <c r="AM102" s="58"/>
      <c r="AN102" s="58"/>
      <c r="AO102" s="52" t="e">
        <f t="shared" si="4"/>
        <v>#N/A</v>
      </c>
      <c r="AP102" s="70" t="e">
        <f t="shared" si="6"/>
        <v>#N/A</v>
      </c>
      <c r="AW102" s="68" t="e">
        <f>VLOOKUP(AG102,'Validation Lists'!$B$232:$C$235,2,FALSE)</f>
        <v>#N/A</v>
      </c>
      <c r="AX102" s="68" t="e">
        <f>VLOOKUP(AH102,'Validation Lists'!$B$232:$C$235,2,FALSE)</f>
        <v>#N/A</v>
      </c>
      <c r="AY102" s="68" t="e">
        <f>VLOOKUP(AI102,'Validation Lists'!$B$232:$C$235,2,FALSE)</f>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F102" s="68" t="e">
        <f>VLOOKUP(S102,'Validation Lists'!$B$229:$C$230,2,FALSE)</f>
        <v>#N/A</v>
      </c>
      <c r="BG102" s="68" t="e">
        <f>VLOOKUP(T102,'Validation Lists'!$B$229:$C$230,2,FALSE)</f>
        <v>#N/A</v>
      </c>
      <c r="BH102" s="68" t="e">
        <f>VLOOKUP(U102,'Validation Lists'!$B$229:$C$230,2,FALSE)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 t="shared" si="5"/>
        <v>#N/A</v>
      </c>
    </row>
    <row r="103" spans="1:72" ht="77.5" customHeight="1" x14ac:dyDescent="0.15">
      <c r="A103" s="29"/>
      <c r="B103" s="29"/>
      <c r="C103" s="29"/>
      <c r="D103" s="29"/>
      <c r="E103" s="29"/>
      <c r="F103" s="30"/>
      <c r="G103" s="30"/>
      <c r="H103" s="52"/>
      <c r="I103" s="52"/>
      <c r="J103" s="52"/>
      <c r="K103" s="52"/>
      <c r="L103" s="53"/>
      <c r="M103" s="53"/>
      <c r="N103" s="53"/>
      <c r="O103" s="53"/>
      <c r="P103" s="53"/>
      <c r="Q103" s="53"/>
      <c r="R103" s="53"/>
      <c r="S103" s="60"/>
      <c r="T103" s="60"/>
      <c r="U103" s="60"/>
      <c r="V103" s="60"/>
      <c r="W103" s="60"/>
      <c r="X103" s="60"/>
      <c r="Y103" s="60"/>
      <c r="Z103" s="60"/>
      <c r="AA103" s="60"/>
      <c r="AB103" s="60"/>
      <c r="AC103" s="60"/>
      <c r="AD103" s="60"/>
      <c r="AE103" s="60"/>
      <c r="AF103" s="60"/>
      <c r="AG103" s="58"/>
      <c r="AH103" s="58"/>
      <c r="AI103" s="58"/>
      <c r="AJ103" s="58"/>
      <c r="AK103" s="58"/>
      <c r="AL103" s="58"/>
      <c r="AM103" s="58"/>
      <c r="AN103" s="58"/>
      <c r="AO103" s="52" t="e">
        <f t="shared" si="4"/>
        <v>#N/A</v>
      </c>
      <c r="AP103" s="70" t="e">
        <f t="shared" si="6"/>
        <v>#N/A</v>
      </c>
      <c r="AW103" s="68" t="e">
        <f>VLOOKUP(AG103,'Validation Lists'!$B$232:$C$235,2,FALSE)</f>
        <v>#N/A</v>
      </c>
      <c r="AX103" s="68" t="e">
        <f>VLOOKUP(AH103,'Validation Lists'!$B$232:$C$235,2,FALSE)</f>
        <v>#N/A</v>
      </c>
      <c r="AY103" s="68" t="e">
        <f>VLOOKUP(AI103,'Validation Lists'!$B$232:$C$235,2,FALSE)</f>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F103" s="68" t="e">
        <f>VLOOKUP(S103,'Validation Lists'!$B$229:$C$230,2,FALSE)</f>
        <v>#N/A</v>
      </c>
      <c r="BG103" s="68" t="e">
        <f>VLOOKUP(T103,'Validation Lists'!$B$229:$C$230,2,FALSE)</f>
        <v>#N/A</v>
      </c>
      <c r="BH103" s="68" t="e">
        <f>VLOOKUP(U103,'Validation Lists'!$B$229:$C$230,2,FALSE)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 t="shared" si="5"/>
        <v>#N/A</v>
      </c>
    </row>
    <row r="104" spans="1:72" ht="77.5" customHeight="1" x14ac:dyDescent="0.15">
      <c r="A104" s="29"/>
      <c r="B104" s="29"/>
      <c r="C104" s="29"/>
      <c r="D104" s="29"/>
      <c r="E104" s="29"/>
      <c r="F104" s="30"/>
      <c r="G104" s="30"/>
      <c r="H104" s="52"/>
      <c r="I104" s="52"/>
      <c r="J104" s="52"/>
      <c r="K104" s="52"/>
      <c r="L104" s="53"/>
      <c r="M104" s="53"/>
      <c r="N104" s="53"/>
      <c r="O104" s="53"/>
      <c r="P104" s="53"/>
      <c r="Q104" s="53"/>
      <c r="R104" s="53"/>
      <c r="S104" s="60"/>
      <c r="T104" s="60"/>
      <c r="U104" s="60"/>
      <c r="V104" s="60"/>
      <c r="W104" s="60"/>
      <c r="X104" s="60"/>
      <c r="Y104" s="60"/>
      <c r="Z104" s="60"/>
      <c r="AA104" s="60"/>
      <c r="AB104" s="60"/>
      <c r="AC104" s="60"/>
      <c r="AD104" s="60"/>
      <c r="AE104" s="60"/>
      <c r="AF104" s="60"/>
      <c r="AG104" s="58"/>
      <c r="AH104" s="58"/>
      <c r="AI104" s="58"/>
      <c r="AJ104" s="58"/>
      <c r="AK104" s="58"/>
      <c r="AL104" s="58"/>
      <c r="AM104" s="58"/>
      <c r="AN104" s="58"/>
      <c r="AO104" s="52" t="e">
        <f t="shared" si="4"/>
        <v>#N/A</v>
      </c>
      <c r="AP104" s="70" t="e">
        <f t="shared" si="6"/>
        <v>#N/A</v>
      </c>
      <c r="AW104" s="68" t="e">
        <f>VLOOKUP(AG104,'Validation Lists'!$B$232:$C$235,2,FALSE)</f>
        <v>#N/A</v>
      </c>
      <c r="AX104" s="68" t="e">
        <f>VLOOKUP(AH104,'Validation Lists'!$B$232:$C$235,2,FALSE)</f>
        <v>#N/A</v>
      </c>
      <c r="AY104" s="68" t="e">
        <f>VLOOKUP(AI104,'Validation Lists'!$B$232:$C$235,2,FALSE)</f>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F104" s="68" t="e">
        <f>VLOOKUP(S104,'Validation Lists'!$B$229:$C$230,2,FALSE)</f>
        <v>#N/A</v>
      </c>
      <c r="BG104" s="68" t="e">
        <f>VLOOKUP(T104,'Validation Lists'!$B$229:$C$230,2,FALSE)</f>
        <v>#N/A</v>
      </c>
      <c r="BH104" s="68" t="e">
        <f>VLOOKUP(U104,'Validation Lists'!$B$229:$C$230,2,FALSE)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 t="shared" si="5"/>
        <v>#N/A</v>
      </c>
    </row>
    <row r="105" spans="1:72" ht="77.5" customHeight="1" x14ac:dyDescent="0.15">
      <c r="A105" s="29"/>
      <c r="B105" s="29"/>
      <c r="C105" s="29"/>
      <c r="D105" s="29"/>
      <c r="E105" s="29"/>
      <c r="F105" s="30"/>
      <c r="G105" s="30"/>
      <c r="H105" s="52"/>
      <c r="I105" s="52"/>
      <c r="J105" s="52"/>
      <c r="K105" s="52"/>
      <c r="L105" s="53"/>
      <c r="M105" s="53"/>
      <c r="N105" s="53"/>
      <c r="O105" s="53"/>
      <c r="P105" s="53"/>
      <c r="Q105" s="53"/>
      <c r="R105" s="53"/>
      <c r="S105" s="60"/>
      <c r="T105" s="60"/>
      <c r="U105" s="60"/>
      <c r="V105" s="60"/>
      <c r="W105" s="60"/>
      <c r="X105" s="60"/>
      <c r="Y105" s="60"/>
      <c r="Z105" s="60"/>
      <c r="AA105" s="60"/>
      <c r="AB105" s="60"/>
      <c r="AC105" s="60"/>
      <c r="AD105" s="60"/>
      <c r="AE105" s="60"/>
      <c r="AF105" s="60"/>
      <c r="AG105" s="58"/>
      <c r="AH105" s="58"/>
      <c r="AI105" s="58"/>
      <c r="AJ105" s="58"/>
      <c r="AK105" s="58"/>
      <c r="AL105" s="58"/>
      <c r="AM105" s="58"/>
      <c r="AN105" s="58"/>
      <c r="AO105" s="52" t="e">
        <f t="shared" si="4"/>
        <v>#N/A</v>
      </c>
      <c r="AP105" s="70" t="e">
        <f t="shared" si="6"/>
        <v>#N/A</v>
      </c>
      <c r="AW105" s="68" t="e">
        <f>VLOOKUP(AG105,'Validation Lists'!$B$232:$C$235,2,FALSE)</f>
        <v>#N/A</v>
      </c>
      <c r="AX105" s="68" t="e">
        <f>VLOOKUP(AH105,'Validation Lists'!$B$232:$C$235,2,FALSE)</f>
        <v>#N/A</v>
      </c>
      <c r="AY105" s="68" t="e">
        <f>VLOOKUP(AI105,'Validation Lists'!$B$232:$C$235,2,FALSE)</f>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F105" s="68" t="e">
        <f>VLOOKUP(S105,'Validation Lists'!$B$229:$C$230,2,FALSE)</f>
        <v>#N/A</v>
      </c>
      <c r="BG105" s="68" t="e">
        <f>VLOOKUP(T105,'Validation Lists'!$B$229:$C$230,2,FALSE)</f>
        <v>#N/A</v>
      </c>
      <c r="BH105" s="68" t="e">
        <f>VLOOKUP(U105,'Validation Lists'!$B$229:$C$230,2,FALSE)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 t="shared" si="5"/>
        <v>#N/A</v>
      </c>
    </row>
    <row r="106" spans="1:72" ht="77.5" customHeight="1" x14ac:dyDescent="0.15">
      <c r="A106" s="29"/>
      <c r="B106" s="29"/>
      <c r="C106" s="29"/>
      <c r="D106" s="29"/>
      <c r="E106" s="29"/>
      <c r="F106" s="30"/>
      <c r="G106" s="30"/>
      <c r="H106" s="52"/>
      <c r="I106" s="52"/>
      <c r="J106" s="52"/>
      <c r="K106" s="52"/>
      <c r="L106" s="53"/>
      <c r="M106" s="53"/>
      <c r="N106" s="53"/>
      <c r="O106" s="53"/>
      <c r="P106" s="53"/>
      <c r="Q106" s="53"/>
      <c r="R106" s="53"/>
      <c r="S106" s="60"/>
      <c r="T106" s="60"/>
      <c r="U106" s="60"/>
      <c r="V106" s="60"/>
      <c r="W106" s="60"/>
      <c r="X106" s="60"/>
      <c r="Y106" s="60"/>
      <c r="Z106" s="60"/>
      <c r="AA106" s="60"/>
      <c r="AB106" s="60"/>
      <c r="AC106" s="60"/>
      <c r="AD106" s="60"/>
      <c r="AE106" s="60"/>
      <c r="AF106" s="60"/>
      <c r="AG106" s="58"/>
      <c r="AH106" s="58"/>
      <c r="AI106" s="58"/>
      <c r="AJ106" s="58"/>
      <c r="AK106" s="58"/>
      <c r="AL106" s="58"/>
      <c r="AM106" s="58"/>
      <c r="AN106" s="58"/>
      <c r="AO106" s="52" t="e">
        <f t="shared" si="4"/>
        <v>#N/A</v>
      </c>
      <c r="AP106" s="70" t="e">
        <f t="shared" si="6"/>
        <v>#N/A</v>
      </c>
      <c r="AW106" s="68" t="e">
        <f>VLOOKUP(AG106,'Validation Lists'!$B$232:$C$235,2,FALSE)</f>
        <v>#N/A</v>
      </c>
      <c r="AX106" s="68" t="e">
        <f>VLOOKUP(AH106,'Validation Lists'!$B$232:$C$235,2,FALSE)</f>
        <v>#N/A</v>
      </c>
      <c r="AY106" s="68" t="e">
        <f>VLOOKUP(AI106,'Validation Lists'!$B$232:$C$235,2,FALSE)</f>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F106" s="68" t="e">
        <f>VLOOKUP(S106,'Validation Lists'!$B$229:$C$230,2,FALSE)</f>
        <v>#N/A</v>
      </c>
      <c r="BG106" s="68" t="e">
        <f>VLOOKUP(T106,'Validation Lists'!$B$229:$C$230,2,FALSE)</f>
        <v>#N/A</v>
      </c>
      <c r="BH106" s="68" t="e">
        <f>VLOOKUP(U106,'Validation Lists'!$B$229:$C$230,2,FALSE)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 t="shared" si="5"/>
        <v>#N/A</v>
      </c>
    </row>
    <row r="107" spans="1:72" ht="77.5" customHeight="1" x14ac:dyDescent="0.15">
      <c r="A107" s="29"/>
      <c r="B107" s="29"/>
      <c r="C107" s="29"/>
      <c r="D107" s="29"/>
      <c r="E107" s="29"/>
      <c r="F107" s="30"/>
      <c r="G107" s="30"/>
      <c r="H107" s="52"/>
      <c r="I107" s="52"/>
      <c r="J107" s="52"/>
      <c r="K107" s="52"/>
      <c r="L107" s="53"/>
      <c r="M107" s="53"/>
      <c r="N107" s="53"/>
      <c r="O107" s="53"/>
      <c r="P107" s="53"/>
      <c r="Q107" s="53"/>
      <c r="R107" s="53"/>
      <c r="S107" s="60"/>
      <c r="T107" s="60"/>
      <c r="U107" s="60"/>
      <c r="V107" s="60"/>
      <c r="W107" s="60"/>
      <c r="X107" s="60"/>
      <c r="Y107" s="60"/>
      <c r="Z107" s="60"/>
      <c r="AA107" s="60"/>
      <c r="AB107" s="60"/>
      <c r="AC107" s="60"/>
      <c r="AD107" s="60"/>
      <c r="AE107" s="60"/>
      <c r="AF107" s="60"/>
      <c r="AG107" s="58"/>
      <c r="AH107" s="58"/>
      <c r="AI107" s="58"/>
      <c r="AJ107" s="58"/>
      <c r="AK107" s="58"/>
      <c r="AL107" s="58"/>
      <c r="AM107" s="58"/>
      <c r="AN107" s="58"/>
      <c r="AO107" s="52" t="e">
        <f t="shared" si="4"/>
        <v>#N/A</v>
      </c>
      <c r="AP107" s="70" t="e">
        <f t="shared" si="6"/>
        <v>#N/A</v>
      </c>
      <c r="AW107" s="68" t="e">
        <f>VLOOKUP(AG107,'Validation Lists'!$B$232:$C$235,2,FALSE)</f>
        <v>#N/A</v>
      </c>
      <c r="AX107" s="68" t="e">
        <f>VLOOKUP(AH107,'Validation Lists'!$B$232:$C$235,2,FALSE)</f>
        <v>#N/A</v>
      </c>
      <c r="AY107" s="68" t="e">
        <f>VLOOKUP(AI107,'Validation Lists'!$B$232:$C$235,2,FALSE)</f>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F107" s="68" t="e">
        <f>VLOOKUP(S107,'Validation Lists'!$B$229:$C$230,2,FALSE)</f>
        <v>#N/A</v>
      </c>
      <c r="BG107" s="68" t="e">
        <f>VLOOKUP(T107,'Validation Lists'!$B$229:$C$230,2,FALSE)</f>
        <v>#N/A</v>
      </c>
      <c r="BH107" s="68" t="e">
        <f>VLOOKUP(U107,'Validation Lists'!$B$229:$C$230,2,FALSE)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 t="shared" si="5"/>
        <v>#N/A</v>
      </c>
    </row>
    <row r="108" spans="1:72" ht="77.5" customHeight="1" x14ac:dyDescent="0.15">
      <c r="A108" s="29"/>
      <c r="B108" s="29"/>
      <c r="C108" s="29"/>
      <c r="D108" s="29"/>
      <c r="E108" s="29"/>
      <c r="F108" s="30"/>
      <c r="G108" s="30"/>
      <c r="H108" s="52"/>
      <c r="I108" s="52"/>
      <c r="J108" s="52"/>
      <c r="K108" s="52"/>
      <c r="L108" s="53"/>
      <c r="M108" s="53"/>
      <c r="N108" s="53"/>
      <c r="O108" s="53"/>
      <c r="P108" s="53"/>
      <c r="Q108" s="53"/>
      <c r="R108" s="53"/>
      <c r="S108" s="60"/>
      <c r="T108" s="60"/>
      <c r="U108" s="60"/>
      <c r="V108" s="60"/>
      <c r="W108" s="60"/>
      <c r="X108" s="60"/>
      <c r="Y108" s="60"/>
      <c r="Z108" s="60"/>
      <c r="AA108" s="60"/>
      <c r="AB108" s="60"/>
      <c r="AC108" s="60"/>
      <c r="AD108" s="60"/>
      <c r="AE108" s="60"/>
      <c r="AF108" s="60"/>
      <c r="AG108" s="58"/>
      <c r="AH108" s="58"/>
      <c r="AI108" s="58"/>
      <c r="AJ108" s="58"/>
      <c r="AK108" s="58"/>
      <c r="AL108" s="58"/>
      <c r="AM108" s="58"/>
      <c r="AN108" s="58"/>
      <c r="AO108" s="52" t="e">
        <f t="shared" si="4"/>
        <v>#N/A</v>
      </c>
      <c r="AP108" s="70" t="e">
        <f t="shared" si="6"/>
        <v>#N/A</v>
      </c>
      <c r="AW108" s="68" t="e">
        <f>VLOOKUP(AG108,'Validation Lists'!$B$232:$C$235,2,FALSE)</f>
        <v>#N/A</v>
      </c>
      <c r="AX108" s="68" t="e">
        <f>VLOOKUP(AH108,'Validation Lists'!$B$232:$C$235,2,FALSE)</f>
        <v>#N/A</v>
      </c>
      <c r="AY108" s="68" t="e">
        <f>VLOOKUP(AI108,'Validation Lists'!$B$232:$C$235,2,FALSE)</f>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F108" s="68" t="e">
        <f>VLOOKUP(S108,'Validation Lists'!$B$229:$C$230,2,FALSE)</f>
        <v>#N/A</v>
      </c>
      <c r="BG108" s="68" t="e">
        <f>VLOOKUP(T108,'Validation Lists'!$B$229:$C$230,2,FALSE)</f>
        <v>#N/A</v>
      </c>
      <c r="BH108" s="68" t="e">
        <f>VLOOKUP(U108,'Validation Lists'!$B$229:$C$230,2,FALSE)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 t="shared" si="5"/>
        <v>#N/A</v>
      </c>
    </row>
    <row r="109" spans="1:72" ht="77.5" customHeight="1" x14ac:dyDescent="0.15">
      <c r="A109" s="29"/>
      <c r="B109" s="29"/>
      <c r="C109" s="29"/>
      <c r="D109" s="29"/>
      <c r="E109" s="29"/>
      <c r="F109" s="30"/>
      <c r="G109" s="30"/>
      <c r="H109" s="52"/>
      <c r="I109" s="52"/>
      <c r="J109" s="52"/>
      <c r="K109" s="52"/>
      <c r="L109" s="53"/>
      <c r="M109" s="53"/>
      <c r="N109" s="53"/>
      <c r="O109" s="53"/>
      <c r="P109" s="53"/>
      <c r="Q109" s="53"/>
      <c r="R109" s="53"/>
      <c r="S109" s="60"/>
      <c r="T109" s="60"/>
      <c r="U109" s="60"/>
      <c r="V109" s="60"/>
      <c r="W109" s="60"/>
      <c r="X109" s="60"/>
      <c r="Y109" s="60"/>
      <c r="Z109" s="60"/>
      <c r="AA109" s="60"/>
      <c r="AB109" s="60"/>
      <c r="AC109" s="60"/>
      <c r="AD109" s="60"/>
      <c r="AE109" s="60"/>
      <c r="AF109" s="60"/>
      <c r="AG109" s="58"/>
      <c r="AH109" s="58"/>
      <c r="AI109" s="58"/>
      <c r="AJ109" s="58"/>
      <c r="AK109" s="58"/>
      <c r="AL109" s="58"/>
      <c r="AM109" s="58"/>
      <c r="AN109" s="58"/>
      <c r="AO109" s="52" t="e">
        <f t="shared" si="4"/>
        <v>#N/A</v>
      </c>
      <c r="AP109" s="70" t="e">
        <f t="shared" si="6"/>
        <v>#N/A</v>
      </c>
      <c r="AW109" s="68" t="e">
        <f>VLOOKUP(AG109,'Validation Lists'!$B$232:$C$235,2,FALSE)</f>
        <v>#N/A</v>
      </c>
      <c r="AX109" s="68" t="e">
        <f>VLOOKUP(AH109,'Validation Lists'!$B$232:$C$235,2,FALSE)</f>
        <v>#N/A</v>
      </c>
      <c r="AY109" s="68" t="e">
        <f>VLOOKUP(AI109,'Validation Lists'!$B$232:$C$235,2,FALSE)</f>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F109" s="68" t="e">
        <f>VLOOKUP(S109,'Validation Lists'!$B$229:$C$230,2,FALSE)</f>
        <v>#N/A</v>
      </c>
      <c r="BG109" s="68" t="e">
        <f>VLOOKUP(T109,'Validation Lists'!$B$229:$C$230,2,FALSE)</f>
        <v>#N/A</v>
      </c>
      <c r="BH109" s="68" t="e">
        <f>VLOOKUP(U109,'Validation Lists'!$B$229:$C$230,2,FALSE)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 t="shared" si="5"/>
        <v>#N/A</v>
      </c>
    </row>
    <row r="110" spans="1:72" ht="77.5" customHeight="1" x14ac:dyDescent="0.15">
      <c r="A110" s="29"/>
      <c r="B110" s="29"/>
      <c r="C110" s="29"/>
      <c r="D110" s="29"/>
      <c r="E110" s="29"/>
      <c r="F110" s="30"/>
      <c r="G110" s="30"/>
      <c r="H110" s="52"/>
      <c r="I110" s="52"/>
      <c r="J110" s="52"/>
      <c r="K110" s="52"/>
      <c r="L110" s="53"/>
      <c r="M110" s="53"/>
      <c r="N110" s="53"/>
      <c r="O110" s="53"/>
      <c r="P110" s="53"/>
      <c r="Q110" s="53"/>
      <c r="R110" s="53"/>
      <c r="S110" s="60"/>
      <c r="T110" s="60"/>
      <c r="U110" s="60"/>
      <c r="V110" s="60"/>
      <c r="W110" s="60"/>
      <c r="X110" s="60"/>
      <c r="Y110" s="60"/>
      <c r="Z110" s="60"/>
      <c r="AA110" s="60"/>
      <c r="AB110" s="60"/>
      <c r="AC110" s="60"/>
      <c r="AD110" s="60"/>
      <c r="AE110" s="60"/>
      <c r="AF110" s="60"/>
      <c r="AG110" s="58"/>
      <c r="AH110" s="58"/>
      <c r="AI110" s="58"/>
      <c r="AJ110" s="58"/>
      <c r="AK110" s="58"/>
      <c r="AL110" s="58"/>
      <c r="AM110" s="58"/>
      <c r="AN110" s="58"/>
      <c r="AO110" s="52" t="e">
        <f t="shared" si="4"/>
        <v>#N/A</v>
      </c>
      <c r="AP110" s="70" t="e">
        <f t="shared" si="6"/>
        <v>#N/A</v>
      </c>
      <c r="AW110" s="68" t="e">
        <f>VLOOKUP(AG110,'Validation Lists'!$B$232:$C$235,2,FALSE)</f>
        <v>#N/A</v>
      </c>
      <c r="AX110" s="68" t="e">
        <f>VLOOKUP(AH110,'Validation Lists'!$B$232:$C$235,2,FALSE)</f>
        <v>#N/A</v>
      </c>
      <c r="AY110" s="68" t="e">
        <f>VLOOKUP(AI110,'Validation Lists'!$B$232:$C$235,2,FALSE)</f>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F110" s="68" t="e">
        <f>VLOOKUP(S110,'Validation Lists'!$B$229:$C$230,2,FALSE)</f>
        <v>#N/A</v>
      </c>
      <c r="BG110" s="68" t="e">
        <f>VLOOKUP(T110,'Validation Lists'!$B$229:$C$230,2,FALSE)</f>
        <v>#N/A</v>
      </c>
      <c r="BH110" s="68" t="e">
        <f>VLOOKUP(U110,'Validation Lists'!$B$229:$C$230,2,FALSE)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 t="shared" si="5"/>
        <v>#N/A</v>
      </c>
    </row>
    <row r="111" spans="1:72" ht="77.5" customHeight="1" x14ac:dyDescent="0.15">
      <c r="A111" s="29"/>
      <c r="B111" s="29"/>
      <c r="C111" s="29"/>
      <c r="D111" s="29"/>
      <c r="E111" s="29"/>
      <c r="F111" s="30"/>
      <c r="G111" s="30"/>
      <c r="H111" s="52"/>
      <c r="I111" s="52"/>
      <c r="J111" s="52"/>
      <c r="K111" s="52"/>
      <c r="L111" s="53"/>
      <c r="M111" s="53"/>
      <c r="N111" s="53"/>
      <c r="O111" s="53"/>
      <c r="P111" s="53"/>
      <c r="Q111" s="53"/>
      <c r="R111" s="53"/>
      <c r="S111" s="60"/>
      <c r="T111" s="60"/>
      <c r="U111" s="60"/>
      <c r="V111" s="60"/>
      <c r="W111" s="60"/>
      <c r="X111" s="60"/>
      <c r="Y111" s="60"/>
      <c r="Z111" s="60"/>
      <c r="AA111" s="60"/>
      <c r="AB111" s="60"/>
      <c r="AC111" s="60"/>
      <c r="AD111" s="60"/>
      <c r="AE111" s="60"/>
      <c r="AF111" s="60"/>
      <c r="AG111" s="58"/>
      <c r="AH111" s="58"/>
      <c r="AI111" s="58"/>
      <c r="AJ111" s="58"/>
      <c r="AK111" s="58"/>
      <c r="AL111" s="58"/>
      <c r="AM111" s="58"/>
      <c r="AN111" s="58"/>
      <c r="AO111" s="52" t="e">
        <f t="shared" si="4"/>
        <v>#N/A</v>
      </c>
      <c r="AP111" s="70" t="e">
        <f t="shared" si="6"/>
        <v>#N/A</v>
      </c>
      <c r="AW111" s="68" t="e">
        <f>VLOOKUP(AG111,'Validation Lists'!$B$232:$C$235,2,FALSE)</f>
        <v>#N/A</v>
      </c>
      <c r="AX111" s="68" t="e">
        <f>VLOOKUP(AH111,'Validation Lists'!$B$232:$C$235,2,FALSE)</f>
        <v>#N/A</v>
      </c>
      <c r="AY111" s="68" t="e">
        <f>VLOOKUP(AI111,'Validation Lists'!$B$232:$C$235,2,FALSE)</f>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F111" s="68" t="e">
        <f>VLOOKUP(S111,'Validation Lists'!$B$229:$C$230,2,FALSE)</f>
        <v>#N/A</v>
      </c>
      <c r="BG111" s="68" t="e">
        <f>VLOOKUP(T111,'Validation Lists'!$B$229:$C$230,2,FALSE)</f>
        <v>#N/A</v>
      </c>
      <c r="BH111" s="68" t="e">
        <f>VLOOKUP(U111,'Validation Lists'!$B$229:$C$230,2,FALSE)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 t="shared" si="5"/>
        <v>#N/A</v>
      </c>
    </row>
    <row r="112" spans="1:72" ht="77.5" customHeight="1" x14ac:dyDescent="0.15">
      <c r="A112" s="29"/>
      <c r="B112" s="29"/>
      <c r="C112" s="29"/>
      <c r="D112" s="29"/>
      <c r="E112" s="29"/>
      <c r="F112" s="30"/>
      <c r="G112" s="30"/>
      <c r="H112" s="52"/>
      <c r="I112" s="52"/>
      <c r="J112" s="52"/>
      <c r="K112" s="52"/>
      <c r="L112" s="53"/>
      <c r="M112" s="53"/>
      <c r="N112" s="53"/>
      <c r="O112" s="53"/>
      <c r="P112" s="53"/>
      <c r="Q112" s="53"/>
      <c r="R112" s="53"/>
      <c r="S112" s="60"/>
      <c r="T112" s="60"/>
      <c r="U112" s="60"/>
      <c r="V112" s="60"/>
      <c r="W112" s="60"/>
      <c r="X112" s="60"/>
      <c r="Y112" s="60"/>
      <c r="Z112" s="60"/>
      <c r="AA112" s="60"/>
      <c r="AB112" s="60"/>
      <c r="AC112" s="60"/>
      <c r="AD112" s="60"/>
      <c r="AE112" s="60"/>
      <c r="AF112" s="60"/>
      <c r="AG112" s="58"/>
      <c r="AH112" s="58"/>
      <c r="AI112" s="58"/>
      <c r="AJ112" s="58"/>
      <c r="AK112" s="58"/>
      <c r="AL112" s="58"/>
      <c r="AM112" s="58"/>
      <c r="AN112" s="58"/>
      <c r="AO112" s="52" t="e">
        <f t="shared" si="4"/>
        <v>#N/A</v>
      </c>
      <c r="AP112" s="70" t="e">
        <f t="shared" si="6"/>
        <v>#N/A</v>
      </c>
      <c r="AW112" s="68" t="e">
        <f>VLOOKUP(AG112,'Validation Lists'!$B$232:$C$235,2,FALSE)</f>
        <v>#N/A</v>
      </c>
      <c r="AX112" s="68" t="e">
        <f>VLOOKUP(AH112,'Validation Lists'!$B$232:$C$235,2,FALSE)</f>
        <v>#N/A</v>
      </c>
      <c r="AY112" s="68" t="e">
        <f>VLOOKUP(AI112,'Validation Lists'!$B$232:$C$235,2,FALSE)</f>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F112" s="68" t="e">
        <f>VLOOKUP(S112,'Validation Lists'!$B$229:$C$230,2,FALSE)</f>
        <v>#N/A</v>
      </c>
      <c r="BG112" s="68" t="e">
        <f>VLOOKUP(T112,'Validation Lists'!$B$229:$C$230,2,FALSE)</f>
        <v>#N/A</v>
      </c>
      <c r="BH112" s="68" t="e">
        <f>VLOOKUP(U112,'Validation Lists'!$B$229:$C$230,2,FALSE)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 t="shared" si="5"/>
        <v>#N/A</v>
      </c>
    </row>
    <row r="113" spans="1:72" ht="77.5" customHeight="1" x14ac:dyDescent="0.15">
      <c r="A113" s="29"/>
      <c r="B113" s="29"/>
      <c r="C113" s="29"/>
      <c r="D113" s="29"/>
      <c r="E113" s="29"/>
      <c r="F113" s="30"/>
      <c r="G113" s="30"/>
      <c r="H113" s="52"/>
      <c r="I113" s="52"/>
      <c r="J113" s="52"/>
      <c r="K113" s="52"/>
      <c r="L113" s="53"/>
      <c r="M113" s="53"/>
      <c r="N113" s="53"/>
      <c r="O113" s="53"/>
      <c r="P113" s="53"/>
      <c r="Q113" s="53"/>
      <c r="R113" s="53"/>
      <c r="S113" s="60"/>
      <c r="T113" s="60"/>
      <c r="U113" s="60"/>
      <c r="V113" s="60"/>
      <c r="W113" s="60"/>
      <c r="X113" s="60"/>
      <c r="Y113" s="60"/>
      <c r="Z113" s="60"/>
      <c r="AA113" s="60"/>
      <c r="AB113" s="60"/>
      <c r="AC113" s="60"/>
      <c r="AD113" s="60"/>
      <c r="AE113" s="60"/>
      <c r="AF113" s="60"/>
      <c r="AG113" s="58"/>
      <c r="AH113" s="58"/>
      <c r="AI113" s="58"/>
      <c r="AJ113" s="58"/>
      <c r="AK113" s="58"/>
      <c r="AL113" s="58"/>
      <c r="AM113" s="58"/>
      <c r="AN113" s="58"/>
      <c r="AO113" s="52" t="e">
        <f t="shared" si="4"/>
        <v>#N/A</v>
      </c>
      <c r="AP113" s="70" t="e">
        <f t="shared" si="6"/>
        <v>#N/A</v>
      </c>
      <c r="AW113" s="68" t="e">
        <f>VLOOKUP(AG113,'Validation Lists'!$B$232:$C$235,2,FALSE)</f>
        <v>#N/A</v>
      </c>
      <c r="AX113" s="68" t="e">
        <f>VLOOKUP(AH113,'Validation Lists'!$B$232:$C$235,2,FALSE)</f>
        <v>#N/A</v>
      </c>
      <c r="AY113" s="68" t="e">
        <f>VLOOKUP(AI113,'Validation Lists'!$B$232:$C$235,2,FALSE)</f>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F113" s="68" t="e">
        <f>VLOOKUP(S113,'Validation Lists'!$B$229:$C$230,2,FALSE)</f>
        <v>#N/A</v>
      </c>
      <c r="BG113" s="68" t="e">
        <f>VLOOKUP(T113,'Validation Lists'!$B$229:$C$230,2,FALSE)</f>
        <v>#N/A</v>
      </c>
      <c r="BH113" s="68" t="e">
        <f>VLOOKUP(U113,'Validation Lists'!$B$229:$C$230,2,FALSE)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 t="shared" si="5"/>
        <v>#N/A</v>
      </c>
    </row>
    <row r="114" spans="1:72" ht="77.5" customHeight="1" x14ac:dyDescent="0.15">
      <c r="A114" s="29"/>
      <c r="B114" s="29"/>
      <c r="C114" s="29"/>
      <c r="D114" s="29"/>
      <c r="E114" s="29"/>
      <c r="F114" s="30"/>
      <c r="G114" s="30"/>
      <c r="H114" s="52"/>
      <c r="I114" s="52"/>
      <c r="J114" s="52"/>
      <c r="K114" s="52"/>
      <c r="L114" s="53"/>
      <c r="M114" s="53"/>
      <c r="N114" s="53"/>
      <c r="O114" s="53"/>
      <c r="P114" s="53"/>
      <c r="Q114" s="53"/>
      <c r="R114" s="53"/>
      <c r="S114" s="60"/>
      <c r="T114" s="60"/>
      <c r="U114" s="60"/>
      <c r="V114" s="60"/>
      <c r="W114" s="60"/>
      <c r="X114" s="60"/>
      <c r="Y114" s="60"/>
      <c r="Z114" s="60"/>
      <c r="AA114" s="60"/>
      <c r="AB114" s="60"/>
      <c r="AC114" s="60"/>
      <c r="AD114" s="60"/>
      <c r="AE114" s="60"/>
      <c r="AF114" s="60"/>
      <c r="AG114" s="58"/>
      <c r="AH114" s="58"/>
      <c r="AI114" s="58"/>
      <c r="AJ114" s="58"/>
      <c r="AK114" s="58"/>
      <c r="AL114" s="58"/>
      <c r="AM114" s="58"/>
      <c r="AN114" s="58"/>
      <c r="AO114" s="52" t="e">
        <f t="shared" si="4"/>
        <v>#N/A</v>
      </c>
      <c r="AP114" s="70" t="e">
        <f t="shared" si="6"/>
        <v>#N/A</v>
      </c>
      <c r="AW114" s="68" t="e">
        <f>VLOOKUP(AG114,'Validation Lists'!$B$232:$C$235,2,FALSE)</f>
        <v>#N/A</v>
      </c>
      <c r="AX114" s="68" t="e">
        <f>VLOOKUP(AH114,'Validation Lists'!$B$232:$C$235,2,FALSE)</f>
        <v>#N/A</v>
      </c>
      <c r="AY114" s="68" t="e">
        <f>VLOOKUP(AI114,'Validation Lists'!$B$232:$C$235,2,FALSE)</f>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F114" s="68" t="e">
        <f>VLOOKUP(S114,'Validation Lists'!$B$229:$C$230,2,FALSE)</f>
        <v>#N/A</v>
      </c>
      <c r="BG114" s="68" t="e">
        <f>VLOOKUP(T114,'Validation Lists'!$B$229:$C$230,2,FALSE)</f>
        <v>#N/A</v>
      </c>
      <c r="BH114" s="68" t="e">
        <f>VLOOKUP(U114,'Validation Lists'!$B$229:$C$230,2,FALSE)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 t="shared" si="5"/>
        <v>#N/A</v>
      </c>
    </row>
    <row r="115" spans="1:72" ht="77.5" customHeight="1" x14ac:dyDescent="0.15">
      <c r="A115" s="29"/>
      <c r="B115" s="29"/>
      <c r="C115" s="29"/>
      <c r="D115" s="29"/>
      <c r="E115" s="29"/>
      <c r="F115" s="30"/>
      <c r="G115" s="30"/>
      <c r="H115" s="52"/>
      <c r="I115" s="52"/>
      <c r="J115" s="52"/>
      <c r="K115" s="52"/>
      <c r="L115" s="53"/>
      <c r="M115" s="53"/>
      <c r="N115" s="53"/>
      <c r="O115" s="53"/>
      <c r="P115" s="53"/>
      <c r="Q115" s="53"/>
      <c r="R115" s="53"/>
      <c r="S115" s="60"/>
      <c r="T115" s="60"/>
      <c r="U115" s="60"/>
      <c r="V115" s="60"/>
      <c r="W115" s="60"/>
      <c r="X115" s="60"/>
      <c r="Y115" s="60"/>
      <c r="Z115" s="60"/>
      <c r="AA115" s="60"/>
      <c r="AB115" s="60"/>
      <c r="AC115" s="60"/>
      <c r="AD115" s="60"/>
      <c r="AE115" s="60"/>
      <c r="AF115" s="60"/>
      <c r="AG115" s="58"/>
      <c r="AH115" s="58"/>
      <c r="AI115" s="58"/>
      <c r="AJ115" s="58"/>
      <c r="AK115" s="58"/>
      <c r="AL115" s="58"/>
      <c r="AM115" s="58"/>
      <c r="AN115" s="58"/>
      <c r="AO115" s="52" t="e">
        <f t="shared" si="4"/>
        <v>#N/A</v>
      </c>
      <c r="AP115" s="70" t="e">
        <f t="shared" si="6"/>
        <v>#N/A</v>
      </c>
      <c r="AW115" s="68" t="e">
        <f>VLOOKUP(AG115,'Validation Lists'!$B$232:$C$235,2,FALSE)</f>
        <v>#N/A</v>
      </c>
      <c r="AX115" s="68" t="e">
        <f>VLOOKUP(AH115,'Validation Lists'!$B$232:$C$235,2,FALSE)</f>
        <v>#N/A</v>
      </c>
      <c r="AY115" s="68" t="e">
        <f>VLOOKUP(AI115,'Validation Lists'!$B$232:$C$235,2,FALSE)</f>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F115" s="68" t="e">
        <f>VLOOKUP(S115,'Validation Lists'!$B$229:$C$230,2,FALSE)</f>
        <v>#N/A</v>
      </c>
      <c r="BG115" s="68" t="e">
        <f>VLOOKUP(T115,'Validation Lists'!$B$229:$C$230,2,FALSE)</f>
        <v>#N/A</v>
      </c>
      <c r="BH115" s="68" t="e">
        <f>VLOOKUP(U115,'Validation Lists'!$B$229:$C$230,2,FALSE)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 t="shared" si="5"/>
        <v>#N/A</v>
      </c>
    </row>
    <row r="116" spans="1:72" ht="77.5" customHeight="1" x14ac:dyDescent="0.15">
      <c r="A116" s="29"/>
      <c r="B116" s="29"/>
      <c r="C116" s="29"/>
      <c r="D116" s="29"/>
      <c r="E116" s="29"/>
      <c r="F116" s="30"/>
      <c r="G116" s="30"/>
      <c r="H116" s="52"/>
      <c r="I116" s="52"/>
      <c r="J116" s="52"/>
      <c r="K116" s="52"/>
      <c r="L116" s="53"/>
      <c r="M116" s="53"/>
      <c r="N116" s="53"/>
      <c r="O116" s="53"/>
      <c r="P116" s="53"/>
      <c r="Q116" s="53"/>
      <c r="R116" s="53"/>
      <c r="S116" s="60"/>
      <c r="T116" s="60"/>
      <c r="U116" s="60"/>
      <c r="V116" s="60"/>
      <c r="W116" s="60"/>
      <c r="X116" s="60"/>
      <c r="Y116" s="60"/>
      <c r="Z116" s="60"/>
      <c r="AA116" s="60"/>
      <c r="AB116" s="60"/>
      <c r="AC116" s="60"/>
      <c r="AD116" s="60"/>
      <c r="AE116" s="60"/>
      <c r="AF116" s="60"/>
      <c r="AG116" s="58"/>
      <c r="AH116" s="58"/>
      <c r="AI116" s="58"/>
      <c r="AJ116" s="58"/>
      <c r="AK116" s="58"/>
      <c r="AL116" s="58"/>
      <c r="AM116" s="58"/>
      <c r="AN116" s="58"/>
      <c r="AO116" s="52" t="e">
        <f t="shared" si="4"/>
        <v>#N/A</v>
      </c>
      <c r="AP116" s="70" t="e">
        <f t="shared" si="6"/>
        <v>#N/A</v>
      </c>
      <c r="AW116" s="68" t="e">
        <f>VLOOKUP(AG116,'Validation Lists'!$B$232:$C$235,2,FALSE)</f>
        <v>#N/A</v>
      </c>
      <c r="AX116" s="68" t="e">
        <f>VLOOKUP(AH116,'Validation Lists'!$B$232:$C$235,2,FALSE)</f>
        <v>#N/A</v>
      </c>
      <c r="AY116" s="68" t="e">
        <f>VLOOKUP(AI116,'Validation Lists'!$B$232:$C$235,2,FALSE)</f>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F116" s="68" t="e">
        <f>VLOOKUP(S116,'Validation Lists'!$B$229:$C$230,2,FALSE)</f>
        <v>#N/A</v>
      </c>
      <c r="BG116" s="68" t="e">
        <f>VLOOKUP(T116,'Validation Lists'!$B$229:$C$230,2,FALSE)</f>
        <v>#N/A</v>
      </c>
      <c r="BH116" s="68" t="e">
        <f>VLOOKUP(U116,'Validation Lists'!$B$229:$C$230,2,FALSE)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 t="shared" si="5"/>
        <v>#N/A</v>
      </c>
    </row>
    <row r="117" spans="1:72" ht="77.5" customHeight="1" x14ac:dyDescent="0.15">
      <c r="A117" s="29"/>
      <c r="B117" s="29"/>
      <c r="C117" s="29"/>
      <c r="D117" s="29"/>
      <c r="E117" s="29"/>
      <c r="F117" s="30"/>
      <c r="G117" s="30"/>
      <c r="H117" s="52"/>
      <c r="I117" s="52"/>
      <c r="J117" s="52"/>
      <c r="K117" s="52"/>
      <c r="L117" s="53"/>
      <c r="M117" s="53"/>
      <c r="N117" s="53"/>
      <c r="O117" s="53"/>
      <c r="P117" s="53"/>
      <c r="Q117" s="53"/>
      <c r="R117" s="53"/>
      <c r="S117" s="60"/>
      <c r="T117" s="60"/>
      <c r="U117" s="60"/>
      <c r="V117" s="60"/>
      <c r="W117" s="60"/>
      <c r="X117" s="60"/>
      <c r="Y117" s="60"/>
      <c r="Z117" s="60"/>
      <c r="AA117" s="60"/>
      <c r="AB117" s="60"/>
      <c r="AC117" s="60"/>
      <c r="AD117" s="60"/>
      <c r="AE117" s="60"/>
      <c r="AF117" s="60"/>
      <c r="AG117" s="58"/>
      <c r="AH117" s="58"/>
      <c r="AI117" s="58"/>
      <c r="AJ117" s="58"/>
      <c r="AK117" s="58"/>
      <c r="AL117" s="58"/>
      <c r="AM117" s="58"/>
      <c r="AN117" s="58"/>
      <c r="AO117" s="52" t="e">
        <f t="shared" si="4"/>
        <v>#N/A</v>
      </c>
      <c r="AP117" s="70" t="e">
        <f t="shared" si="6"/>
        <v>#N/A</v>
      </c>
      <c r="AW117" s="68" t="e">
        <f>VLOOKUP(AG117,'Validation Lists'!$B$232:$C$235,2,FALSE)</f>
        <v>#N/A</v>
      </c>
      <c r="AX117" s="68" t="e">
        <f>VLOOKUP(AH117,'Validation Lists'!$B$232:$C$235,2,FALSE)</f>
        <v>#N/A</v>
      </c>
      <c r="AY117" s="68" t="e">
        <f>VLOOKUP(AI117,'Validation Lists'!$B$232:$C$235,2,FALSE)</f>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F117" s="68" t="e">
        <f>VLOOKUP(S117,'Validation Lists'!$B$229:$C$230,2,FALSE)</f>
        <v>#N/A</v>
      </c>
      <c r="BG117" s="68" t="e">
        <f>VLOOKUP(T117,'Validation Lists'!$B$229:$C$230,2,FALSE)</f>
        <v>#N/A</v>
      </c>
      <c r="BH117" s="68" t="e">
        <f>VLOOKUP(U117,'Validation Lists'!$B$229:$C$230,2,FALSE)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 t="shared" si="5"/>
        <v>#N/A</v>
      </c>
    </row>
    <row r="118" spans="1:72" ht="77.5" customHeight="1" x14ac:dyDescent="0.15">
      <c r="A118" s="29"/>
      <c r="B118" s="29"/>
      <c r="C118" s="29"/>
      <c r="D118" s="29"/>
      <c r="E118" s="29"/>
      <c r="F118" s="30"/>
      <c r="G118" s="30"/>
      <c r="H118" s="52"/>
      <c r="I118" s="52"/>
      <c r="J118" s="52"/>
      <c r="K118" s="52"/>
      <c r="L118" s="53"/>
      <c r="M118" s="53"/>
      <c r="N118" s="53"/>
      <c r="O118" s="53"/>
      <c r="P118" s="53"/>
      <c r="Q118" s="53"/>
      <c r="R118" s="53"/>
      <c r="S118" s="60"/>
      <c r="T118" s="60"/>
      <c r="U118" s="60"/>
      <c r="V118" s="60"/>
      <c r="W118" s="60"/>
      <c r="X118" s="60"/>
      <c r="Y118" s="60"/>
      <c r="Z118" s="60"/>
      <c r="AA118" s="60"/>
      <c r="AB118" s="60"/>
      <c r="AC118" s="60"/>
      <c r="AD118" s="60"/>
      <c r="AE118" s="60"/>
      <c r="AF118" s="60"/>
      <c r="AG118" s="58"/>
      <c r="AH118" s="58"/>
      <c r="AI118" s="58"/>
      <c r="AJ118" s="58"/>
      <c r="AK118" s="58"/>
      <c r="AL118" s="58"/>
      <c r="AM118" s="58"/>
      <c r="AN118" s="58"/>
      <c r="AO118" s="52" t="e">
        <f t="shared" si="4"/>
        <v>#N/A</v>
      </c>
      <c r="AP118" s="70" t="e">
        <f t="shared" si="6"/>
        <v>#N/A</v>
      </c>
      <c r="AW118" s="68" t="e">
        <f>VLOOKUP(AG118,'Validation Lists'!$B$232:$C$235,2,FALSE)</f>
        <v>#N/A</v>
      </c>
      <c r="AX118" s="68" t="e">
        <f>VLOOKUP(AH118,'Validation Lists'!$B$232:$C$235,2,FALSE)</f>
        <v>#N/A</v>
      </c>
      <c r="AY118" s="68" t="e">
        <f>VLOOKUP(AI118,'Validation Lists'!$B$232:$C$235,2,FALSE)</f>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F118" s="68" t="e">
        <f>VLOOKUP(S118,'Validation Lists'!$B$229:$C$230,2,FALSE)</f>
        <v>#N/A</v>
      </c>
      <c r="BG118" s="68" t="e">
        <f>VLOOKUP(T118,'Validation Lists'!$B$229:$C$230,2,FALSE)</f>
        <v>#N/A</v>
      </c>
      <c r="BH118" s="68" t="e">
        <f>VLOOKUP(U118,'Validation Lists'!$B$229:$C$230,2,FALSE)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 t="shared" si="5"/>
        <v>#N/A</v>
      </c>
    </row>
    <row r="119" spans="1:72" ht="77.5" customHeight="1" x14ac:dyDescent="0.15">
      <c r="A119" s="29"/>
      <c r="B119" s="29"/>
      <c r="C119" s="29"/>
      <c r="D119" s="29"/>
      <c r="E119" s="29"/>
      <c r="F119" s="30"/>
      <c r="G119" s="30"/>
      <c r="H119" s="52"/>
      <c r="I119" s="52"/>
      <c r="J119" s="52"/>
      <c r="K119" s="52"/>
      <c r="L119" s="53"/>
      <c r="M119" s="53"/>
      <c r="N119" s="53"/>
      <c r="O119" s="53"/>
      <c r="P119" s="53"/>
      <c r="Q119" s="53"/>
      <c r="R119" s="53"/>
      <c r="S119" s="60"/>
      <c r="T119" s="60"/>
      <c r="U119" s="60"/>
      <c r="V119" s="60"/>
      <c r="W119" s="60"/>
      <c r="X119" s="60"/>
      <c r="Y119" s="60"/>
      <c r="Z119" s="60"/>
      <c r="AA119" s="60"/>
      <c r="AB119" s="60"/>
      <c r="AC119" s="60"/>
      <c r="AD119" s="60"/>
      <c r="AE119" s="60"/>
      <c r="AF119" s="60"/>
      <c r="AG119" s="58"/>
      <c r="AH119" s="58"/>
      <c r="AI119" s="58"/>
      <c r="AJ119" s="58"/>
      <c r="AK119" s="58"/>
      <c r="AL119" s="58"/>
      <c r="AM119" s="58"/>
      <c r="AN119" s="58"/>
      <c r="AO119" s="52" t="e">
        <f t="shared" si="4"/>
        <v>#N/A</v>
      </c>
      <c r="AP119" s="70" t="e">
        <f t="shared" si="6"/>
        <v>#N/A</v>
      </c>
      <c r="AW119" s="68" t="e">
        <f>VLOOKUP(AG119,'Validation Lists'!$B$232:$C$235,2,FALSE)</f>
        <v>#N/A</v>
      </c>
      <c r="AX119" s="68" t="e">
        <f>VLOOKUP(AH119,'Validation Lists'!$B$232:$C$235,2,FALSE)</f>
        <v>#N/A</v>
      </c>
      <c r="AY119" s="68" t="e">
        <f>VLOOKUP(AI119,'Validation Lists'!$B$232:$C$235,2,FALSE)</f>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F119" s="68" t="e">
        <f>VLOOKUP(S119,'Validation Lists'!$B$229:$C$230,2,FALSE)</f>
        <v>#N/A</v>
      </c>
      <c r="BG119" s="68" t="e">
        <f>VLOOKUP(T119,'Validation Lists'!$B$229:$C$230,2,FALSE)</f>
        <v>#N/A</v>
      </c>
      <c r="BH119" s="68" t="e">
        <f>VLOOKUP(U119,'Validation Lists'!$B$229:$C$230,2,FALSE)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 t="shared" si="5"/>
        <v>#N/A</v>
      </c>
    </row>
    <row r="120" spans="1:72" ht="77.5" customHeight="1" x14ac:dyDescent="0.15">
      <c r="A120" s="29"/>
      <c r="B120" s="29"/>
      <c r="C120" s="29"/>
      <c r="D120" s="29"/>
      <c r="E120" s="29"/>
      <c r="F120" s="30"/>
      <c r="G120" s="30"/>
      <c r="H120" s="52"/>
      <c r="I120" s="52"/>
      <c r="J120" s="52"/>
      <c r="K120" s="52"/>
      <c r="L120" s="53"/>
      <c r="M120" s="53"/>
      <c r="N120" s="53"/>
      <c r="O120" s="53"/>
      <c r="P120" s="53"/>
      <c r="Q120" s="53"/>
      <c r="R120" s="53"/>
      <c r="S120" s="60"/>
      <c r="T120" s="60"/>
      <c r="U120" s="60"/>
      <c r="V120" s="60"/>
      <c r="W120" s="60"/>
      <c r="X120" s="60"/>
      <c r="Y120" s="60"/>
      <c r="Z120" s="60"/>
      <c r="AA120" s="60"/>
      <c r="AB120" s="60"/>
      <c r="AC120" s="60"/>
      <c r="AD120" s="60"/>
      <c r="AE120" s="60"/>
      <c r="AF120" s="60"/>
      <c r="AG120" s="58"/>
      <c r="AH120" s="58"/>
      <c r="AI120" s="58"/>
      <c r="AJ120" s="58"/>
      <c r="AK120" s="58"/>
      <c r="AL120" s="58"/>
      <c r="AM120" s="58"/>
      <c r="AN120" s="58"/>
      <c r="AO120" s="52" t="e">
        <f t="shared" si="4"/>
        <v>#N/A</v>
      </c>
      <c r="AP120" s="70" t="e">
        <f t="shared" si="6"/>
        <v>#N/A</v>
      </c>
      <c r="AW120" s="68" t="e">
        <f>VLOOKUP(AG120,'Validation Lists'!$B$232:$C$235,2,FALSE)</f>
        <v>#N/A</v>
      </c>
      <c r="AX120" s="68" t="e">
        <f>VLOOKUP(AH120,'Validation Lists'!$B$232:$C$235,2,FALSE)</f>
        <v>#N/A</v>
      </c>
      <c r="AY120" s="68" t="e">
        <f>VLOOKUP(AI120,'Validation Lists'!$B$232:$C$235,2,FALSE)</f>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F120" s="68" t="e">
        <f>VLOOKUP(S120,'Validation Lists'!$B$229:$C$230,2,FALSE)</f>
        <v>#N/A</v>
      </c>
      <c r="BG120" s="68" t="e">
        <f>VLOOKUP(T120,'Validation Lists'!$B$229:$C$230,2,FALSE)</f>
        <v>#N/A</v>
      </c>
      <c r="BH120" s="68" t="e">
        <f>VLOOKUP(U120,'Validation Lists'!$B$229:$C$230,2,FALSE)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 t="shared" si="5"/>
        <v>#N/A</v>
      </c>
    </row>
    <row r="121" spans="1:72" ht="77.5" customHeight="1" x14ac:dyDescent="0.15">
      <c r="A121" s="29"/>
      <c r="B121" s="29"/>
      <c r="C121" s="29"/>
      <c r="D121" s="29"/>
      <c r="E121" s="29"/>
      <c r="F121" s="30"/>
      <c r="G121" s="30"/>
      <c r="H121" s="52"/>
      <c r="I121" s="52"/>
      <c r="J121" s="52"/>
      <c r="K121" s="52"/>
      <c r="L121" s="53"/>
      <c r="M121" s="53"/>
      <c r="N121" s="53"/>
      <c r="O121" s="53"/>
      <c r="P121" s="53"/>
      <c r="Q121" s="53"/>
      <c r="R121" s="53"/>
      <c r="S121" s="60"/>
      <c r="T121" s="60"/>
      <c r="U121" s="60"/>
      <c r="V121" s="60"/>
      <c r="W121" s="60"/>
      <c r="X121" s="60"/>
      <c r="Y121" s="60"/>
      <c r="Z121" s="60"/>
      <c r="AA121" s="60"/>
      <c r="AB121" s="60"/>
      <c r="AC121" s="60"/>
      <c r="AD121" s="60"/>
      <c r="AE121" s="60"/>
      <c r="AF121" s="60"/>
      <c r="AG121" s="58"/>
      <c r="AH121" s="58"/>
      <c r="AI121" s="58"/>
      <c r="AJ121" s="58"/>
      <c r="AK121" s="58"/>
      <c r="AL121" s="58"/>
      <c r="AM121" s="58"/>
      <c r="AN121" s="58"/>
      <c r="AO121" s="52" t="e">
        <f t="shared" si="4"/>
        <v>#N/A</v>
      </c>
      <c r="AP121" s="70" t="e">
        <f t="shared" si="6"/>
        <v>#N/A</v>
      </c>
      <c r="AW121" s="68" t="e">
        <f>VLOOKUP(AG121,'Validation Lists'!$B$232:$C$235,2,FALSE)</f>
        <v>#N/A</v>
      </c>
      <c r="AX121" s="68" t="e">
        <f>VLOOKUP(AH121,'Validation Lists'!$B$232:$C$235,2,FALSE)</f>
        <v>#N/A</v>
      </c>
      <c r="AY121" s="68" t="e">
        <f>VLOOKUP(AI121,'Validation Lists'!$B$232:$C$235,2,FALSE)</f>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F121" s="68" t="e">
        <f>VLOOKUP(S121,'Validation Lists'!$B$229:$C$230,2,FALSE)</f>
        <v>#N/A</v>
      </c>
      <c r="BG121" s="68" t="e">
        <f>VLOOKUP(T121,'Validation Lists'!$B$229:$C$230,2,FALSE)</f>
        <v>#N/A</v>
      </c>
      <c r="BH121" s="68" t="e">
        <f>VLOOKUP(U121,'Validation Lists'!$B$229:$C$230,2,FALSE)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 t="shared" si="5"/>
        <v>#N/A</v>
      </c>
    </row>
    <row r="122" spans="1:72" ht="77.5" customHeight="1" x14ac:dyDescent="0.15">
      <c r="A122" s="29"/>
      <c r="B122" s="29"/>
      <c r="C122" s="29"/>
      <c r="D122" s="29"/>
      <c r="E122" s="29"/>
      <c r="F122" s="30"/>
      <c r="G122" s="30"/>
      <c r="H122" s="52"/>
      <c r="I122" s="52"/>
      <c r="J122" s="52"/>
      <c r="K122" s="52"/>
      <c r="L122" s="53"/>
      <c r="M122" s="53"/>
      <c r="N122" s="53"/>
      <c r="O122" s="53"/>
      <c r="P122" s="53"/>
      <c r="Q122" s="53"/>
      <c r="R122" s="53"/>
      <c r="S122" s="60"/>
      <c r="T122" s="60"/>
      <c r="U122" s="60"/>
      <c r="V122" s="60"/>
      <c r="W122" s="60"/>
      <c r="X122" s="60"/>
      <c r="Y122" s="60"/>
      <c r="Z122" s="60"/>
      <c r="AA122" s="60"/>
      <c r="AB122" s="60"/>
      <c r="AC122" s="60"/>
      <c r="AD122" s="60"/>
      <c r="AE122" s="60"/>
      <c r="AF122" s="60"/>
      <c r="AG122" s="58"/>
      <c r="AH122" s="58"/>
      <c r="AI122" s="58"/>
      <c r="AJ122" s="58"/>
      <c r="AK122" s="58"/>
      <c r="AL122" s="58"/>
      <c r="AM122" s="58"/>
      <c r="AN122" s="58"/>
      <c r="AO122" s="52" t="e">
        <f t="shared" si="4"/>
        <v>#N/A</v>
      </c>
      <c r="AP122" s="70" t="e">
        <f t="shared" si="6"/>
        <v>#N/A</v>
      </c>
      <c r="AW122" s="68" t="e">
        <f>VLOOKUP(AG122,'Validation Lists'!$B$232:$C$235,2,FALSE)</f>
        <v>#N/A</v>
      </c>
      <c r="AX122" s="68" t="e">
        <f>VLOOKUP(AH122,'Validation Lists'!$B$232:$C$235,2,FALSE)</f>
        <v>#N/A</v>
      </c>
      <c r="AY122" s="68" t="e">
        <f>VLOOKUP(AI122,'Validation Lists'!$B$232:$C$235,2,FALSE)</f>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F122" s="68" t="e">
        <f>VLOOKUP(S122,'Validation Lists'!$B$229:$C$230,2,FALSE)</f>
        <v>#N/A</v>
      </c>
      <c r="BG122" s="68" t="e">
        <f>VLOOKUP(T122,'Validation Lists'!$B$229:$C$230,2,FALSE)</f>
        <v>#N/A</v>
      </c>
      <c r="BH122" s="68" t="e">
        <f>VLOOKUP(U122,'Validation Lists'!$B$229:$C$230,2,FALSE)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 t="shared" si="5"/>
        <v>#N/A</v>
      </c>
    </row>
    <row r="123" spans="1:72" ht="77.5" customHeight="1" x14ac:dyDescent="0.15">
      <c r="A123" s="29"/>
      <c r="B123" s="29"/>
      <c r="C123" s="29"/>
      <c r="D123" s="29"/>
      <c r="E123" s="29"/>
      <c r="F123" s="30"/>
      <c r="G123" s="30"/>
      <c r="H123" s="52"/>
      <c r="I123" s="52"/>
      <c r="J123" s="52"/>
      <c r="K123" s="52"/>
      <c r="L123" s="53"/>
      <c r="M123" s="53"/>
      <c r="N123" s="53"/>
      <c r="O123" s="53"/>
      <c r="P123" s="53"/>
      <c r="Q123" s="53"/>
      <c r="R123" s="53"/>
      <c r="S123" s="60"/>
      <c r="T123" s="60"/>
      <c r="U123" s="60"/>
      <c r="V123" s="60"/>
      <c r="W123" s="60"/>
      <c r="X123" s="60"/>
      <c r="Y123" s="60"/>
      <c r="Z123" s="60"/>
      <c r="AA123" s="60"/>
      <c r="AB123" s="60"/>
      <c r="AC123" s="60"/>
      <c r="AD123" s="60"/>
      <c r="AE123" s="60"/>
      <c r="AF123" s="60"/>
      <c r="AG123" s="58"/>
      <c r="AH123" s="58"/>
      <c r="AI123" s="58"/>
      <c r="AJ123" s="58"/>
      <c r="AK123" s="58"/>
      <c r="AL123" s="58"/>
      <c r="AM123" s="58"/>
      <c r="AN123" s="58"/>
      <c r="AO123" s="52" t="e">
        <f t="shared" si="4"/>
        <v>#N/A</v>
      </c>
      <c r="AP123" s="70" t="e">
        <f t="shared" si="6"/>
        <v>#N/A</v>
      </c>
      <c r="AW123" s="68" t="e">
        <f>VLOOKUP(AG123,'Validation Lists'!$B$232:$C$235,2,FALSE)</f>
        <v>#N/A</v>
      </c>
      <c r="AX123" s="68" t="e">
        <f>VLOOKUP(AH123,'Validation Lists'!$B$232:$C$235,2,FALSE)</f>
        <v>#N/A</v>
      </c>
      <c r="AY123" s="68" t="e">
        <f>VLOOKUP(AI123,'Validation Lists'!$B$232:$C$235,2,FALSE)</f>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F123" s="68" t="e">
        <f>VLOOKUP(S123,'Validation Lists'!$B$229:$C$230,2,FALSE)</f>
        <v>#N/A</v>
      </c>
      <c r="BG123" s="68" t="e">
        <f>VLOOKUP(T123,'Validation Lists'!$B$229:$C$230,2,FALSE)</f>
        <v>#N/A</v>
      </c>
      <c r="BH123" s="68" t="e">
        <f>VLOOKUP(U123,'Validation Lists'!$B$229:$C$230,2,FALSE)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 t="shared" si="5"/>
        <v>#N/A</v>
      </c>
    </row>
    <row r="124" spans="1:72" ht="77.5" customHeight="1" x14ac:dyDescent="0.15">
      <c r="A124" s="29"/>
      <c r="B124" s="29"/>
      <c r="C124" s="29"/>
      <c r="D124" s="29"/>
      <c r="E124" s="29"/>
      <c r="F124" s="30"/>
      <c r="G124" s="30"/>
      <c r="H124" s="52"/>
      <c r="I124" s="52"/>
      <c r="J124" s="52"/>
      <c r="K124" s="52"/>
      <c r="L124" s="53"/>
      <c r="M124" s="53"/>
      <c r="N124" s="53"/>
      <c r="O124" s="53"/>
      <c r="P124" s="53"/>
      <c r="Q124" s="53"/>
      <c r="R124" s="53"/>
      <c r="S124" s="60"/>
      <c r="T124" s="60"/>
      <c r="U124" s="60"/>
      <c r="V124" s="60"/>
      <c r="W124" s="60"/>
      <c r="X124" s="60"/>
      <c r="Y124" s="60"/>
      <c r="Z124" s="60"/>
      <c r="AA124" s="60"/>
      <c r="AB124" s="60"/>
      <c r="AC124" s="60"/>
      <c r="AD124" s="60"/>
      <c r="AE124" s="60"/>
      <c r="AF124" s="60"/>
      <c r="AG124" s="58"/>
      <c r="AH124" s="58"/>
      <c r="AI124" s="58"/>
      <c r="AJ124" s="58"/>
      <c r="AK124" s="58"/>
      <c r="AL124" s="58"/>
      <c r="AM124" s="58"/>
      <c r="AN124" s="58"/>
      <c r="AO124" s="52" t="e">
        <f t="shared" si="4"/>
        <v>#N/A</v>
      </c>
      <c r="AP124" s="70" t="e">
        <f t="shared" si="6"/>
        <v>#N/A</v>
      </c>
      <c r="AW124" s="68" t="e">
        <f>VLOOKUP(AG124,'Validation Lists'!$B$232:$C$235,2,FALSE)</f>
        <v>#N/A</v>
      </c>
      <c r="AX124" s="68" t="e">
        <f>VLOOKUP(AH124,'Validation Lists'!$B$232:$C$235,2,FALSE)</f>
        <v>#N/A</v>
      </c>
      <c r="AY124" s="68" t="e">
        <f>VLOOKUP(AI124,'Validation Lists'!$B$232:$C$235,2,FALSE)</f>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F124" s="68" t="e">
        <f>VLOOKUP(S124,'Validation Lists'!$B$229:$C$230,2,FALSE)</f>
        <v>#N/A</v>
      </c>
      <c r="BG124" s="68" t="e">
        <f>VLOOKUP(T124,'Validation Lists'!$B$229:$C$230,2,FALSE)</f>
        <v>#N/A</v>
      </c>
      <c r="BH124" s="68" t="e">
        <f>VLOOKUP(U124,'Validation Lists'!$B$229:$C$230,2,FALSE)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 t="shared" si="5"/>
        <v>#N/A</v>
      </c>
    </row>
    <row r="125" spans="1:72" ht="77.5" customHeight="1" x14ac:dyDescent="0.15">
      <c r="A125" s="29"/>
      <c r="B125" s="29"/>
      <c r="C125" s="29"/>
      <c r="D125" s="29"/>
      <c r="E125" s="29"/>
      <c r="F125" s="30"/>
      <c r="G125" s="30"/>
      <c r="H125" s="52"/>
      <c r="I125" s="52"/>
      <c r="J125" s="52"/>
      <c r="K125" s="52"/>
      <c r="L125" s="53"/>
      <c r="M125" s="53"/>
      <c r="N125" s="53"/>
      <c r="O125" s="53"/>
      <c r="P125" s="53"/>
      <c r="Q125" s="53"/>
      <c r="R125" s="53"/>
      <c r="S125" s="60"/>
      <c r="T125" s="60"/>
      <c r="U125" s="60"/>
      <c r="V125" s="60"/>
      <c r="W125" s="60"/>
      <c r="X125" s="60"/>
      <c r="Y125" s="60"/>
      <c r="Z125" s="60"/>
      <c r="AA125" s="60"/>
      <c r="AB125" s="60"/>
      <c r="AC125" s="60"/>
      <c r="AD125" s="60"/>
      <c r="AE125" s="60"/>
      <c r="AF125" s="60"/>
      <c r="AG125" s="58"/>
      <c r="AH125" s="58"/>
      <c r="AI125" s="58"/>
      <c r="AJ125" s="58"/>
      <c r="AK125" s="58"/>
      <c r="AL125" s="58"/>
      <c r="AM125" s="58"/>
      <c r="AN125" s="58"/>
      <c r="AO125" s="52" t="e">
        <f t="shared" si="4"/>
        <v>#N/A</v>
      </c>
      <c r="AP125" s="70" t="e">
        <f t="shared" si="6"/>
        <v>#N/A</v>
      </c>
      <c r="AW125" s="68" t="e">
        <f>VLOOKUP(AG125,'Validation Lists'!$B$232:$C$235,2,FALSE)</f>
        <v>#N/A</v>
      </c>
      <c r="AX125" s="68" t="e">
        <f>VLOOKUP(AH125,'Validation Lists'!$B$232:$C$235,2,FALSE)</f>
        <v>#N/A</v>
      </c>
      <c r="AY125" s="68" t="e">
        <f>VLOOKUP(AI125,'Validation Lists'!$B$232:$C$235,2,FALSE)</f>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F125" s="68" t="e">
        <f>VLOOKUP(S125,'Validation Lists'!$B$229:$C$230,2,FALSE)</f>
        <v>#N/A</v>
      </c>
      <c r="BG125" s="68" t="e">
        <f>VLOOKUP(T125,'Validation Lists'!$B$229:$C$230,2,FALSE)</f>
        <v>#N/A</v>
      </c>
      <c r="BH125" s="68" t="e">
        <f>VLOOKUP(U125,'Validation Lists'!$B$229:$C$230,2,FALSE)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 t="shared" si="5"/>
        <v>#N/A</v>
      </c>
    </row>
    <row r="126" spans="1:72" ht="77.5" customHeight="1" x14ac:dyDescent="0.15">
      <c r="A126" s="29"/>
      <c r="B126" s="29"/>
      <c r="C126" s="29"/>
      <c r="D126" s="29"/>
      <c r="E126" s="29"/>
      <c r="F126" s="30"/>
      <c r="G126" s="30"/>
      <c r="H126" s="52"/>
      <c r="I126" s="52"/>
      <c r="J126" s="52"/>
      <c r="K126" s="52"/>
      <c r="L126" s="53"/>
      <c r="M126" s="53"/>
      <c r="N126" s="53"/>
      <c r="O126" s="53"/>
      <c r="P126" s="53"/>
      <c r="Q126" s="53"/>
      <c r="R126" s="53"/>
      <c r="S126" s="60"/>
      <c r="T126" s="60"/>
      <c r="U126" s="60"/>
      <c r="V126" s="60"/>
      <c r="W126" s="60"/>
      <c r="X126" s="60"/>
      <c r="Y126" s="60"/>
      <c r="Z126" s="60"/>
      <c r="AA126" s="60"/>
      <c r="AB126" s="60"/>
      <c r="AC126" s="60"/>
      <c r="AD126" s="60"/>
      <c r="AE126" s="60"/>
      <c r="AF126" s="60"/>
      <c r="AG126" s="58"/>
      <c r="AH126" s="58"/>
      <c r="AI126" s="58"/>
      <c r="AJ126" s="58"/>
      <c r="AK126" s="58"/>
      <c r="AL126" s="58"/>
      <c r="AM126" s="58"/>
      <c r="AN126" s="58"/>
      <c r="AO126" s="52" t="e">
        <f t="shared" si="4"/>
        <v>#N/A</v>
      </c>
      <c r="AP126" s="70" t="e">
        <f t="shared" si="6"/>
        <v>#N/A</v>
      </c>
      <c r="AW126" s="68" t="e">
        <f>VLOOKUP(AG126,'Validation Lists'!$B$232:$C$235,2,FALSE)</f>
        <v>#N/A</v>
      </c>
      <c r="AX126" s="68" t="e">
        <f>VLOOKUP(AH126,'Validation Lists'!$B$232:$C$235,2,FALSE)</f>
        <v>#N/A</v>
      </c>
      <c r="AY126" s="68" t="e">
        <f>VLOOKUP(AI126,'Validation Lists'!$B$232:$C$235,2,FALSE)</f>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F126" s="68" t="e">
        <f>VLOOKUP(S126,'Validation Lists'!$B$229:$C$230,2,FALSE)</f>
        <v>#N/A</v>
      </c>
      <c r="BG126" s="68" t="e">
        <f>VLOOKUP(T126,'Validation Lists'!$B$229:$C$230,2,FALSE)</f>
        <v>#N/A</v>
      </c>
      <c r="BH126" s="68" t="e">
        <f>VLOOKUP(U126,'Validation Lists'!$B$229:$C$230,2,FALSE)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 t="shared" si="5"/>
        <v>#N/A</v>
      </c>
    </row>
    <row r="127" spans="1:72" ht="77.5" customHeight="1" x14ac:dyDescent="0.15">
      <c r="A127" s="29"/>
      <c r="B127" s="29"/>
      <c r="C127" s="29"/>
      <c r="D127" s="29"/>
      <c r="E127" s="29"/>
      <c r="F127" s="30"/>
      <c r="G127" s="30"/>
      <c r="H127" s="52"/>
      <c r="I127" s="52"/>
      <c r="J127" s="52"/>
      <c r="K127" s="52"/>
      <c r="L127" s="53"/>
      <c r="M127" s="53"/>
      <c r="N127" s="53"/>
      <c r="O127" s="53"/>
      <c r="P127" s="53"/>
      <c r="Q127" s="53"/>
      <c r="R127" s="53"/>
      <c r="S127" s="60"/>
      <c r="T127" s="60"/>
      <c r="U127" s="60"/>
      <c r="V127" s="60"/>
      <c r="W127" s="60"/>
      <c r="X127" s="60"/>
      <c r="Y127" s="60"/>
      <c r="Z127" s="60"/>
      <c r="AA127" s="60"/>
      <c r="AB127" s="60"/>
      <c r="AC127" s="60"/>
      <c r="AD127" s="60"/>
      <c r="AE127" s="60"/>
      <c r="AF127" s="60"/>
      <c r="AG127" s="58"/>
      <c r="AH127" s="58"/>
      <c r="AI127" s="58"/>
      <c r="AJ127" s="58"/>
      <c r="AK127" s="58"/>
      <c r="AL127" s="58"/>
      <c r="AM127" s="58"/>
      <c r="AN127" s="58"/>
      <c r="AO127" s="52" t="e">
        <f t="shared" si="4"/>
        <v>#N/A</v>
      </c>
      <c r="AP127" s="70" t="e">
        <f t="shared" si="6"/>
        <v>#N/A</v>
      </c>
      <c r="AW127" s="68" t="e">
        <f>VLOOKUP(AG127,'Validation Lists'!$B$232:$C$235,2,FALSE)</f>
        <v>#N/A</v>
      </c>
      <c r="AX127" s="68" t="e">
        <f>VLOOKUP(AH127,'Validation Lists'!$B$232:$C$235,2,FALSE)</f>
        <v>#N/A</v>
      </c>
      <c r="AY127" s="68" t="e">
        <f>VLOOKUP(AI127,'Validation Lists'!$B$232:$C$235,2,FALSE)</f>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F127" s="68" t="e">
        <f>VLOOKUP(S127,'Validation Lists'!$B$229:$C$230,2,FALSE)</f>
        <v>#N/A</v>
      </c>
      <c r="BG127" s="68" t="e">
        <f>VLOOKUP(T127,'Validation Lists'!$B$229:$C$230,2,FALSE)</f>
        <v>#N/A</v>
      </c>
      <c r="BH127" s="68" t="e">
        <f>VLOOKUP(U127,'Validation Lists'!$B$229:$C$230,2,FALSE)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 t="shared" si="5"/>
        <v>#N/A</v>
      </c>
    </row>
    <row r="128" spans="1:72" ht="77.5" customHeight="1" x14ac:dyDescent="0.15">
      <c r="A128" s="29"/>
      <c r="B128" s="29"/>
      <c r="C128" s="29"/>
      <c r="D128" s="29"/>
      <c r="E128" s="29"/>
      <c r="F128" s="30"/>
      <c r="G128" s="30"/>
      <c r="H128" s="52"/>
      <c r="I128" s="52"/>
      <c r="J128" s="52"/>
      <c r="K128" s="52"/>
      <c r="L128" s="53"/>
      <c r="M128" s="53"/>
      <c r="N128" s="53"/>
      <c r="O128" s="53"/>
      <c r="P128" s="53"/>
      <c r="Q128" s="53"/>
      <c r="R128" s="53"/>
      <c r="S128" s="60"/>
      <c r="T128" s="60"/>
      <c r="U128" s="60"/>
      <c r="V128" s="60"/>
      <c r="W128" s="60"/>
      <c r="X128" s="60"/>
      <c r="Y128" s="60"/>
      <c r="Z128" s="60"/>
      <c r="AA128" s="60"/>
      <c r="AB128" s="60"/>
      <c r="AC128" s="60"/>
      <c r="AD128" s="60"/>
      <c r="AE128" s="60"/>
      <c r="AF128" s="60"/>
      <c r="AG128" s="58"/>
      <c r="AH128" s="58"/>
      <c r="AI128" s="58"/>
      <c r="AJ128" s="58"/>
      <c r="AK128" s="58"/>
      <c r="AL128" s="58"/>
      <c r="AM128" s="58"/>
      <c r="AN128" s="58"/>
      <c r="AO128" s="52" t="e">
        <f t="shared" si="4"/>
        <v>#N/A</v>
      </c>
      <c r="AP128" s="70" t="e">
        <f t="shared" si="6"/>
        <v>#N/A</v>
      </c>
      <c r="AW128" s="68" t="e">
        <f>VLOOKUP(AG128,'Validation Lists'!$B$232:$C$235,2,FALSE)</f>
        <v>#N/A</v>
      </c>
      <c r="AX128" s="68" t="e">
        <f>VLOOKUP(AH128,'Validation Lists'!$B$232:$C$235,2,FALSE)</f>
        <v>#N/A</v>
      </c>
      <c r="AY128" s="68" t="e">
        <f>VLOOKUP(AI128,'Validation Lists'!$B$232:$C$235,2,FALSE)</f>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F128" s="68" t="e">
        <f>VLOOKUP(S128,'Validation Lists'!$B$229:$C$230,2,FALSE)</f>
        <v>#N/A</v>
      </c>
      <c r="BG128" s="68" t="e">
        <f>VLOOKUP(T128,'Validation Lists'!$B$229:$C$230,2,FALSE)</f>
        <v>#N/A</v>
      </c>
      <c r="BH128" s="68" t="e">
        <f>VLOOKUP(U128,'Validation Lists'!$B$229:$C$230,2,FALSE)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 t="shared" si="5"/>
        <v>#N/A</v>
      </c>
    </row>
    <row r="129" spans="1:72" ht="77.5" customHeight="1" x14ac:dyDescent="0.15">
      <c r="A129" s="29"/>
      <c r="B129" s="29"/>
      <c r="C129" s="29"/>
      <c r="D129" s="29"/>
      <c r="E129" s="29"/>
      <c r="F129" s="30"/>
      <c r="G129" s="30"/>
      <c r="H129" s="52"/>
      <c r="I129" s="52"/>
      <c r="J129" s="52"/>
      <c r="K129" s="52"/>
      <c r="L129" s="53"/>
      <c r="M129" s="53"/>
      <c r="N129" s="53"/>
      <c r="O129" s="53"/>
      <c r="P129" s="53"/>
      <c r="Q129" s="53"/>
      <c r="R129" s="53"/>
      <c r="S129" s="60"/>
      <c r="T129" s="60"/>
      <c r="U129" s="60"/>
      <c r="V129" s="60"/>
      <c r="W129" s="60"/>
      <c r="X129" s="60"/>
      <c r="Y129" s="60"/>
      <c r="Z129" s="60"/>
      <c r="AA129" s="60"/>
      <c r="AB129" s="60"/>
      <c r="AC129" s="60"/>
      <c r="AD129" s="60"/>
      <c r="AE129" s="60"/>
      <c r="AF129" s="60"/>
      <c r="AG129" s="58"/>
      <c r="AH129" s="58"/>
      <c r="AI129" s="58"/>
      <c r="AJ129" s="58"/>
      <c r="AK129" s="58"/>
      <c r="AL129" s="58"/>
      <c r="AM129" s="58"/>
      <c r="AN129" s="58"/>
      <c r="AO129" s="52" t="e">
        <f t="shared" si="4"/>
        <v>#N/A</v>
      </c>
      <c r="AP129" s="70" t="e">
        <f t="shared" si="6"/>
        <v>#N/A</v>
      </c>
      <c r="AW129" s="68" t="e">
        <f>VLOOKUP(AG129,'Validation Lists'!$B$232:$C$235,2,FALSE)</f>
        <v>#N/A</v>
      </c>
      <c r="AX129" s="68" t="e">
        <f>VLOOKUP(AH129,'Validation Lists'!$B$232:$C$235,2,FALSE)</f>
        <v>#N/A</v>
      </c>
      <c r="AY129" s="68" t="e">
        <f>VLOOKUP(AI129,'Validation Lists'!$B$232:$C$235,2,FALSE)</f>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F129" s="68" t="e">
        <f>VLOOKUP(S129,'Validation Lists'!$B$229:$C$230,2,FALSE)</f>
        <v>#N/A</v>
      </c>
      <c r="BG129" s="68" t="e">
        <f>VLOOKUP(T129,'Validation Lists'!$B$229:$C$230,2,FALSE)</f>
        <v>#N/A</v>
      </c>
      <c r="BH129" s="68" t="e">
        <f>VLOOKUP(U129,'Validation Lists'!$B$229:$C$230,2,FALSE)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 t="shared" si="5"/>
        <v>#N/A</v>
      </c>
    </row>
    <row r="130" spans="1:72" ht="77.5" customHeight="1" x14ac:dyDescent="0.15">
      <c r="A130" s="29"/>
      <c r="B130" s="29"/>
      <c r="C130" s="29"/>
      <c r="D130" s="29"/>
      <c r="E130" s="29"/>
      <c r="F130" s="30"/>
      <c r="G130" s="30"/>
      <c r="H130" s="52"/>
      <c r="I130" s="52"/>
      <c r="J130" s="52"/>
      <c r="K130" s="52"/>
      <c r="L130" s="53"/>
      <c r="M130" s="53"/>
      <c r="N130" s="53"/>
      <c r="O130" s="53"/>
      <c r="P130" s="53"/>
      <c r="Q130" s="53"/>
      <c r="R130" s="53"/>
      <c r="S130" s="60"/>
      <c r="T130" s="60"/>
      <c r="U130" s="60"/>
      <c r="V130" s="60"/>
      <c r="W130" s="60"/>
      <c r="X130" s="60"/>
      <c r="Y130" s="60"/>
      <c r="Z130" s="60"/>
      <c r="AA130" s="60"/>
      <c r="AB130" s="60"/>
      <c r="AC130" s="60"/>
      <c r="AD130" s="60"/>
      <c r="AE130" s="60"/>
      <c r="AF130" s="60"/>
      <c r="AG130" s="58"/>
      <c r="AH130" s="58"/>
      <c r="AI130" s="58"/>
      <c r="AJ130" s="58"/>
      <c r="AK130" s="58"/>
      <c r="AL130" s="58"/>
      <c r="AM130" s="58"/>
      <c r="AN130" s="58"/>
      <c r="AO130" s="52" t="e">
        <f t="shared" si="4"/>
        <v>#N/A</v>
      </c>
      <c r="AP130" s="70" t="e">
        <f t="shared" si="6"/>
        <v>#N/A</v>
      </c>
      <c r="AW130" s="68" t="e">
        <f>VLOOKUP(AG130,'Validation Lists'!$B$232:$C$235,2,FALSE)</f>
        <v>#N/A</v>
      </c>
      <c r="AX130" s="68" t="e">
        <f>VLOOKUP(AH130,'Validation Lists'!$B$232:$C$235,2,FALSE)</f>
        <v>#N/A</v>
      </c>
      <c r="AY130" s="68" t="e">
        <f>VLOOKUP(AI130,'Validation Lists'!$B$232:$C$235,2,FALSE)</f>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F130" s="68" t="e">
        <f>VLOOKUP(S130,'Validation Lists'!$B$229:$C$230,2,FALSE)</f>
        <v>#N/A</v>
      </c>
      <c r="BG130" s="68" t="e">
        <f>VLOOKUP(T130,'Validation Lists'!$B$229:$C$230,2,FALSE)</f>
        <v>#N/A</v>
      </c>
      <c r="BH130" s="68" t="e">
        <f>VLOOKUP(U130,'Validation Lists'!$B$229:$C$230,2,FALSE)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 t="shared" si="5"/>
        <v>#N/A</v>
      </c>
    </row>
    <row r="131" spans="1:72" ht="77.5" customHeight="1" x14ac:dyDescent="0.15">
      <c r="A131" s="29"/>
      <c r="B131" s="29"/>
      <c r="C131" s="29"/>
      <c r="D131" s="29"/>
      <c r="E131" s="29"/>
      <c r="F131" s="30"/>
      <c r="G131" s="30"/>
      <c r="H131" s="52"/>
      <c r="I131" s="52"/>
      <c r="J131" s="52"/>
      <c r="K131" s="52"/>
      <c r="L131" s="53"/>
      <c r="M131" s="53"/>
      <c r="N131" s="53"/>
      <c r="O131" s="53"/>
      <c r="P131" s="53"/>
      <c r="Q131" s="53"/>
      <c r="R131" s="53"/>
      <c r="S131" s="60"/>
      <c r="T131" s="60"/>
      <c r="U131" s="60"/>
      <c r="V131" s="60"/>
      <c r="W131" s="60"/>
      <c r="X131" s="60"/>
      <c r="Y131" s="60"/>
      <c r="Z131" s="60"/>
      <c r="AA131" s="60"/>
      <c r="AB131" s="60"/>
      <c r="AC131" s="60"/>
      <c r="AD131" s="60"/>
      <c r="AE131" s="60"/>
      <c r="AF131" s="60"/>
      <c r="AG131" s="58"/>
      <c r="AH131" s="58"/>
      <c r="AI131" s="58"/>
      <c r="AJ131" s="58"/>
      <c r="AK131" s="58"/>
      <c r="AL131" s="58"/>
      <c r="AM131" s="58"/>
      <c r="AN131" s="58"/>
      <c r="AO131" s="52" t="e">
        <f t="shared" si="4"/>
        <v>#N/A</v>
      </c>
      <c r="AP131" s="70" t="e">
        <f t="shared" si="6"/>
        <v>#N/A</v>
      </c>
      <c r="AW131" s="68" t="e">
        <f>VLOOKUP(AG131,'Validation Lists'!$B$232:$C$235,2,FALSE)</f>
        <v>#N/A</v>
      </c>
      <c r="AX131" s="68" t="e">
        <f>VLOOKUP(AH131,'Validation Lists'!$B$232:$C$235,2,FALSE)</f>
        <v>#N/A</v>
      </c>
      <c r="AY131" s="68" t="e">
        <f>VLOOKUP(AI131,'Validation Lists'!$B$232:$C$235,2,FALSE)</f>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F131" s="68" t="e">
        <f>VLOOKUP(S131,'Validation Lists'!$B$229:$C$230,2,FALSE)</f>
        <v>#N/A</v>
      </c>
      <c r="BG131" s="68" t="e">
        <f>VLOOKUP(T131,'Validation Lists'!$B$229:$C$230,2,FALSE)</f>
        <v>#N/A</v>
      </c>
      <c r="BH131" s="68" t="e">
        <f>VLOOKUP(U131,'Validation Lists'!$B$229:$C$230,2,FALSE)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 t="shared" si="5"/>
        <v>#N/A</v>
      </c>
    </row>
    <row r="132" spans="1:72" ht="77.5" customHeight="1" x14ac:dyDescent="0.15">
      <c r="A132" s="29"/>
      <c r="B132" s="29"/>
      <c r="C132" s="29"/>
      <c r="D132" s="29"/>
      <c r="E132" s="29"/>
      <c r="F132" s="30"/>
      <c r="G132" s="30"/>
      <c r="H132" s="52"/>
      <c r="I132" s="52"/>
      <c r="J132" s="52"/>
      <c r="K132" s="52"/>
      <c r="L132" s="53"/>
      <c r="M132" s="53"/>
      <c r="N132" s="53"/>
      <c r="O132" s="53"/>
      <c r="P132" s="53"/>
      <c r="Q132" s="53"/>
      <c r="R132" s="53"/>
      <c r="S132" s="60"/>
      <c r="T132" s="60"/>
      <c r="U132" s="60"/>
      <c r="V132" s="60"/>
      <c r="W132" s="60"/>
      <c r="X132" s="60"/>
      <c r="Y132" s="60"/>
      <c r="Z132" s="60"/>
      <c r="AA132" s="60"/>
      <c r="AB132" s="60"/>
      <c r="AC132" s="60"/>
      <c r="AD132" s="60"/>
      <c r="AE132" s="60"/>
      <c r="AF132" s="60"/>
      <c r="AG132" s="58"/>
      <c r="AH132" s="58"/>
      <c r="AI132" s="58"/>
      <c r="AJ132" s="58"/>
      <c r="AK132" s="58"/>
      <c r="AL132" s="58"/>
      <c r="AM132" s="58"/>
      <c r="AN132" s="58"/>
      <c r="AO132" s="52" t="e">
        <f t="shared" si="4"/>
        <v>#N/A</v>
      </c>
      <c r="AP132" s="70" t="e">
        <f t="shared" si="6"/>
        <v>#N/A</v>
      </c>
      <c r="AW132" s="68" t="e">
        <f>VLOOKUP(AG132,'Validation Lists'!$B$232:$C$235,2,FALSE)</f>
        <v>#N/A</v>
      </c>
      <c r="AX132" s="68" t="e">
        <f>VLOOKUP(AH132,'Validation Lists'!$B$232:$C$235,2,FALSE)</f>
        <v>#N/A</v>
      </c>
      <c r="AY132" s="68" t="e">
        <f>VLOOKUP(AI132,'Validation Lists'!$B$232:$C$235,2,FALSE)</f>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F132" s="68" t="e">
        <f>VLOOKUP(S132,'Validation Lists'!$B$229:$C$230,2,FALSE)</f>
        <v>#N/A</v>
      </c>
      <c r="BG132" s="68" t="e">
        <f>VLOOKUP(T132,'Validation Lists'!$B$229:$C$230,2,FALSE)</f>
        <v>#N/A</v>
      </c>
      <c r="BH132" s="68" t="e">
        <f>VLOOKUP(U132,'Validation Lists'!$B$229:$C$230,2,FALSE)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 t="shared" si="5"/>
        <v>#N/A</v>
      </c>
    </row>
    <row r="133" spans="1:72" ht="77.5" customHeight="1" x14ac:dyDescent="0.15">
      <c r="A133" s="29"/>
      <c r="B133" s="29"/>
      <c r="C133" s="29"/>
      <c r="D133" s="29"/>
      <c r="E133" s="29"/>
      <c r="F133" s="30"/>
      <c r="G133" s="30"/>
      <c r="H133" s="52"/>
      <c r="I133" s="52"/>
      <c r="J133" s="52"/>
      <c r="K133" s="52"/>
      <c r="L133" s="53"/>
      <c r="M133" s="53"/>
      <c r="N133" s="53"/>
      <c r="O133" s="53"/>
      <c r="P133" s="53"/>
      <c r="Q133" s="53"/>
      <c r="R133" s="53"/>
      <c r="S133" s="60"/>
      <c r="T133" s="60"/>
      <c r="U133" s="60"/>
      <c r="V133" s="60"/>
      <c r="W133" s="60"/>
      <c r="X133" s="60"/>
      <c r="Y133" s="60"/>
      <c r="Z133" s="60"/>
      <c r="AA133" s="60"/>
      <c r="AB133" s="60"/>
      <c r="AC133" s="60"/>
      <c r="AD133" s="60"/>
      <c r="AE133" s="60"/>
      <c r="AF133" s="60"/>
      <c r="AG133" s="58"/>
      <c r="AH133" s="58"/>
      <c r="AI133" s="58"/>
      <c r="AJ133" s="58"/>
      <c r="AK133" s="58"/>
      <c r="AL133" s="58"/>
      <c r="AM133" s="58"/>
      <c r="AN133" s="58"/>
      <c r="AO133" s="52" t="e">
        <f t="shared" ref="AO133:AO189" si="7">ROUND((AW$2*AW133+AX$2*AX133+AY$2*AY133+AZ$2*AZ133+BA$2*BA133+BB$2*BB133+BC$2*BC133+BD$2*BD133)/3,0)</f>
        <v>#N/A</v>
      </c>
      <c r="AP133" s="70" t="e">
        <f t="shared" si="6"/>
        <v>#N/A</v>
      </c>
      <c r="AW133" s="68" t="e">
        <f>VLOOKUP(AG133,'Validation Lists'!$B$232:$C$235,2,FALSE)</f>
        <v>#N/A</v>
      </c>
      <c r="AX133" s="68" t="e">
        <f>VLOOKUP(AH133,'Validation Lists'!$B$232:$C$235,2,FALSE)</f>
        <v>#N/A</v>
      </c>
      <c r="AY133" s="68" t="e">
        <f>VLOOKUP(AI133,'Validation Lists'!$B$232:$C$235,2,FALSE)</f>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F133" s="68" t="e">
        <f>VLOOKUP(S133,'Validation Lists'!$B$229:$C$230,2,FALSE)</f>
        <v>#N/A</v>
      </c>
      <c r="BG133" s="68" t="e">
        <f>VLOOKUP(T133,'Validation Lists'!$B$229:$C$230,2,FALSE)</f>
        <v>#N/A</v>
      </c>
      <c r="BH133" s="68" t="e">
        <f>VLOOKUP(U133,'Validation Lists'!$B$229:$C$230,2,FALSE)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 t="shared" ref="BT133:BT192" si="8">SUM(BF133:BS133)</f>
        <v>#N/A</v>
      </c>
    </row>
    <row r="134" spans="1:72" ht="77.5" customHeight="1" x14ac:dyDescent="0.15">
      <c r="A134" s="29"/>
      <c r="B134" s="29"/>
      <c r="C134" s="29"/>
      <c r="D134" s="29"/>
      <c r="E134" s="29"/>
      <c r="F134" s="30"/>
      <c r="G134" s="30"/>
      <c r="H134" s="52"/>
      <c r="I134" s="52"/>
      <c r="J134" s="52"/>
      <c r="K134" s="52"/>
      <c r="L134" s="53"/>
      <c r="M134" s="53"/>
      <c r="N134" s="53"/>
      <c r="O134" s="53"/>
      <c r="P134" s="53"/>
      <c r="Q134" s="53"/>
      <c r="R134" s="53"/>
      <c r="S134" s="60"/>
      <c r="T134" s="60"/>
      <c r="U134" s="60"/>
      <c r="V134" s="60"/>
      <c r="W134" s="60"/>
      <c r="X134" s="60"/>
      <c r="Y134" s="60"/>
      <c r="Z134" s="60"/>
      <c r="AA134" s="60"/>
      <c r="AB134" s="60"/>
      <c r="AC134" s="60"/>
      <c r="AD134" s="60"/>
      <c r="AE134" s="60"/>
      <c r="AF134" s="60"/>
      <c r="AG134" s="58"/>
      <c r="AH134" s="58"/>
      <c r="AI134" s="58"/>
      <c r="AJ134" s="58"/>
      <c r="AK134" s="58"/>
      <c r="AL134" s="58"/>
      <c r="AM134" s="58"/>
      <c r="AN134" s="58"/>
      <c r="AO134" s="52" t="e">
        <f t="shared" si="7"/>
        <v>#N/A</v>
      </c>
      <c r="AP134" s="70" t="e">
        <f t="shared" ref="AP134:AP189" si="9">IF(BT134=14,"","This Project does not fully meet qualification criteria")</f>
        <v>#N/A</v>
      </c>
      <c r="AW134" s="68" t="e">
        <f>VLOOKUP(AG134,'Validation Lists'!$B$232:$C$235,2,FALSE)</f>
        <v>#N/A</v>
      </c>
      <c r="AX134" s="68" t="e">
        <f>VLOOKUP(AH134,'Validation Lists'!$B$232:$C$235,2,FALSE)</f>
        <v>#N/A</v>
      </c>
      <c r="AY134" s="68" t="e">
        <f>VLOOKUP(AI134,'Validation Lists'!$B$232:$C$235,2,FALSE)</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F134" s="68" t="e">
        <f>VLOOKUP(S134,'Validation Lists'!$B$229:$C$230,2,FALSE)</f>
        <v>#N/A</v>
      </c>
      <c r="BG134" s="68" t="e">
        <f>VLOOKUP(T134,'Validation Lists'!$B$229:$C$230,2,FALSE)</f>
        <v>#N/A</v>
      </c>
      <c r="BH134" s="68" t="e">
        <f>VLOOKUP(U134,'Validation Lists'!$B$229:$C$230,2,FALSE)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 t="shared" si="8"/>
        <v>#N/A</v>
      </c>
    </row>
    <row r="135" spans="1:72" ht="77.5" customHeight="1" x14ac:dyDescent="0.15">
      <c r="A135" s="29"/>
      <c r="B135" s="29"/>
      <c r="C135" s="29"/>
      <c r="D135" s="29"/>
      <c r="E135" s="29"/>
      <c r="F135" s="30"/>
      <c r="G135" s="30"/>
      <c r="H135" s="52"/>
      <c r="I135" s="52"/>
      <c r="J135" s="52"/>
      <c r="K135" s="52"/>
      <c r="L135" s="53"/>
      <c r="M135" s="53"/>
      <c r="N135" s="53"/>
      <c r="O135" s="53"/>
      <c r="P135" s="53"/>
      <c r="Q135" s="53"/>
      <c r="R135" s="53"/>
      <c r="S135" s="60"/>
      <c r="T135" s="60"/>
      <c r="U135" s="60"/>
      <c r="V135" s="60"/>
      <c r="W135" s="60"/>
      <c r="X135" s="60"/>
      <c r="Y135" s="60"/>
      <c r="Z135" s="60"/>
      <c r="AA135" s="60"/>
      <c r="AB135" s="60"/>
      <c r="AC135" s="60"/>
      <c r="AD135" s="60"/>
      <c r="AE135" s="60"/>
      <c r="AF135" s="60"/>
      <c r="AG135" s="58"/>
      <c r="AH135" s="58"/>
      <c r="AI135" s="58"/>
      <c r="AJ135" s="58"/>
      <c r="AK135" s="58"/>
      <c r="AL135" s="58"/>
      <c r="AM135" s="58"/>
      <c r="AN135" s="58"/>
      <c r="AO135" s="52" t="e">
        <f t="shared" si="7"/>
        <v>#N/A</v>
      </c>
      <c r="AP135" s="70" t="e">
        <f t="shared" si="9"/>
        <v>#N/A</v>
      </c>
      <c r="AW135" s="68" t="e">
        <f>VLOOKUP(AG135,'Validation Lists'!$B$232:$C$235,2,FALSE)</f>
        <v>#N/A</v>
      </c>
      <c r="AX135" s="68" t="e">
        <f>VLOOKUP(AH135,'Validation Lists'!$B$232:$C$235,2,FALSE)</f>
        <v>#N/A</v>
      </c>
      <c r="AY135" s="68" t="e">
        <f>VLOOKUP(AI135,'Validation Lists'!$B$232:$C$235,2,FALSE)</f>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F135" s="68" t="e">
        <f>VLOOKUP(S135,'Validation Lists'!$B$229:$C$230,2,FALSE)</f>
        <v>#N/A</v>
      </c>
      <c r="BG135" s="68" t="e">
        <f>VLOOKUP(T135,'Validation Lists'!$B$229:$C$230,2,FALSE)</f>
        <v>#N/A</v>
      </c>
      <c r="BH135" s="68" t="e">
        <f>VLOOKUP(U135,'Validation Lists'!$B$229:$C$230,2,FALSE)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 t="shared" si="8"/>
        <v>#N/A</v>
      </c>
    </row>
    <row r="136" spans="1:72" ht="77.5" customHeight="1" x14ac:dyDescent="0.15">
      <c r="A136" s="29"/>
      <c r="B136" s="29"/>
      <c r="C136" s="29"/>
      <c r="D136" s="29"/>
      <c r="E136" s="29"/>
      <c r="F136" s="30"/>
      <c r="G136" s="30"/>
      <c r="H136" s="52"/>
      <c r="I136" s="52"/>
      <c r="J136" s="52"/>
      <c r="K136" s="52"/>
      <c r="L136" s="53"/>
      <c r="M136" s="53"/>
      <c r="N136" s="53"/>
      <c r="O136" s="53"/>
      <c r="P136" s="53"/>
      <c r="Q136" s="53"/>
      <c r="R136" s="53"/>
      <c r="S136" s="60"/>
      <c r="T136" s="60"/>
      <c r="U136" s="60"/>
      <c r="V136" s="60"/>
      <c r="W136" s="60"/>
      <c r="X136" s="60"/>
      <c r="Y136" s="60"/>
      <c r="Z136" s="60"/>
      <c r="AA136" s="60"/>
      <c r="AB136" s="60"/>
      <c r="AC136" s="60"/>
      <c r="AD136" s="60"/>
      <c r="AE136" s="60"/>
      <c r="AF136" s="60"/>
      <c r="AG136" s="58"/>
      <c r="AH136" s="58"/>
      <c r="AI136" s="58"/>
      <c r="AJ136" s="58"/>
      <c r="AK136" s="58"/>
      <c r="AL136" s="58"/>
      <c r="AM136" s="58"/>
      <c r="AN136" s="58"/>
      <c r="AO136" s="52" t="e">
        <f t="shared" si="7"/>
        <v>#N/A</v>
      </c>
      <c r="AP136" s="70" t="e">
        <f t="shared" si="9"/>
        <v>#N/A</v>
      </c>
      <c r="AW136" s="68" t="e">
        <f>VLOOKUP(AG136,'Validation Lists'!$B$232:$C$235,2,FALSE)</f>
        <v>#N/A</v>
      </c>
      <c r="AX136" s="68" t="e">
        <f>VLOOKUP(AH136,'Validation Lists'!$B$232:$C$235,2,FALSE)</f>
        <v>#N/A</v>
      </c>
      <c r="AY136" s="68" t="e">
        <f>VLOOKUP(AI136,'Validation Lists'!$B$232:$C$235,2,FALSE)</f>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F136" s="68" t="e">
        <f>VLOOKUP(S136,'Validation Lists'!$B$229:$C$230,2,FALSE)</f>
        <v>#N/A</v>
      </c>
      <c r="BG136" s="68" t="e">
        <f>VLOOKUP(T136,'Validation Lists'!$B$229:$C$230,2,FALSE)</f>
        <v>#N/A</v>
      </c>
      <c r="BH136" s="68" t="e">
        <f>VLOOKUP(U136,'Validation Lists'!$B$229:$C$230,2,FALSE)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 t="shared" si="8"/>
        <v>#N/A</v>
      </c>
    </row>
    <row r="137" spans="1:72" ht="77.5" customHeight="1" x14ac:dyDescent="0.15">
      <c r="A137" s="29"/>
      <c r="B137" s="29"/>
      <c r="C137" s="29"/>
      <c r="D137" s="29"/>
      <c r="E137" s="29"/>
      <c r="F137" s="30"/>
      <c r="G137" s="30"/>
      <c r="H137" s="52"/>
      <c r="I137" s="52"/>
      <c r="J137" s="52"/>
      <c r="K137" s="52"/>
      <c r="L137" s="53"/>
      <c r="M137" s="53"/>
      <c r="N137" s="53"/>
      <c r="O137" s="53"/>
      <c r="P137" s="53"/>
      <c r="Q137" s="53"/>
      <c r="R137" s="53"/>
      <c r="S137" s="60"/>
      <c r="T137" s="60"/>
      <c r="U137" s="60"/>
      <c r="V137" s="60"/>
      <c r="W137" s="60"/>
      <c r="X137" s="60"/>
      <c r="Y137" s="60"/>
      <c r="Z137" s="60"/>
      <c r="AA137" s="60"/>
      <c r="AB137" s="60"/>
      <c r="AC137" s="60"/>
      <c r="AD137" s="60"/>
      <c r="AE137" s="60"/>
      <c r="AF137" s="60"/>
      <c r="AG137" s="58"/>
      <c r="AH137" s="58"/>
      <c r="AI137" s="58"/>
      <c r="AJ137" s="58"/>
      <c r="AK137" s="58"/>
      <c r="AL137" s="58"/>
      <c r="AM137" s="58"/>
      <c r="AN137" s="58"/>
      <c r="AO137" s="52" t="e">
        <f t="shared" si="7"/>
        <v>#N/A</v>
      </c>
      <c r="AP137" s="70" t="e">
        <f t="shared" si="9"/>
        <v>#N/A</v>
      </c>
      <c r="AW137" s="68" t="e">
        <f>VLOOKUP(AG137,'Validation Lists'!$B$232:$C$235,2,FALSE)</f>
        <v>#N/A</v>
      </c>
      <c r="AX137" s="68" t="e">
        <f>VLOOKUP(AH137,'Validation Lists'!$B$232:$C$235,2,FALSE)</f>
        <v>#N/A</v>
      </c>
      <c r="AY137" s="68" t="e">
        <f>VLOOKUP(AI137,'Validation Lists'!$B$232:$C$235,2,FALSE)</f>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F137" s="68" t="e">
        <f>VLOOKUP(S137,'Validation Lists'!$B$229:$C$230,2,FALSE)</f>
        <v>#N/A</v>
      </c>
      <c r="BG137" s="68" t="e">
        <f>VLOOKUP(T137,'Validation Lists'!$B$229:$C$230,2,FALSE)</f>
        <v>#N/A</v>
      </c>
      <c r="BH137" s="68" t="e">
        <f>VLOOKUP(U137,'Validation Lists'!$B$229:$C$230,2,FALSE)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 t="shared" si="8"/>
        <v>#N/A</v>
      </c>
    </row>
    <row r="138" spans="1:72" ht="77.5" customHeight="1" x14ac:dyDescent="0.15">
      <c r="A138" s="29"/>
      <c r="B138" s="29"/>
      <c r="C138" s="29"/>
      <c r="D138" s="29"/>
      <c r="E138" s="29"/>
      <c r="F138" s="30"/>
      <c r="G138" s="30"/>
      <c r="H138" s="52"/>
      <c r="I138" s="52"/>
      <c r="J138" s="52"/>
      <c r="K138" s="52"/>
      <c r="L138" s="53"/>
      <c r="M138" s="53"/>
      <c r="N138" s="53"/>
      <c r="O138" s="53"/>
      <c r="P138" s="53"/>
      <c r="Q138" s="53"/>
      <c r="R138" s="53"/>
      <c r="S138" s="60"/>
      <c r="T138" s="60"/>
      <c r="U138" s="60"/>
      <c r="V138" s="60"/>
      <c r="W138" s="60"/>
      <c r="X138" s="60"/>
      <c r="Y138" s="60"/>
      <c r="Z138" s="60"/>
      <c r="AA138" s="60"/>
      <c r="AB138" s="60"/>
      <c r="AC138" s="60"/>
      <c r="AD138" s="60"/>
      <c r="AE138" s="60"/>
      <c r="AF138" s="60"/>
      <c r="AG138" s="58"/>
      <c r="AH138" s="58"/>
      <c r="AI138" s="58"/>
      <c r="AJ138" s="58"/>
      <c r="AK138" s="58"/>
      <c r="AL138" s="58"/>
      <c r="AM138" s="58"/>
      <c r="AN138" s="58"/>
      <c r="AO138" s="52" t="e">
        <f t="shared" si="7"/>
        <v>#N/A</v>
      </c>
      <c r="AP138" s="70" t="e">
        <f t="shared" si="9"/>
        <v>#N/A</v>
      </c>
      <c r="AW138" s="68" t="e">
        <f>VLOOKUP(AG138,'Validation Lists'!$B$232:$C$235,2,FALSE)</f>
        <v>#N/A</v>
      </c>
      <c r="AX138" s="68" t="e">
        <f>VLOOKUP(AH138,'Validation Lists'!$B$232:$C$235,2,FALSE)</f>
        <v>#N/A</v>
      </c>
      <c r="AY138" s="68" t="e">
        <f>VLOOKUP(AI138,'Validation Lists'!$B$232:$C$235,2,FALSE)</f>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F138" s="68" t="e">
        <f>VLOOKUP(S138,'Validation Lists'!$B$229:$C$230,2,FALSE)</f>
        <v>#N/A</v>
      </c>
      <c r="BG138" s="68" t="e">
        <f>VLOOKUP(T138,'Validation Lists'!$B$229:$C$230,2,FALSE)</f>
        <v>#N/A</v>
      </c>
      <c r="BH138" s="68" t="e">
        <f>VLOOKUP(U138,'Validation Lists'!$B$229:$C$230,2,FALSE)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 t="shared" si="8"/>
        <v>#N/A</v>
      </c>
    </row>
    <row r="139" spans="1:72" ht="77.5" customHeight="1" x14ac:dyDescent="0.15">
      <c r="A139" s="29"/>
      <c r="B139" s="29"/>
      <c r="C139" s="29"/>
      <c r="D139" s="29"/>
      <c r="E139" s="29"/>
      <c r="F139" s="30"/>
      <c r="G139" s="30"/>
      <c r="H139" s="52"/>
      <c r="I139" s="52"/>
      <c r="J139" s="52"/>
      <c r="K139" s="52"/>
      <c r="L139" s="53"/>
      <c r="M139" s="53"/>
      <c r="N139" s="53"/>
      <c r="O139" s="53"/>
      <c r="P139" s="53"/>
      <c r="Q139" s="53"/>
      <c r="R139" s="53"/>
      <c r="S139" s="60"/>
      <c r="T139" s="60"/>
      <c r="U139" s="60"/>
      <c r="V139" s="60"/>
      <c r="W139" s="60"/>
      <c r="X139" s="60"/>
      <c r="Y139" s="60"/>
      <c r="Z139" s="60"/>
      <c r="AA139" s="60"/>
      <c r="AB139" s="60"/>
      <c r="AC139" s="60"/>
      <c r="AD139" s="60"/>
      <c r="AE139" s="60"/>
      <c r="AF139" s="60"/>
      <c r="AG139" s="58"/>
      <c r="AH139" s="58"/>
      <c r="AI139" s="58"/>
      <c r="AJ139" s="58"/>
      <c r="AK139" s="58"/>
      <c r="AL139" s="58"/>
      <c r="AM139" s="58"/>
      <c r="AN139" s="58"/>
      <c r="AO139" s="52" t="e">
        <f t="shared" si="7"/>
        <v>#N/A</v>
      </c>
      <c r="AP139" s="70" t="e">
        <f t="shared" si="9"/>
        <v>#N/A</v>
      </c>
      <c r="AW139" s="68" t="e">
        <f>VLOOKUP(AG139,'Validation Lists'!$B$232:$C$235,2,FALSE)</f>
        <v>#N/A</v>
      </c>
      <c r="AX139" s="68" t="e">
        <f>VLOOKUP(AH139,'Validation Lists'!$B$232:$C$235,2,FALSE)</f>
        <v>#N/A</v>
      </c>
      <c r="AY139" s="68" t="e">
        <f>VLOOKUP(AI139,'Validation Lists'!$B$232:$C$235,2,FALSE)</f>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F139" s="68" t="e">
        <f>VLOOKUP(S139,'Validation Lists'!$B$229:$C$230,2,FALSE)</f>
        <v>#N/A</v>
      </c>
      <c r="BG139" s="68" t="e">
        <f>VLOOKUP(T139,'Validation Lists'!$B$229:$C$230,2,FALSE)</f>
        <v>#N/A</v>
      </c>
      <c r="BH139" s="68" t="e">
        <f>VLOOKUP(U139,'Validation Lists'!$B$229:$C$230,2,FALSE)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 t="shared" si="8"/>
        <v>#N/A</v>
      </c>
    </row>
    <row r="140" spans="1:72" ht="77.5" customHeight="1" x14ac:dyDescent="0.15">
      <c r="A140" s="29"/>
      <c r="B140" s="29"/>
      <c r="C140" s="29"/>
      <c r="D140" s="29"/>
      <c r="E140" s="29"/>
      <c r="F140" s="30"/>
      <c r="G140" s="30"/>
      <c r="H140" s="52"/>
      <c r="I140" s="52"/>
      <c r="J140" s="52"/>
      <c r="K140" s="52"/>
      <c r="L140" s="53"/>
      <c r="M140" s="53"/>
      <c r="N140" s="53"/>
      <c r="O140" s="53"/>
      <c r="P140" s="53"/>
      <c r="Q140" s="53"/>
      <c r="R140" s="53"/>
      <c r="S140" s="60"/>
      <c r="T140" s="60"/>
      <c r="U140" s="60"/>
      <c r="V140" s="60"/>
      <c r="W140" s="60"/>
      <c r="X140" s="60"/>
      <c r="Y140" s="60"/>
      <c r="Z140" s="60"/>
      <c r="AA140" s="60"/>
      <c r="AB140" s="60"/>
      <c r="AC140" s="60"/>
      <c r="AD140" s="60"/>
      <c r="AE140" s="60"/>
      <c r="AF140" s="60"/>
      <c r="AG140" s="58"/>
      <c r="AH140" s="58"/>
      <c r="AI140" s="58"/>
      <c r="AJ140" s="58"/>
      <c r="AK140" s="58"/>
      <c r="AL140" s="58"/>
      <c r="AM140" s="58"/>
      <c r="AN140" s="58"/>
      <c r="AO140" s="52" t="e">
        <f t="shared" si="7"/>
        <v>#N/A</v>
      </c>
      <c r="AP140" s="70" t="e">
        <f t="shared" si="9"/>
        <v>#N/A</v>
      </c>
      <c r="AW140" s="68" t="e">
        <f>VLOOKUP(AG140,'Validation Lists'!$B$232:$C$235,2,FALSE)</f>
        <v>#N/A</v>
      </c>
      <c r="AX140" s="68" t="e">
        <f>VLOOKUP(AH140,'Validation Lists'!$B$232:$C$235,2,FALSE)</f>
        <v>#N/A</v>
      </c>
      <c r="AY140" s="68" t="e">
        <f>VLOOKUP(AI140,'Validation Lists'!$B$232:$C$235,2,FALSE)</f>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F140" s="68" t="e">
        <f>VLOOKUP(S140,'Validation Lists'!$B$229:$C$230,2,FALSE)</f>
        <v>#N/A</v>
      </c>
      <c r="BG140" s="68" t="e">
        <f>VLOOKUP(T140,'Validation Lists'!$B$229:$C$230,2,FALSE)</f>
        <v>#N/A</v>
      </c>
      <c r="BH140" s="68" t="e">
        <f>VLOOKUP(U140,'Validation Lists'!$B$229:$C$230,2,FALSE)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 t="shared" si="8"/>
        <v>#N/A</v>
      </c>
    </row>
    <row r="141" spans="1:72" ht="77.5" customHeight="1" x14ac:dyDescent="0.15">
      <c r="A141" s="29"/>
      <c r="B141" s="29"/>
      <c r="C141" s="29"/>
      <c r="D141" s="29"/>
      <c r="E141" s="29"/>
      <c r="F141" s="30"/>
      <c r="G141" s="30"/>
      <c r="H141" s="52"/>
      <c r="I141" s="52"/>
      <c r="J141" s="52"/>
      <c r="K141" s="52"/>
      <c r="L141" s="53"/>
      <c r="M141" s="53"/>
      <c r="N141" s="53"/>
      <c r="O141" s="53"/>
      <c r="P141" s="53"/>
      <c r="Q141" s="53"/>
      <c r="R141" s="53"/>
      <c r="S141" s="60"/>
      <c r="T141" s="60"/>
      <c r="U141" s="60"/>
      <c r="V141" s="60"/>
      <c r="W141" s="60"/>
      <c r="X141" s="60"/>
      <c r="Y141" s="60"/>
      <c r="Z141" s="60"/>
      <c r="AA141" s="60"/>
      <c r="AB141" s="60"/>
      <c r="AC141" s="60"/>
      <c r="AD141" s="60"/>
      <c r="AE141" s="60"/>
      <c r="AF141" s="60"/>
      <c r="AG141" s="58"/>
      <c r="AH141" s="58"/>
      <c r="AI141" s="58"/>
      <c r="AJ141" s="58"/>
      <c r="AK141" s="58"/>
      <c r="AL141" s="58"/>
      <c r="AM141" s="58"/>
      <c r="AN141" s="58"/>
      <c r="AO141" s="52" t="e">
        <f t="shared" si="7"/>
        <v>#N/A</v>
      </c>
      <c r="AP141" s="70" t="e">
        <f t="shared" si="9"/>
        <v>#N/A</v>
      </c>
      <c r="AW141" s="68" t="e">
        <f>VLOOKUP(AG141,'Validation Lists'!$B$232:$C$235,2,FALSE)</f>
        <v>#N/A</v>
      </c>
      <c r="AX141" s="68" t="e">
        <f>VLOOKUP(AH141,'Validation Lists'!$B$232:$C$235,2,FALSE)</f>
        <v>#N/A</v>
      </c>
      <c r="AY141" s="68" t="e">
        <f>VLOOKUP(AI141,'Validation Lists'!$B$232:$C$235,2,FALSE)</f>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F141" s="68" t="e">
        <f>VLOOKUP(S141,'Validation Lists'!$B$229:$C$230,2,FALSE)</f>
        <v>#N/A</v>
      </c>
      <c r="BG141" s="68" t="e">
        <f>VLOOKUP(T141,'Validation Lists'!$B$229:$C$230,2,FALSE)</f>
        <v>#N/A</v>
      </c>
      <c r="BH141" s="68" t="e">
        <f>VLOOKUP(U141,'Validation Lists'!$B$229:$C$230,2,FALSE)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 t="shared" si="8"/>
        <v>#N/A</v>
      </c>
    </row>
    <row r="142" spans="1:72" ht="77.5" customHeight="1" x14ac:dyDescent="0.15">
      <c r="A142" s="29"/>
      <c r="B142" s="29"/>
      <c r="C142" s="29"/>
      <c r="D142" s="29"/>
      <c r="E142" s="29"/>
      <c r="F142" s="30"/>
      <c r="G142" s="30"/>
      <c r="H142" s="52"/>
      <c r="I142" s="52"/>
      <c r="J142" s="52"/>
      <c r="K142" s="52"/>
      <c r="L142" s="53"/>
      <c r="M142" s="53"/>
      <c r="N142" s="53"/>
      <c r="O142" s="53"/>
      <c r="P142" s="53"/>
      <c r="Q142" s="53"/>
      <c r="R142" s="53"/>
      <c r="S142" s="60"/>
      <c r="T142" s="60"/>
      <c r="U142" s="60"/>
      <c r="V142" s="60"/>
      <c r="W142" s="60"/>
      <c r="X142" s="60"/>
      <c r="Y142" s="60"/>
      <c r="Z142" s="60"/>
      <c r="AA142" s="60"/>
      <c r="AB142" s="60"/>
      <c r="AC142" s="60"/>
      <c r="AD142" s="60"/>
      <c r="AE142" s="60"/>
      <c r="AF142" s="60"/>
      <c r="AG142" s="58"/>
      <c r="AH142" s="58"/>
      <c r="AI142" s="58"/>
      <c r="AJ142" s="58"/>
      <c r="AK142" s="58"/>
      <c r="AL142" s="58"/>
      <c r="AM142" s="58"/>
      <c r="AN142" s="58"/>
      <c r="AO142" s="52" t="e">
        <f t="shared" si="7"/>
        <v>#N/A</v>
      </c>
      <c r="AP142" s="70" t="e">
        <f t="shared" si="9"/>
        <v>#N/A</v>
      </c>
      <c r="AW142" s="68" t="e">
        <f>VLOOKUP(AG142,'Validation Lists'!$B$232:$C$235,2,FALSE)</f>
        <v>#N/A</v>
      </c>
      <c r="AX142" s="68" t="e">
        <f>VLOOKUP(AH142,'Validation Lists'!$B$232:$C$235,2,FALSE)</f>
        <v>#N/A</v>
      </c>
      <c r="AY142" s="68" t="e">
        <f>VLOOKUP(AI142,'Validation Lists'!$B$232:$C$235,2,FALSE)</f>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F142" s="68" t="e">
        <f>VLOOKUP(S142,'Validation Lists'!$B$229:$C$230,2,FALSE)</f>
        <v>#N/A</v>
      </c>
      <c r="BG142" s="68" t="e">
        <f>VLOOKUP(T142,'Validation Lists'!$B$229:$C$230,2,FALSE)</f>
        <v>#N/A</v>
      </c>
      <c r="BH142" s="68" t="e">
        <f>VLOOKUP(U142,'Validation Lists'!$B$229:$C$230,2,FALSE)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 t="shared" si="8"/>
        <v>#N/A</v>
      </c>
    </row>
    <row r="143" spans="1:72" ht="77.5" customHeight="1" x14ac:dyDescent="0.15">
      <c r="A143" s="29"/>
      <c r="B143" s="29"/>
      <c r="C143" s="29"/>
      <c r="D143" s="29"/>
      <c r="E143" s="29"/>
      <c r="F143" s="30"/>
      <c r="G143" s="30"/>
      <c r="H143" s="52"/>
      <c r="I143" s="52"/>
      <c r="J143" s="52"/>
      <c r="K143" s="52"/>
      <c r="L143" s="53"/>
      <c r="M143" s="53"/>
      <c r="N143" s="53"/>
      <c r="O143" s="53"/>
      <c r="P143" s="53"/>
      <c r="Q143" s="53"/>
      <c r="R143" s="53"/>
      <c r="S143" s="60"/>
      <c r="T143" s="60"/>
      <c r="U143" s="60"/>
      <c r="V143" s="60"/>
      <c r="W143" s="60"/>
      <c r="X143" s="60"/>
      <c r="Y143" s="60"/>
      <c r="Z143" s="60"/>
      <c r="AA143" s="60"/>
      <c r="AB143" s="60"/>
      <c r="AC143" s="60"/>
      <c r="AD143" s="60"/>
      <c r="AE143" s="60"/>
      <c r="AF143" s="60"/>
      <c r="AG143" s="58"/>
      <c r="AH143" s="58"/>
      <c r="AI143" s="58"/>
      <c r="AJ143" s="58"/>
      <c r="AK143" s="58"/>
      <c r="AL143" s="58"/>
      <c r="AM143" s="58"/>
      <c r="AN143" s="58"/>
      <c r="AO143" s="52" t="e">
        <f t="shared" si="7"/>
        <v>#N/A</v>
      </c>
      <c r="AP143" s="70" t="e">
        <f t="shared" si="9"/>
        <v>#N/A</v>
      </c>
      <c r="AW143" s="68" t="e">
        <f>VLOOKUP(AG143,'Validation Lists'!$B$232:$C$235,2,FALSE)</f>
        <v>#N/A</v>
      </c>
      <c r="AX143" s="68" t="e">
        <f>VLOOKUP(AH143,'Validation Lists'!$B$232:$C$235,2,FALSE)</f>
        <v>#N/A</v>
      </c>
      <c r="AY143" s="68" t="e">
        <f>VLOOKUP(AI143,'Validation Lists'!$B$232:$C$235,2,FALSE)</f>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F143" s="68" t="e">
        <f>VLOOKUP(S143,'Validation Lists'!$B$229:$C$230,2,FALSE)</f>
        <v>#N/A</v>
      </c>
      <c r="BG143" s="68" t="e">
        <f>VLOOKUP(T143,'Validation Lists'!$B$229:$C$230,2,FALSE)</f>
        <v>#N/A</v>
      </c>
      <c r="BH143" s="68" t="e">
        <f>VLOOKUP(U143,'Validation Lists'!$B$229:$C$230,2,FALSE)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 t="shared" si="8"/>
        <v>#N/A</v>
      </c>
    </row>
    <row r="144" spans="1:72" ht="77.5" customHeight="1" x14ac:dyDescent="0.15">
      <c r="A144" s="29"/>
      <c r="B144" s="29"/>
      <c r="C144" s="29"/>
      <c r="D144" s="29"/>
      <c r="E144" s="29"/>
      <c r="F144" s="30"/>
      <c r="G144" s="30"/>
      <c r="H144" s="52"/>
      <c r="I144" s="52"/>
      <c r="J144" s="52"/>
      <c r="K144" s="52"/>
      <c r="L144" s="53"/>
      <c r="M144" s="53"/>
      <c r="N144" s="53"/>
      <c r="O144" s="53"/>
      <c r="P144" s="53"/>
      <c r="Q144" s="53"/>
      <c r="R144" s="53"/>
      <c r="S144" s="60"/>
      <c r="T144" s="60"/>
      <c r="U144" s="60"/>
      <c r="V144" s="60"/>
      <c r="W144" s="60"/>
      <c r="X144" s="60"/>
      <c r="Y144" s="60"/>
      <c r="Z144" s="60"/>
      <c r="AA144" s="60"/>
      <c r="AB144" s="60"/>
      <c r="AC144" s="60"/>
      <c r="AD144" s="60"/>
      <c r="AE144" s="60"/>
      <c r="AF144" s="60"/>
      <c r="AG144" s="58"/>
      <c r="AH144" s="58"/>
      <c r="AI144" s="58"/>
      <c r="AJ144" s="58"/>
      <c r="AK144" s="58"/>
      <c r="AL144" s="58"/>
      <c r="AM144" s="58"/>
      <c r="AN144" s="58"/>
      <c r="AO144" s="52" t="e">
        <f t="shared" si="7"/>
        <v>#N/A</v>
      </c>
      <c r="AP144" s="70" t="e">
        <f t="shared" si="9"/>
        <v>#N/A</v>
      </c>
      <c r="AW144" s="68" t="e">
        <f>VLOOKUP(AG144,'Validation Lists'!$B$232:$C$235,2,FALSE)</f>
        <v>#N/A</v>
      </c>
      <c r="AX144" s="68" t="e">
        <f>VLOOKUP(AH144,'Validation Lists'!$B$232:$C$235,2,FALSE)</f>
        <v>#N/A</v>
      </c>
      <c r="AY144" s="68" t="e">
        <f>VLOOKUP(AI144,'Validation Lists'!$B$232:$C$235,2,FALSE)</f>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F144" s="68" t="e">
        <f>VLOOKUP(S144,'Validation Lists'!$B$229:$C$230,2,FALSE)</f>
        <v>#N/A</v>
      </c>
      <c r="BG144" s="68" t="e">
        <f>VLOOKUP(T144,'Validation Lists'!$B$229:$C$230,2,FALSE)</f>
        <v>#N/A</v>
      </c>
      <c r="BH144" s="68" t="e">
        <f>VLOOKUP(U144,'Validation Lists'!$B$229:$C$230,2,FALSE)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 t="shared" si="8"/>
        <v>#N/A</v>
      </c>
    </row>
    <row r="145" spans="1:72" ht="77.5" customHeight="1" x14ac:dyDescent="0.15">
      <c r="A145" s="29"/>
      <c r="B145" s="29"/>
      <c r="C145" s="29"/>
      <c r="D145" s="29"/>
      <c r="E145" s="29"/>
      <c r="F145" s="30"/>
      <c r="G145" s="30"/>
      <c r="H145" s="52"/>
      <c r="I145" s="52"/>
      <c r="J145" s="52"/>
      <c r="K145" s="52"/>
      <c r="L145" s="53"/>
      <c r="M145" s="53"/>
      <c r="N145" s="53"/>
      <c r="O145" s="53"/>
      <c r="P145" s="53"/>
      <c r="Q145" s="53"/>
      <c r="R145" s="53"/>
      <c r="S145" s="60"/>
      <c r="T145" s="60"/>
      <c r="U145" s="60"/>
      <c r="V145" s="60"/>
      <c r="W145" s="60"/>
      <c r="X145" s="60"/>
      <c r="Y145" s="60"/>
      <c r="Z145" s="60"/>
      <c r="AA145" s="60"/>
      <c r="AB145" s="60"/>
      <c r="AC145" s="60"/>
      <c r="AD145" s="60"/>
      <c r="AE145" s="60"/>
      <c r="AF145" s="60"/>
      <c r="AG145" s="58"/>
      <c r="AH145" s="58"/>
      <c r="AI145" s="58"/>
      <c r="AJ145" s="58"/>
      <c r="AK145" s="58"/>
      <c r="AL145" s="58"/>
      <c r="AM145" s="58"/>
      <c r="AN145" s="58"/>
      <c r="AO145" s="52" t="e">
        <f t="shared" si="7"/>
        <v>#N/A</v>
      </c>
      <c r="AP145" s="70" t="e">
        <f t="shared" si="9"/>
        <v>#N/A</v>
      </c>
      <c r="AW145" s="68" t="e">
        <f>VLOOKUP(AG145,'Validation Lists'!$B$232:$C$235,2,FALSE)</f>
        <v>#N/A</v>
      </c>
      <c r="AX145" s="68" t="e">
        <f>VLOOKUP(AH145,'Validation Lists'!$B$232:$C$235,2,FALSE)</f>
        <v>#N/A</v>
      </c>
      <c r="AY145" s="68" t="e">
        <f>VLOOKUP(AI145,'Validation Lists'!$B$232:$C$235,2,FALSE)</f>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F145" s="68" t="e">
        <f>VLOOKUP(S145,'Validation Lists'!$B$229:$C$230,2,FALSE)</f>
        <v>#N/A</v>
      </c>
      <c r="BG145" s="68" t="e">
        <f>VLOOKUP(T145,'Validation Lists'!$B$229:$C$230,2,FALSE)</f>
        <v>#N/A</v>
      </c>
      <c r="BH145" s="68" t="e">
        <f>VLOOKUP(U145,'Validation Lists'!$B$229:$C$230,2,FALSE)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 t="shared" si="8"/>
        <v>#N/A</v>
      </c>
    </row>
    <row r="146" spans="1:72" ht="77.5" customHeight="1" x14ac:dyDescent="0.15">
      <c r="A146" s="29"/>
      <c r="B146" s="29"/>
      <c r="C146" s="29"/>
      <c r="D146" s="29"/>
      <c r="E146" s="29"/>
      <c r="F146" s="30"/>
      <c r="G146" s="30"/>
      <c r="H146" s="52"/>
      <c r="I146" s="52"/>
      <c r="J146" s="52"/>
      <c r="K146" s="52"/>
      <c r="L146" s="53"/>
      <c r="M146" s="53"/>
      <c r="N146" s="53"/>
      <c r="O146" s="53"/>
      <c r="P146" s="53"/>
      <c r="Q146" s="53"/>
      <c r="R146" s="53"/>
      <c r="S146" s="60"/>
      <c r="T146" s="60"/>
      <c r="U146" s="60"/>
      <c r="V146" s="60"/>
      <c r="W146" s="60"/>
      <c r="X146" s="60"/>
      <c r="Y146" s="60"/>
      <c r="Z146" s="60"/>
      <c r="AA146" s="60"/>
      <c r="AB146" s="60"/>
      <c r="AC146" s="60"/>
      <c r="AD146" s="60"/>
      <c r="AE146" s="60"/>
      <c r="AF146" s="60"/>
      <c r="AG146" s="58"/>
      <c r="AH146" s="58"/>
      <c r="AI146" s="58"/>
      <c r="AJ146" s="58"/>
      <c r="AK146" s="58"/>
      <c r="AL146" s="58"/>
      <c r="AM146" s="58"/>
      <c r="AN146" s="58"/>
      <c r="AO146" s="52" t="e">
        <f t="shared" si="7"/>
        <v>#N/A</v>
      </c>
      <c r="AP146" s="70" t="e">
        <f t="shared" si="9"/>
        <v>#N/A</v>
      </c>
      <c r="AW146" s="68" t="e">
        <f>VLOOKUP(AG146,'Validation Lists'!$B$232:$C$235,2,FALSE)</f>
        <v>#N/A</v>
      </c>
      <c r="AX146" s="68" t="e">
        <f>VLOOKUP(AH146,'Validation Lists'!$B$232:$C$235,2,FALSE)</f>
        <v>#N/A</v>
      </c>
      <c r="AY146" s="68" t="e">
        <f>VLOOKUP(AI146,'Validation Lists'!$B$232:$C$235,2,FALSE)</f>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F146" s="68" t="e">
        <f>VLOOKUP(S146,'Validation Lists'!$B$229:$C$230,2,FALSE)</f>
        <v>#N/A</v>
      </c>
      <c r="BG146" s="68" t="e">
        <f>VLOOKUP(T146,'Validation Lists'!$B$229:$C$230,2,FALSE)</f>
        <v>#N/A</v>
      </c>
      <c r="BH146" s="68" t="e">
        <f>VLOOKUP(U146,'Validation Lists'!$B$229:$C$230,2,FALSE)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 t="shared" si="8"/>
        <v>#N/A</v>
      </c>
    </row>
    <row r="147" spans="1:72" ht="77.5" customHeight="1" x14ac:dyDescent="0.15">
      <c r="A147" s="29"/>
      <c r="B147" s="29"/>
      <c r="C147" s="29"/>
      <c r="D147" s="29"/>
      <c r="E147" s="29"/>
      <c r="F147" s="30"/>
      <c r="G147" s="30"/>
      <c r="H147" s="52"/>
      <c r="I147" s="52"/>
      <c r="J147" s="52"/>
      <c r="K147" s="52"/>
      <c r="L147" s="53"/>
      <c r="M147" s="53"/>
      <c r="N147" s="53"/>
      <c r="O147" s="53"/>
      <c r="P147" s="53"/>
      <c r="Q147" s="53"/>
      <c r="R147" s="53"/>
      <c r="S147" s="60"/>
      <c r="T147" s="60"/>
      <c r="U147" s="60"/>
      <c r="V147" s="60"/>
      <c r="W147" s="60"/>
      <c r="X147" s="60"/>
      <c r="Y147" s="60"/>
      <c r="Z147" s="60"/>
      <c r="AA147" s="60"/>
      <c r="AB147" s="60"/>
      <c r="AC147" s="60"/>
      <c r="AD147" s="60"/>
      <c r="AE147" s="60"/>
      <c r="AF147" s="60"/>
      <c r="AG147" s="58"/>
      <c r="AH147" s="58"/>
      <c r="AI147" s="58"/>
      <c r="AJ147" s="58"/>
      <c r="AK147" s="58"/>
      <c r="AL147" s="58"/>
      <c r="AM147" s="58"/>
      <c r="AN147" s="58"/>
      <c r="AO147" s="52" t="e">
        <f t="shared" si="7"/>
        <v>#N/A</v>
      </c>
      <c r="AP147" s="70" t="e">
        <f t="shared" si="9"/>
        <v>#N/A</v>
      </c>
      <c r="AW147" s="68" t="e">
        <f>VLOOKUP(AG147,'Validation Lists'!$B$232:$C$235,2,FALSE)</f>
        <v>#N/A</v>
      </c>
      <c r="AX147" s="68" t="e">
        <f>VLOOKUP(AH147,'Validation Lists'!$B$232:$C$235,2,FALSE)</f>
        <v>#N/A</v>
      </c>
      <c r="AY147" s="68" t="e">
        <f>VLOOKUP(AI147,'Validation Lists'!$B$232:$C$235,2,FALSE)</f>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F147" s="68" t="e">
        <f>VLOOKUP(S147,'Validation Lists'!$B$229:$C$230,2,FALSE)</f>
        <v>#N/A</v>
      </c>
      <c r="BG147" s="68" t="e">
        <f>VLOOKUP(T147,'Validation Lists'!$B$229:$C$230,2,FALSE)</f>
        <v>#N/A</v>
      </c>
      <c r="BH147" s="68" t="e">
        <f>VLOOKUP(U147,'Validation Lists'!$B$229:$C$230,2,FALSE)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 t="shared" si="8"/>
        <v>#N/A</v>
      </c>
    </row>
    <row r="148" spans="1:72" ht="77.5" customHeight="1" x14ac:dyDescent="0.15">
      <c r="A148" s="29"/>
      <c r="B148" s="29"/>
      <c r="C148" s="29"/>
      <c r="D148" s="29"/>
      <c r="E148" s="29"/>
      <c r="F148" s="30"/>
      <c r="G148" s="30"/>
      <c r="H148" s="52"/>
      <c r="I148" s="52"/>
      <c r="J148" s="52"/>
      <c r="K148" s="52"/>
      <c r="L148" s="53"/>
      <c r="M148" s="53"/>
      <c r="N148" s="53"/>
      <c r="O148" s="53"/>
      <c r="P148" s="53"/>
      <c r="Q148" s="53"/>
      <c r="R148" s="53"/>
      <c r="S148" s="60"/>
      <c r="T148" s="60"/>
      <c r="U148" s="60"/>
      <c r="V148" s="60"/>
      <c r="W148" s="60"/>
      <c r="X148" s="60"/>
      <c r="Y148" s="60"/>
      <c r="Z148" s="60"/>
      <c r="AA148" s="60"/>
      <c r="AB148" s="60"/>
      <c r="AC148" s="60"/>
      <c r="AD148" s="60"/>
      <c r="AE148" s="60"/>
      <c r="AF148" s="60"/>
      <c r="AG148" s="58"/>
      <c r="AH148" s="58"/>
      <c r="AI148" s="58"/>
      <c r="AJ148" s="58"/>
      <c r="AK148" s="58"/>
      <c r="AL148" s="58"/>
      <c r="AM148" s="58"/>
      <c r="AN148" s="58"/>
      <c r="AO148" s="52" t="e">
        <f t="shared" si="7"/>
        <v>#N/A</v>
      </c>
      <c r="AP148" s="70" t="e">
        <f t="shared" si="9"/>
        <v>#N/A</v>
      </c>
      <c r="AW148" s="68" t="e">
        <f>VLOOKUP(AG148,'Validation Lists'!$B$232:$C$235,2,FALSE)</f>
        <v>#N/A</v>
      </c>
      <c r="AX148" s="68" t="e">
        <f>VLOOKUP(AH148,'Validation Lists'!$B$232:$C$235,2,FALSE)</f>
        <v>#N/A</v>
      </c>
      <c r="AY148" s="68" t="e">
        <f>VLOOKUP(AI148,'Validation Lists'!$B$232:$C$235,2,FALSE)</f>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F148" s="68" t="e">
        <f>VLOOKUP(S148,'Validation Lists'!$B$229:$C$230,2,FALSE)</f>
        <v>#N/A</v>
      </c>
      <c r="BG148" s="68" t="e">
        <f>VLOOKUP(T148,'Validation Lists'!$B$229:$C$230,2,FALSE)</f>
        <v>#N/A</v>
      </c>
      <c r="BH148" s="68" t="e">
        <f>VLOOKUP(U148,'Validation Lists'!$B$229:$C$230,2,FALSE)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 t="shared" si="8"/>
        <v>#N/A</v>
      </c>
    </row>
    <row r="149" spans="1:72" ht="77.5" customHeight="1" x14ac:dyDescent="0.15">
      <c r="A149" s="29"/>
      <c r="B149" s="29"/>
      <c r="C149" s="29"/>
      <c r="D149" s="29"/>
      <c r="E149" s="29"/>
      <c r="F149" s="30"/>
      <c r="G149" s="30"/>
      <c r="H149" s="52"/>
      <c r="I149" s="52"/>
      <c r="J149" s="52"/>
      <c r="K149" s="52"/>
      <c r="L149" s="53"/>
      <c r="M149" s="53"/>
      <c r="N149" s="53"/>
      <c r="O149" s="53"/>
      <c r="P149" s="53"/>
      <c r="Q149" s="53"/>
      <c r="R149" s="53"/>
      <c r="S149" s="60"/>
      <c r="T149" s="60"/>
      <c r="U149" s="60"/>
      <c r="V149" s="60"/>
      <c r="W149" s="60"/>
      <c r="X149" s="60"/>
      <c r="Y149" s="60"/>
      <c r="Z149" s="60"/>
      <c r="AA149" s="60"/>
      <c r="AB149" s="60"/>
      <c r="AC149" s="60"/>
      <c r="AD149" s="60"/>
      <c r="AE149" s="60"/>
      <c r="AF149" s="60"/>
      <c r="AG149" s="58"/>
      <c r="AH149" s="58"/>
      <c r="AI149" s="58"/>
      <c r="AJ149" s="58"/>
      <c r="AK149" s="58"/>
      <c r="AL149" s="58"/>
      <c r="AM149" s="58"/>
      <c r="AN149" s="58"/>
      <c r="AO149" s="52" t="e">
        <f t="shared" si="7"/>
        <v>#N/A</v>
      </c>
      <c r="AP149" s="70" t="e">
        <f t="shared" si="9"/>
        <v>#N/A</v>
      </c>
      <c r="AW149" s="68" t="e">
        <f>VLOOKUP(AG149,'Validation Lists'!$B$232:$C$235,2,FALSE)</f>
        <v>#N/A</v>
      </c>
      <c r="AX149" s="68" t="e">
        <f>VLOOKUP(AH149,'Validation Lists'!$B$232:$C$235,2,FALSE)</f>
        <v>#N/A</v>
      </c>
      <c r="AY149" s="68" t="e">
        <f>VLOOKUP(AI149,'Validation Lists'!$B$232:$C$235,2,FALSE)</f>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F149" s="68" t="e">
        <f>VLOOKUP(S149,'Validation Lists'!$B$229:$C$230,2,FALSE)</f>
        <v>#N/A</v>
      </c>
      <c r="BG149" s="68" t="e">
        <f>VLOOKUP(T149,'Validation Lists'!$B$229:$C$230,2,FALSE)</f>
        <v>#N/A</v>
      </c>
      <c r="BH149" s="68" t="e">
        <f>VLOOKUP(U149,'Validation Lists'!$B$229:$C$230,2,FALSE)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 t="shared" si="8"/>
        <v>#N/A</v>
      </c>
    </row>
    <row r="150" spans="1:72" ht="77.5" customHeight="1" x14ac:dyDescent="0.15">
      <c r="A150" s="29"/>
      <c r="B150" s="29"/>
      <c r="C150" s="29"/>
      <c r="D150" s="29"/>
      <c r="E150" s="29"/>
      <c r="F150" s="30"/>
      <c r="G150" s="30"/>
      <c r="H150" s="52"/>
      <c r="I150" s="52"/>
      <c r="J150" s="52"/>
      <c r="K150" s="52"/>
      <c r="L150" s="53"/>
      <c r="M150" s="53"/>
      <c r="N150" s="53"/>
      <c r="O150" s="53"/>
      <c r="P150" s="53"/>
      <c r="Q150" s="53"/>
      <c r="R150" s="53"/>
      <c r="S150" s="60"/>
      <c r="T150" s="60"/>
      <c r="U150" s="60"/>
      <c r="V150" s="60"/>
      <c r="W150" s="60"/>
      <c r="X150" s="60"/>
      <c r="Y150" s="60"/>
      <c r="Z150" s="60"/>
      <c r="AA150" s="60"/>
      <c r="AB150" s="60"/>
      <c r="AC150" s="60"/>
      <c r="AD150" s="60"/>
      <c r="AE150" s="60"/>
      <c r="AF150" s="60"/>
      <c r="AG150" s="58"/>
      <c r="AH150" s="58"/>
      <c r="AI150" s="58"/>
      <c r="AJ150" s="58"/>
      <c r="AK150" s="58"/>
      <c r="AL150" s="58"/>
      <c r="AM150" s="58"/>
      <c r="AN150" s="58"/>
      <c r="AO150" s="52" t="e">
        <f t="shared" si="7"/>
        <v>#N/A</v>
      </c>
      <c r="AP150" s="70" t="e">
        <f t="shared" si="9"/>
        <v>#N/A</v>
      </c>
      <c r="AW150" s="68" t="e">
        <f>VLOOKUP(AG150,'Validation Lists'!$B$232:$C$235,2,FALSE)</f>
        <v>#N/A</v>
      </c>
      <c r="AX150" s="68" t="e">
        <f>VLOOKUP(AH150,'Validation Lists'!$B$232:$C$235,2,FALSE)</f>
        <v>#N/A</v>
      </c>
      <c r="AY150" s="68" t="e">
        <f>VLOOKUP(AI150,'Validation Lists'!$B$232:$C$235,2,FALSE)</f>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F150" s="68" t="e">
        <f>VLOOKUP(S150,'Validation Lists'!$B$229:$C$230,2,FALSE)</f>
        <v>#N/A</v>
      </c>
      <c r="BG150" s="68" t="e">
        <f>VLOOKUP(T150,'Validation Lists'!$B$229:$C$230,2,FALSE)</f>
        <v>#N/A</v>
      </c>
      <c r="BH150" s="68" t="e">
        <f>VLOOKUP(U150,'Validation Lists'!$B$229:$C$230,2,FALSE)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 t="shared" si="8"/>
        <v>#N/A</v>
      </c>
    </row>
    <row r="151" spans="1:72" ht="77.5" customHeight="1" x14ac:dyDescent="0.15">
      <c r="A151" s="29"/>
      <c r="B151" s="29"/>
      <c r="C151" s="29"/>
      <c r="D151" s="29"/>
      <c r="E151" s="29"/>
      <c r="F151" s="30"/>
      <c r="G151" s="30"/>
      <c r="H151" s="52"/>
      <c r="I151" s="52"/>
      <c r="J151" s="52"/>
      <c r="K151" s="52"/>
      <c r="L151" s="53"/>
      <c r="M151" s="53"/>
      <c r="N151" s="53"/>
      <c r="O151" s="53"/>
      <c r="P151" s="53"/>
      <c r="Q151" s="53"/>
      <c r="R151" s="53"/>
      <c r="S151" s="60"/>
      <c r="T151" s="60"/>
      <c r="U151" s="60"/>
      <c r="V151" s="60"/>
      <c r="W151" s="60"/>
      <c r="X151" s="60"/>
      <c r="Y151" s="60"/>
      <c r="Z151" s="60"/>
      <c r="AA151" s="60"/>
      <c r="AB151" s="60"/>
      <c r="AC151" s="60"/>
      <c r="AD151" s="60"/>
      <c r="AE151" s="60"/>
      <c r="AF151" s="60"/>
      <c r="AG151" s="58"/>
      <c r="AH151" s="58"/>
      <c r="AI151" s="58"/>
      <c r="AJ151" s="58"/>
      <c r="AK151" s="58"/>
      <c r="AL151" s="58"/>
      <c r="AM151" s="58"/>
      <c r="AN151" s="58"/>
      <c r="AO151" s="52" t="e">
        <f t="shared" si="7"/>
        <v>#N/A</v>
      </c>
      <c r="AP151" s="70" t="e">
        <f t="shared" si="9"/>
        <v>#N/A</v>
      </c>
      <c r="AW151" s="68" t="e">
        <f>VLOOKUP(AG151,'Validation Lists'!$B$232:$C$235,2,FALSE)</f>
        <v>#N/A</v>
      </c>
      <c r="AX151" s="68" t="e">
        <f>VLOOKUP(AH151,'Validation Lists'!$B$232:$C$235,2,FALSE)</f>
        <v>#N/A</v>
      </c>
      <c r="AY151" s="68" t="e">
        <f>VLOOKUP(AI151,'Validation Lists'!$B$232:$C$235,2,FALSE)</f>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F151" s="68" t="e">
        <f>VLOOKUP(S151,'Validation Lists'!$B$229:$C$230,2,FALSE)</f>
        <v>#N/A</v>
      </c>
      <c r="BG151" s="68" t="e">
        <f>VLOOKUP(T151,'Validation Lists'!$B$229:$C$230,2,FALSE)</f>
        <v>#N/A</v>
      </c>
      <c r="BH151" s="68" t="e">
        <f>VLOOKUP(U151,'Validation Lists'!$B$229:$C$230,2,FALSE)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 t="shared" si="8"/>
        <v>#N/A</v>
      </c>
    </row>
    <row r="152" spans="1:72" ht="77.5" customHeight="1" x14ac:dyDescent="0.15">
      <c r="A152" s="29"/>
      <c r="B152" s="29"/>
      <c r="C152" s="29"/>
      <c r="D152" s="29"/>
      <c r="E152" s="29"/>
      <c r="F152" s="30"/>
      <c r="G152" s="30"/>
      <c r="H152" s="52"/>
      <c r="I152" s="52"/>
      <c r="J152" s="52"/>
      <c r="K152" s="52"/>
      <c r="L152" s="53"/>
      <c r="M152" s="53"/>
      <c r="N152" s="53"/>
      <c r="O152" s="53"/>
      <c r="P152" s="53"/>
      <c r="Q152" s="53"/>
      <c r="R152" s="53"/>
      <c r="S152" s="60"/>
      <c r="T152" s="60"/>
      <c r="U152" s="60"/>
      <c r="V152" s="60"/>
      <c r="W152" s="60"/>
      <c r="X152" s="60"/>
      <c r="Y152" s="60"/>
      <c r="Z152" s="60"/>
      <c r="AA152" s="60"/>
      <c r="AB152" s="60"/>
      <c r="AC152" s="60"/>
      <c r="AD152" s="60"/>
      <c r="AE152" s="60"/>
      <c r="AF152" s="60"/>
      <c r="AG152" s="58"/>
      <c r="AH152" s="58"/>
      <c r="AI152" s="58"/>
      <c r="AJ152" s="58"/>
      <c r="AK152" s="58"/>
      <c r="AL152" s="58"/>
      <c r="AM152" s="58"/>
      <c r="AN152" s="58"/>
      <c r="AO152" s="52" t="e">
        <f t="shared" si="7"/>
        <v>#N/A</v>
      </c>
      <c r="AP152" s="70" t="e">
        <f t="shared" si="9"/>
        <v>#N/A</v>
      </c>
      <c r="AW152" s="68" t="e">
        <f>VLOOKUP(AG152,'Validation Lists'!$B$232:$C$235,2,FALSE)</f>
        <v>#N/A</v>
      </c>
      <c r="AX152" s="68" t="e">
        <f>VLOOKUP(AH152,'Validation Lists'!$B$232:$C$235,2,FALSE)</f>
        <v>#N/A</v>
      </c>
      <c r="AY152" s="68" t="e">
        <f>VLOOKUP(AI152,'Validation Lists'!$B$232:$C$235,2,FALSE)</f>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F152" s="68" t="e">
        <f>VLOOKUP(S152,'Validation Lists'!$B$229:$C$230,2,FALSE)</f>
        <v>#N/A</v>
      </c>
      <c r="BG152" s="68" t="e">
        <f>VLOOKUP(T152,'Validation Lists'!$B$229:$C$230,2,FALSE)</f>
        <v>#N/A</v>
      </c>
      <c r="BH152" s="68" t="e">
        <f>VLOOKUP(U152,'Validation Lists'!$B$229:$C$230,2,FALSE)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 t="shared" si="8"/>
        <v>#N/A</v>
      </c>
    </row>
    <row r="153" spans="1:72" ht="77.5" customHeight="1" x14ac:dyDescent="0.15">
      <c r="A153" s="29"/>
      <c r="B153" s="29"/>
      <c r="C153" s="29"/>
      <c r="D153" s="29"/>
      <c r="E153" s="29"/>
      <c r="F153" s="30"/>
      <c r="G153" s="30"/>
      <c r="H153" s="52"/>
      <c r="I153" s="52"/>
      <c r="J153" s="52"/>
      <c r="K153" s="52"/>
      <c r="L153" s="53"/>
      <c r="M153" s="53"/>
      <c r="N153" s="53"/>
      <c r="O153" s="53"/>
      <c r="P153" s="53"/>
      <c r="Q153" s="53"/>
      <c r="R153" s="53"/>
      <c r="S153" s="60"/>
      <c r="T153" s="60"/>
      <c r="U153" s="60"/>
      <c r="V153" s="60"/>
      <c r="W153" s="60"/>
      <c r="X153" s="60"/>
      <c r="Y153" s="60"/>
      <c r="Z153" s="60"/>
      <c r="AA153" s="60"/>
      <c r="AB153" s="60"/>
      <c r="AC153" s="60"/>
      <c r="AD153" s="60"/>
      <c r="AE153" s="60"/>
      <c r="AF153" s="60"/>
      <c r="AG153" s="58"/>
      <c r="AH153" s="58"/>
      <c r="AI153" s="58"/>
      <c r="AJ153" s="58"/>
      <c r="AK153" s="58"/>
      <c r="AL153" s="58"/>
      <c r="AM153" s="58"/>
      <c r="AN153" s="58"/>
      <c r="AO153" s="52" t="e">
        <f t="shared" si="7"/>
        <v>#N/A</v>
      </c>
      <c r="AP153" s="70" t="e">
        <f t="shared" si="9"/>
        <v>#N/A</v>
      </c>
      <c r="AW153" s="68" t="e">
        <f>VLOOKUP(AG153,'Validation Lists'!$B$232:$C$235,2,FALSE)</f>
        <v>#N/A</v>
      </c>
      <c r="AX153" s="68" t="e">
        <f>VLOOKUP(AH153,'Validation Lists'!$B$232:$C$235,2,FALSE)</f>
        <v>#N/A</v>
      </c>
      <c r="AY153" s="68" t="e">
        <f>VLOOKUP(AI153,'Validation Lists'!$B$232:$C$235,2,FALSE)</f>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F153" s="68" t="e">
        <f>VLOOKUP(S153,'Validation Lists'!$B$229:$C$230,2,FALSE)</f>
        <v>#N/A</v>
      </c>
      <c r="BG153" s="68" t="e">
        <f>VLOOKUP(T153,'Validation Lists'!$B$229:$C$230,2,FALSE)</f>
        <v>#N/A</v>
      </c>
      <c r="BH153" s="68" t="e">
        <f>VLOOKUP(U153,'Validation Lists'!$B$229:$C$230,2,FALSE)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 t="shared" si="8"/>
        <v>#N/A</v>
      </c>
    </row>
    <row r="154" spans="1:72" ht="77.5" customHeight="1" x14ac:dyDescent="0.15">
      <c r="A154" s="29"/>
      <c r="B154" s="29"/>
      <c r="C154" s="29"/>
      <c r="D154" s="29"/>
      <c r="E154" s="29"/>
      <c r="F154" s="30"/>
      <c r="G154" s="30"/>
      <c r="H154" s="52"/>
      <c r="I154" s="52"/>
      <c r="J154" s="52"/>
      <c r="K154" s="52"/>
      <c r="L154" s="53"/>
      <c r="M154" s="53"/>
      <c r="N154" s="53"/>
      <c r="O154" s="53"/>
      <c r="P154" s="53"/>
      <c r="Q154" s="53"/>
      <c r="R154" s="53"/>
      <c r="S154" s="60"/>
      <c r="T154" s="60"/>
      <c r="U154" s="60"/>
      <c r="V154" s="60"/>
      <c r="W154" s="60"/>
      <c r="X154" s="60"/>
      <c r="Y154" s="60"/>
      <c r="Z154" s="60"/>
      <c r="AA154" s="60"/>
      <c r="AB154" s="60"/>
      <c r="AC154" s="60"/>
      <c r="AD154" s="60"/>
      <c r="AE154" s="60"/>
      <c r="AF154" s="60"/>
      <c r="AG154" s="58"/>
      <c r="AH154" s="58"/>
      <c r="AI154" s="58"/>
      <c r="AJ154" s="58"/>
      <c r="AK154" s="58"/>
      <c r="AL154" s="58"/>
      <c r="AM154" s="58"/>
      <c r="AN154" s="58"/>
      <c r="AO154" s="52" t="e">
        <f t="shared" si="7"/>
        <v>#N/A</v>
      </c>
      <c r="AP154" s="70" t="e">
        <f t="shared" si="9"/>
        <v>#N/A</v>
      </c>
      <c r="AW154" s="68" t="e">
        <f>VLOOKUP(AG154,'Validation Lists'!$B$232:$C$235,2,FALSE)</f>
        <v>#N/A</v>
      </c>
      <c r="AX154" s="68" t="e">
        <f>VLOOKUP(AH154,'Validation Lists'!$B$232:$C$235,2,FALSE)</f>
        <v>#N/A</v>
      </c>
      <c r="AY154" s="68" t="e">
        <f>VLOOKUP(AI154,'Validation Lists'!$B$232:$C$235,2,FALSE)</f>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F154" s="68" t="e">
        <f>VLOOKUP(S154,'Validation Lists'!$B$229:$C$230,2,FALSE)</f>
        <v>#N/A</v>
      </c>
      <c r="BG154" s="68" t="e">
        <f>VLOOKUP(T154,'Validation Lists'!$B$229:$C$230,2,FALSE)</f>
        <v>#N/A</v>
      </c>
      <c r="BH154" s="68" t="e">
        <f>VLOOKUP(U154,'Validation Lists'!$B$229:$C$230,2,FALSE)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 t="shared" si="8"/>
        <v>#N/A</v>
      </c>
    </row>
    <row r="155" spans="1:72" ht="77.5" customHeight="1" x14ac:dyDescent="0.15">
      <c r="A155" s="29"/>
      <c r="B155" s="29"/>
      <c r="C155" s="29"/>
      <c r="D155" s="29"/>
      <c r="E155" s="29"/>
      <c r="F155" s="30"/>
      <c r="G155" s="30"/>
      <c r="H155" s="52"/>
      <c r="I155" s="52"/>
      <c r="J155" s="52"/>
      <c r="K155" s="52"/>
      <c r="L155" s="53"/>
      <c r="M155" s="53"/>
      <c r="N155" s="53"/>
      <c r="O155" s="53"/>
      <c r="P155" s="53"/>
      <c r="Q155" s="53"/>
      <c r="R155" s="53"/>
      <c r="S155" s="60"/>
      <c r="T155" s="60"/>
      <c r="U155" s="60"/>
      <c r="V155" s="60"/>
      <c r="W155" s="60"/>
      <c r="X155" s="60"/>
      <c r="Y155" s="60"/>
      <c r="Z155" s="60"/>
      <c r="AA155" s="60"/>
      <c r="AB155" s="60"/>
      <c r="AC155" s="60"/>
      <c r="AD155" s="60"/>
      <c r="AE155" s="60"/>
      <c r="AF155" s="60"/>
      <c r="AG155" s="58"/>
      <c r="AH155" s="58"/>
      <c r="AI155" s="58"/>
      <c r="AJ155" s="58"/>
      <c r="AK155" s="58"/>
      <c r="AL155" s="58"/>
      <c r="AM155" s="58"/>
      <c r="AN155" s="58"/>
      <c r="AO155" s="52" t="e">
        <f t="shared" si="7"/>
        <v>#N/A</v>
      </c>
      <c r="AP155" s="70" t="e">
        <f t="shared" si="9"/>
        <v>#N/A</v>
      </c>
      <c r="AW155" s="68" t="e">
        <f>VLOOKUP(AG155,'Validation Lists'!$B$232:$C$235,2,FALSE)</f>
        <v>#N/A</v>
      </c>
      <c r="AX155" s="68" t="e">
        <f>VLOOKUP(AH155,'Validation Lists'!$B$232:$C$235,2,FALSE)</f>
        <v>#N/A</v>
      </c>
      <c r="AY155" s="68" t="e">
        <f>VLOOKUP(AI155,'Validation Lists'!$B$232:$C$235,2,FALSE)</f>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F155" s="68" t="e">
        <f>VLOOKUP(S155,'Validation Lists'!$B$229:$C$230,2,FALSE)</f>
        <v>#N/A</v>
      </c>
      <c r="BG155" s="68" t="e">
        <f>VLOOKUP(T155,'Validation Lists'!$B$229:$C$230,2,FALSE)</f>
        <v>#N/A</v>
      </c>
      <c r="BH155" s="68" t="e">
        <f>VLOOKUP(U155,'Validation Lists'!$B$229:$C$230,2,FALSE)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 t="shared" si="8"/>
        <v>#N/A</v>
      </c>
    </row>
    <row r="156" spans="1:72" ht="77.5" customHeight="1" x14ac:dyDescent="0.15">
      <c r="A156" s="29"/>
      <c r="B156" s="29"/>
      <c r="C156" s="29"/>
      <c r="D156" s="29"/>
      <c r="E156" s="29"/>
      <c r="F156" s="30"/>
      <c r="G156" s="30"/>
      <c r="H156" s="52"/>
      <c r="I156" s="52"/>
      <c r="J156" s="52"/>
      <c r="K156" s="52"/>
      <c r="L156" s="53"/>
      <c r="M156" s="53"/>
      <c r="N156" s="53"/>
      <c r="O156" s="53"/>
      <c r="P156" s="53"/>
      <c r="Q156" s="53"/>
      <c r="R156" s="53"/>
      <c r="S156" s="60"/>
      <c r="T156" s="60"/>
      <c r="U156" s="60"/>
      <c r="V156" s="60"/>
      <c r="W156" s="60"/>
      <c r="X156" s="60"/>
      <c r="Y156" s="60"/>
      <c r="Z156" s="60"/>
      <c r="AA156" s="60"/>
      <c r="AB156" s="60"/>
      <c r="AC156" s="60"/>
      <c r="AD156" s="60"/>
      <c r="AE156" s="60"/>
      <c r="AF156" s="60"/>
      <c r="AG156" s="58"/>
      <c r="AH156" s="58"/>
      <c r="AI156" s="58"/>
      <c r="AJ156" s="58"/>
      <c r="AK156" s="58"/>
      <c r="AL156" s="58"/>
      <c r="AM156" s="58"/>
      <c r="AN156" s="58"/>
      <c r="AO156" s="52" t="e">
        <f t="shared" si="7"/>
        <v>#N/A</v>
      </c>
      <c r="AP156" s="70" t="e">
        <f t="shared" si="9"/>
        <v>#N/A</v>
      </c>
      <c r="AW156" s="68" t="e">
        <f>VLOOKUP(AG156,'Validation Lists'!$B$232:$C$235,2,FALSE)</f>
        <v>#N/A</v>
      </c>
      <c r="AX156" s="68" t="e">
        <f>VLOOKUP(AH156,'Validation Lists'!$B$232:$C$235,2,FALSE)</f>
        <v>#N/A</v>
      </c>
      <c r="AY156" s="68" t="e">
        <f>VLOOKUP(AI156,'Validation Lists'!$B$232:$C$235,2,FALSE)</f>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F156" s="68" t="e">
        <f>VLOOKUP(S156,'Validation Lists'!$B$229:$C$230,2,FALSE)</f>
        <v>#N/A</v>
      </c>
      <c r="BG156" s="68" t="e">
        <f>VLOOKUP(T156,'Validation Lists'!$B$229:$C$230,2,FALSE)</f>
        <v>#N/A</v>
      </c>
      <c r="BH156" s="68" t="e">
        <f>VLOOKUP(U156,'Validation Lists'!$B$229:$C$230,2,FALSE)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 t="shared" si="8"/>
        <v>#N/A</v>
      </c>
    </row>
    <row r="157" spans="1:72" ht="77.5" customHeight="1" x14ac:dyDescent="0.15">
      <c r="A157" s="29"/>
      <c r="B157" s="29"/>
      <c r="C157" s="29"/>
      <c r="D157" s="29"/>
      <c r="E157" s="29"/>
      <c r="F157" s="30"/>
      <c r="G157" s="30"/>
      <c r="H157" s="52"/>
      <c r="I157" s="52"/>
      <c r="J157" s="52"/>
      <c r="K157" s="52"/>
      <c r="L157" s="53"/>
      <c r="M157" s="53"/>
      <c r="N157" s="53"/>
      <c r="O157" s="53"/>
      <c r="P157" s="53"/>
      <c r="Q157" s="53"/>
      <c r="R157" s="53"/>
      <c r="S157" s="60"/>
      <c r="T157" s="60"/>
      <c r="U157" s="60"/>
      <c r="V157" s="60"/>
      <c r="W157" s="60"/>
      <c r="X157" s="60"/>
      <c r="Y157" s="60"/>
      <c r="Z157" s="60"/>
      <c r="AA157" s="60"/>
      <c r="AB157" s="60"/>
      <c r="AC157" s="60"/>
      <c r="AD157" s="60"/>
      <c r="AE157" s="60"/>
      <c r="AF157" s="60"/>
      <c r="AG157" s="58"/>
      <c r="AH157" s="58"/>
      <c r="AI157" s="58"/>
      <c r="AJ157" s="58"/>
      <c r="AK157" s="58"/>
      <c r="AL157" s="58"/>
      <c r="AM157" s="58"/>
      <c r="AN157" s="58"/>
      <c r="AO157" s="52" t="e">
        <f t="shared" si="7"/>
        <v>#N/A</v>
      </c>
      <c r="AP157" s="70" t="e">
        <f t="shared" si="9"/>
        <v>#N/A</v>
      </c>
      <c r="AW157" s="68" t="e">
        <f>VLOOKUP(AG157,'Validation Lists'!$B$232:$C$235,2,FALSE)</f>
        <v>#N/A</v>
      </c>
      <c r="AX157" s="68" t="e">
        <f>VLOOKUP(AH157,'Validation Lists'!$B$232:$C$235,2,FALSE)</f>
        <v>#N/A</v>
      </c>
      <c r="AY157" s="68" t="e">
        <f>VLOOKUP(AI157,'Validation Lists'!$B$232:$C$235,2,FALSE)</f>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F157" s="68" t="e">
        <f>VLOOKUP(S157,'Validation Lists'!$B$229:$C$230,2,FALSE)</f>
        <v>#N/A</v>
      </c>
      <c r="BG157" s="68" t="e">
        <f>VLOOKUP(T157,'Validation Lists'!$B$229:$C$230,2,FALSE)</f>
        <v>#N/A</v>
      </c>
      <c r="BH157" s="68" t="e">
        <f>VLOOKUP(U157,'Validation Lists'!$B$229:$C$230,2,FALSE)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 t="shared" si="8"/>
        <v>#N/A</v>
      </c>
    </row>
    <row r="158" spans="1:72" ht="77.5" customHeight="1" x14ac:dyDescent="0.15">
      <c r="A158" s="29"/>
      <c r="B158" s="29"/>
      <c r="C158" s="29"/>
      <c r="D158" s="29"/>
      <c r="E158" s="29"/>
      <c r="F158" s="30"/>
      <c r="G158" s="30"/>
      <c r="H158" s="52"/>
      <c r="I158" s="52"/>
      <c r="J158" s="52"/>
      <c r="K158" s="52"/>
      <c r="L158" s="53"/>
      <c r="M158" s="53"/>
      <c r="N158" s="53"/>
      <c r="O158" s="53"/>
      <c r="P158" s="53"/>
      <c r="Q158" s="53"/>
      <c r="R158" s="53"/>
      <c r="S158" s="60"/>
      <c r="T158" s="60"/>
      <c r="U158" s="60"/>
      <c r="V158" s="60"/>
      <c r="W158" s="60"/>
      <c r="X158" s="60"/>
      <c r="Y158" s="60"/>
      <c r="Z158" s="60"/>
      <c r="AA158" s="60"/>
      <c r="AB158" s="60"/>
      <c r="AC158" s="60"/>
      <c r="AD158" s="60"/>
      <c r="AE158" s="60"/>
      <c r="AF158" s="60"/>
      <c r="AG158" s="58"/>
      <c r="AH158" s="58"/>
      <c r="AI158" s="58"/>
      <c r="AJ158" s="58"/>
      <c r="AK158" s="58"/>
      <c r="AL158" s="58"/>
      <c r="AM158" s="58"/>
      <c r="AN158" s="58"/>
      <c r="AO158" s="52" t="e">
        <f t="shared" si="7"/>
        <v>#N/A</v>
      </c>
      <c r="AP158" s="70" t="e">
        <f t="shared" si="9"/>
        <v>#N/A</v>
      </c>
      <c r="AW158" s="68" t="e">
        <f>VLOOKUP(AG158,'Validation Lists'!$B$232:$C$235,2,FALSE)</f>
        <v>#N/A</v>
      </c>
      <c r="AX158" s="68" t="e">
        <f>VLOOKUP(AH158,'Validation Lists'!$B$232:$C$235,2,FALSE)</f>
        <v>#N/A</v>
      </c>
      <c r="AY158" s="68" t="e">
        <f>VLOOKUP(AI158,'Validation Lists'!$B$232:$C$235,2,FALSE)</f>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F158" s="68" t="e">
        <f>VLOOKUP(S158,'Validation Lists'!$B$229:$C$230,2,FALSE)</f>
        <v>#N/A</v>
      </c>
      <c r="BG158" s="68" t="e">
        <f>VLOOKUP(T158,'Validation Lists'!$B$229:$C$230,2,FALSE)</f>
        <v>#N/A</v>
      </c>
      <c r="BH158" s="68" t="e">
        <f>VLOOKUP(U158,'Validation Lists'!$B$229:$C$230,2,FALSE)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 t="shared" si="8"/>
        <v>#N/A</v>
      </c>
    </row>
    <row r="159" spans="1:72" ht="77.5" customHeight="1" x14ac:dyDescent="0.15">
      <c r="A159" s="29"/>
      <c r="B159" s="29"/>
      <c r="C159" s="29"/>
      <c r="D159" s="29"/>
      <c r="E159" s="29"/>
      <c r="F159" s="30"/>
      <c r="G159" s="30"/>
      <c r="H159" s="52"/>
      <c r="I159" s="52"/>
      <c r="J159" s="52"/>
      <c r="K159" s="52"/>
      <c r="L159" s="53"/>
      <c r="M159" s="53"/>
      <c r="N159" s="53"/>
      <c r="O159" s="53"/>
      <c r="P159" s="53"/>
      <c r="Q159" s="53"/>
      <c r="R159" s="53"/>
      <c r="S159" s="60"/>
      <c r="T159" s="60"/>
      <c r="U159" s="60"/>
      <c r="V159" s="60"/>
      <c r="W159" s="60"/>
      <c r="X159" s="60"/>
      <c r="Y159" s="60"/>
      <c r="Z159" s="60"/>
      <c r="AA159" s="60"/>
      <c r="AB159" s="60"/>
      <c r="AC159" s="60"/>
      <c r="AD159" s="60"/>
      <c r="AE159" s="60"/>
      <c r="AF159" s="60"/>
      <c r="AG159" s="58"/>
      <c r="AH159" s="58"/>
      <c r="AI159" s="58"/>
      <c r="AJ159" s="58"/>
      <c r="AK159" s="58"/>
      <c r="AL159" s="58"/>
      <c r="AM159" s="58"/>
      <c r="AN159" s="58"/>
      <c r="AO159" s="52" t="e">
        <f t="shared" si="7"/>
        <v>#N/A</v>
      </c>
      <c r="AP159" s="70" t="e">
        <f t="shared" si="9"/>
        <v>#N/A</v>
      </c>
      <c r="AW159" s="68" t="e">
        <f>VLOOKUP(AG159,'Validation Lists'!$B$232:$C$235,2,FALSE)</f>
        <v>#N/A</v>
      </c>
      <c r="AX159" s="68" t="e">
        <f>VLOOKUP(AH159,'Validation Lists'!$B$232:$C$235,2,FALSE)</f>
        <v>#N/A</v>
      </c>
      <c r="AY159" s="68" t="e">
        <f>VLOOKUP(AI159,'Validation Lists'!$B$232:$C$235,2,FALSE)</f>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F159" s="68" t="e">
        <f>VLOOKUP(S159,'Validation Lists'!$B$229:$C$230,2,FALSE)</f>
        <v>#N/A</v>
      </c>
      <c r="BG159" s="68" t="e">
        <f>VLOOKUP(T159,'Validation Lists'!$B$229:$C$230,2,FALSE)</f>
        <v>#N/A</v>
      </c>
      <c r="BH159" s="68" t="e">
        <f>VLOOKUP(U159,'Validation Lists'!$B$229:$C$230,2,FALSE)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 t="shared" si="8"/>
        <v>#N/A</v>
      </c>
    </row>
    <row r="160" spans="1:72" ht="77.5" customHeight="1" x14ac:dyDescent="0.15">
      <c r="A160" s="29"/>
      <c r="B160" s="29"/>
      <c r="C160" s="29"/>
      <c r="D160" s="29"/>
      <c r="E160" s="29"/>
      <c r="F160" s="30"/>
      <c r="G160" s="30"/>
      <c r="H160" s="52"/>
      <c r="I160" s="52"/>
      <c r="J160" s="52"/>
      <c r="K160" s="52"/>
      <c r="L160" s="53"/>
      <c r="M160" s="53"/>
      <c r="N160" s="53"/>
      <c r="O160" s="53"/>
      <c r="P160" s="53"/>
      <c r="Q160" s="53"/>
      <c r="R160" s="53"/>
      <c r="S160" s="60"/>
      <c r="T160" s="60"/>
      <c r="U160" s="60"/>
      <c r="V160" s="60"/>
      <c r="W160" s="60"/>
      <c r="X160" s="60"/>
      <c r="Y160" s="60"/>
      <c r="Z160" s="60"/>
      <c r="AA160" s="60"/>
      <c r="AB160" s="60"/>
      <c r="AC160" s="60"/>
      <c r="AD160" s="60"/>
      <c r="AE160" s="60"/>
      <c r="AF160" s="60"/>
      <c r="AG160" s="58"/>
      <c r="AH160" s="58"/>
      <c r="AI160" s="58"/>
      <c r="AJ160" s="58"/>
      <c r="AK160" s="58"/>
      <c r="AL160" s="58"/>
      <c r="AM160" s="58"/>
      <c r="AN160" s="58"/>
      <c r="AO160" s="52" t="e">
        <f t="shared" si="7"/>
        <v>#N/A</v>
      </c>
      <c r="AP160" s="70" t="e">
        <f t="shared" si="9"/>
        <v>#N/A</v>
      </c>
      <c r="AW160" s="68" t="e">
        <f>VLOOKUP(AG160,'Validation Lists'!$B$232:$C$235,2,FALSE)</f>
        <v>#N/A</v>
      </c>
      <c r="AX160" s="68" t="e">
        <f>VLOOKUP(AH160,'Validation Lists'!$B$232:$C$235,2,FALSE)</f>
        <v>#N/A</v>
      </c>
      <c r="AY160" s="68" t="e">
        <f>VLOOKUP(AI160,'Validation Lists'!$B$232:$C$235,2,FALSE)</f>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F160" s="68" t="e">
        <f>VLOOKUP(S160,'Validation Lists'!$B$229:$C$230,2,FALSE)</f>
        <v>#N/A</v>
      </c>
      <c r="BG160" s="68" t="e">
        <f>VLOOKUP(T160,'Validation Lists'!$B$229:$C$230,2,FALSE)</f>
        <v>#N/A</v>
      </c>
      <c r="BH160" s="68" t="e">
        <f>VLOOKUP(U160,'Validation Lists'!$B$229:$C$230,2,FALSE)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 t="shared" si="8"/>
        <v>#N/A</v>
      </c>
    </row>
    <row r="161" spans="1:72" ht="77.5" customHeight="1" x14ac:dyDescent="0.15">
      <c r="A161" s="29"/>
      <c r="B161" s="29"/>
      <c r="C161" s="29"/>
      <c r="D161" s="29"/>
      <c r="E161" s="29"/>
      <c r="F161" s="30"/>
      <c r="G161" s="30"/>
      <c r="H161" s="52"/>
      <c r="I161" s="52"/>
      <c r="J161" s="52"/>
      <c r="K161" s="52"/>
      <c r="L161" s="53"/>
      <c r="M161" s="53"/>
      <c r="N161" s="53"/>
      <c r="O161" s="53"/>
      <c r="P161" s="53"/>
      <c r="Q161" s="53"/>
      <c r="R161" s="53"/>
      <c r="S161" s="60"/>
      <c r="T161" s="60"/>
      <c r="U161" s="60"/>
      <c r="V161" s="60"/>
      <c r="W161" s="60"/>
      <c r="X161" s="60"/>
      <c r="Y161" s="60"/>
      <c r="Z161" s="60"/>
      <c r="AA161" s="60"/>
      <c r="AB161" s="60"/>
      <c r="AC161" s="60"/>
      <c r="AD161" s="60"/>
      <c r="AE161" s="60"/>
      <c r="AF161" s="60"/>
      <c r="AG161" s="58"/>
      <c r="AH161" s="58"/>
      <c r="AI161" s="58"/>
      <c r="AJ161" s="58"/>
      <c r="AK161" s="58"/>
      <c r="AL161" s="58"/>
      <c r="AM161" s="58"/>
      <c r="AN161" s="58"/>
      <c r="AO161" s="52" t="e">
        <f t="shared" si="7"/>
        <v>#N/A</v>
      </c>
      <c r="AP161" s="70" t="e">
        <f t="shared" si="9"/>
        <v>#N/A</v>
      </c>
      <c r="AW161" s="68" t="e">
        <f>VLOOKUP(AG161,'Validation Lists'!$B$232:$C$235,2,FALSE)</f>
        <v>#N/A</v>
      </c>
      <c r="AX161" s="68" t="e">
        <f>VLOOKUP(AH161,'Validation Lists'!$B$232:$C$235,2,FALSE)</f>
        <v>#N/A</v>
      </c>
      <c r="AY161" s="68" t="e">
        <f>VLOOKUP(AI161,'Validation Lists'!$B$232:$C$235,2,FALSE)</f>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F161" s="68" t="e">
        <f>VLOOKUP(S161,'Validation Lists'!$B$229:$C$230,2,FALSE)</f>
        <v>#N/A</v>
      </c>
      <c r="BG161" s="68" t="e">
        <f>VLOOKUP(T161,'Validation Lists'!$B$229:$C$230,2,FALSE)</f>
        <v>#N/A</v>
      </c>
      <c r="BH161" s="68" t="e">
        <f>VLOOKUP(U161,'Validation Lists'!$B$229:$C$230,2,FALSE)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 t="shared" si="8"/>
        <v>#N/A</v>
      </c>
    </row>
    <row r="162" spans="1:72" ht="77.5" customHeight="1" x14ac:dyDescent="0.15">
      <c r="A162" s="29"/>
      <c r="B162" s="29"/>
      <c r="C162" s="29"/>
      <c r="D162" s="29"/>
      <c r="E162" s="29"/>
      <c r="F162" s="30"/>
      <c r="G162" s="30"/>
      <c r="H162" s="52"/>
      <c r="I162" s="52"/>
      <c r="J162" s="52"/>
      <c r="K162" s="52"/>
      <c r="L162" s="53"/>
      <c r="M162" s="53"/>
      <c r="N162" s="53"/>
      <c r="O162" s="53"/>
      <c r="P162" s="53"/>
      <c r="Q162" s="53"/>
      <c r="R162" s="53"/>
      <c r="S162" s="60"/>
      <c r="T162" s="60"/>
      <c r="U162" s="60"/>
      <c r="V162" s="60"/>
      <c r="W162" s="60"/>
      <c r="X162" s="60"/>
      <c r="Y162" s="60"/>
      <c r="Z162" s="60"/>
      <c r="AA162" s="60"/>
      <c r="AB162" s="60"/>
      <c r="AC162" s="60"/>
      <c r="AD162" s="60"/>
      <c r="AE162" s="60"/>
      <c r="AF162" s="60"/>
      <c r="AG162" s="58"/>
      <c r="AH162" s="58"/>
      <c r="AI162" s="58"/>
      <c r="AJ162" s="58"/>
      <c r="AK162" s="58"/>
      <c r="AL162" s="58"/>
      <c r="AM162" s="58"/>
      <c r="AN162" s="58"/>
      <c r="AO162" s="52" t="e">
        <f t="shared" si="7"/>
        <v>#N/A</v>
      </c>
      <c r="AP162" s="70" t="e">
        <f t="shared" si="9"/>
        <v>#N/A</v>
      </c>
      <c r="AW162" s="68" t="e">
        <f>VLOOKUP(AG162,'Validation Lists'!$B$232:$C$235,2,FALSE)</f>
        <v>#N/A</v>
      </c>
      <c r="AX162" s="68" t="e">
        <f>VLOOKUP(AH162,'Validation Lists'!$B$232:$C$235,2,FALSE)</f>
        <v>#N/A</v>
      </c>
      <c r="AY162" s="68" t="e">
        <f>VLOOKUP(AI162,'Validation Lists'!$B$232:$C$235,2,FALSE)</f>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F162" s="68" t="e">
        <f>VLOOKUP(S162,'Validation Lists'!$B$229:$C$230,2,FALSE)</f>
        <v>#N/A</v>
      </c>
      <c r="BG162" s="68" t="e">
        <f>VLOOKUP(T162,'Validation Lists'!$B$229:$C$230,2,FALSE)</f>
        <v>#N/A</v>
      </c>
      <c r="BH162" s="68" t="e">
        <f>VLOOKUP(U162,'Validation Lists'!$B$229:$C$230,2,FALSE)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 t="shared" si="8"/>
        <v>#N/A</v>
      </c>
    </row>
    <row r="163" spans="1:72" ht="77.5" customHeight="1" x14ac:dyDescent="0.15">
      <c r="A163" s="29"/>
      <c r="B163" s="29"/>
      <c r="C163" s="29"/>
      <c r="D163" s="29"/>
      <c r="E163" s="29"/>
      <c r="F163" s="30"/>
      <c r="G163" s="30"/>
      <c r="H163" s="52"/>
      <c r="I163" s="52"/>
      <c r="J163" s="52"/>
      <c r="K163" s="52"/>
      <c r="L163" s="53"/>
      <c r="M163" s="53"/>
      <c r="N163" s="53"/>
      <c r="O163" s="53"/>
      <c r="P163" s="53"/>
      <c r="Q163" s="53"/>
      <c r="R163" s="53"/>
      <c r="S163" s="60"/>
      <c r="T163" s="60"/>
      <c r="U163" s="60"/>
      <c r="V163" s="60"/>
      <c r="W163" s="60"/>
      <c r="X163" s="60"/>
      <c r="Y163" s="60"/>
      <c r="Z163" s="60"/>
      <c r="AA163" s="60"/>
      <c r="AB163" s="60"/>
      <c r="AC163" s="60"/>
      <c r="AD163" s="60"/>
      <c r="AE163" s="60"/>
      <c r="AF163" s="60"/>
      <c r="AG163" s="58"/>
      <c r="AH163" s="58"/>
      <c r="AI163" s="58"/>
      <c r="AJ163" s="58"/>
      <c r="AK163" s="58"/>
      <c r="AL163" s="58"/>
      <c r="AM163" s="58"/>
      <c r="AN163" s="58"/>
      <c r="AO163" s="52" t="e">
        <f t="shared" si="7"/>
        <v>#N/A</v>
      </c>
      <c r="AP163" s="70" t="e">
        <f t="shared" si="9"/>
        <v>#N/A</v>
      </c>
      <c r="AW163" s="68" t="e">
        <f>VLOOKUP(AG163,'Validation Lists'!$B$232:$C$235,2,FALSE)</f>
        <v>#N/A</v>
      </c>
      <c r="AX163" s="68" t="e">
        <f>VLOOKUP(AH163,'Validation Lists'!$B$232:$C$235,2,FALSE)</f>
        <v>#N/A</v>
      </c>
      <c r="AY163" s="68" t="e">
        <f>VLOOKUP(AI163,'Validation Lists'!$B$232:$C$235,2,FALSE)</f>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F163" s="68" t="e">
        <f>VLOOKUP(S163,'Validation Lists'!$B$229:$C$230,2,FALSE)</f>
        <v>#N/A</v>
      </c>
      <c r="BG163" s="68" t="e">
        <f>VLOOKUP(T163,'Validation Lists'!$B$229:$C$230,2,FALSE)</f>
        <v>#N/A</v>
      </c>
      <c r="BH163" s="68" t="e">
        <f>VLOOKUP(U163,'Validation Lists'!$B$229:$C$230,2,FALSE)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 t="shared" si="8"/>
        <v>#N/A</v>
      </c>
    </row>
    <row r="164" spans="1:72" ht="77.5" customHeight="1" x14ac:dyDescent="0.15">
      <c r="A164" s="29"/>
      <c r="B164" s="29"/>
      <c r="C164" s="29"/>
      <c r="D164" s="29"/>
      <c r="E164" s="29"/>
      <c r="F164" s="30"/>
      <c r="G164" s="30"/>
      <c r="H164" s="52"/>
      <c r="I164" s="52"/>
      <c r="J164" s="52"/>
      <c r="K164" s="52"/>
      <c r="L164" s="53"/>
      <c r="M164" s="53"/>
      <c r="N164" s="53"/>
      <c r="O164" s="53"/>
      <c r="P164" s="53"/>
      <c r="Q164" s="53"/>
      <c r="R164" s="53"/>
      <c r="S164" s="60"/>
      <c r="T164" s="60"/>
      <c r="U164" s="60"/>
      <c r="V164" s="60"/>
      <c r="W164" s="60"/>
      <c r="X164" s="60"/>
      <c r="Y164" s="60"/>
      <c r="Z164" s="60"/>
      <c r="AA164" s="60"/>
      <c r="AB164" s="60"/>
      <c r="AC164" s="60"/>
      <c r="AD164" s="60"/>
      <c r="AE164" s="60"/>
      <c r="AF164" s="60"/>
      <c r="AG164" s="58"/>
      <c r="AH164" s="58"/>
      <c r="AI164" s="58"/>
      <c r="AJ164" s="58"/>
      <c r="AK164" s="58"/>
      <c r="AL164" s="58"/>
      <c r="AM164" s="58"/>
      <c r="AN164" s="58"/>
      <c r="AO164" s="52" t="e">
        <f t="shared" si="7"/>
        <v>#N/A</v>
      </c>
      <c r="AP164" s="70" t="e">
        <f t="shared" si="9"/>
        <v>#N/A</v>
      </c>
      <c r="AW164" s="68" t="e">
        <f>VLOOKUP(AG164,'Validation Lists'!$B$232:$C$235,2,FALSE)</f>
        <v>#N/A</v>
      </c>
      <c r="AX164" s="68" t="e">
        <f>VLOOKUP(AH164,'Validation Lists'!$B$232:$C$235,2,FALSE)</f>
        <v>#N/A</v>
      </c>
      <c r="AY164" s="68" t="e">
        <f>VLOOKUP(AI164,'Validation Lists'!$B$232:$C$235,2,FALSE)</f>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F164" s="68" t="e">
        <f>VLOOKUP(S164,'Validation Lists'!$B$229:$C$230,2,FALSE)</f>
        <v>#N/A</v>
      </c>
      <c r="BG164" s="68" t="e">
        <f>VLOOKUP(T164,'Validation Lists'!$B$229:$C$230,2,FALSE)</f>
        <v>#N/A</v>
      </c>
      <c r="BH164" s="68" t="e">
        <f>VLOOKUP(U164,'Validation Lists'!$B$229:$C$230,2,FALSE)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 t="shared" si="8"/>
        <v>#N/A</v>
      </c>
    </row>
    <row r="165" spans="1:72" ht="77.5" customHeight="1" x14ac:dyDescent="0.15">
      <c r="A165" s="29"/>
      <c r="B165" s="29"/>
      <c r="C165" s="29"/>
      <c r="D165" s="29"/>
      <c r="E165" s="29"/>
      <c r="F165" s="30"/>
      <c r="G165" s="30"/>
      <c r="H165" s="52"/>
      <c r="I165" s="52"/>
      <c r="J165" s="52"/>
      <c r="K165" s="52"/>
      <c r="L165" s="53"/>
      <c r="M165" s="53"/>
      <c r="N165" s="53"/>
      <c r="O165" s="53"/>
      <c r="P165" s="53"/>
      <c r="Q165" s="53"/>
      <c r="R165" s="53"/>
      <c r="S165" s="60"/>
      <c r="T165" s="60"/>
      <c r="U165" s="60"/>
      <c r="V165" s="60"/>
      <c r="W165" s="60"/>
      <c r="X165" s="60"/>
      <c r="Y165" s="60"/>
      <c r="Z165" s="60"/>
      <c r="AA165" s="60"/>
      <c r="AB165" s="60"/>
      <c r="AC165" s="60"/>
      <c r="AD165" s="60"/>
      <c r="AE165" s="60"/>
      <c r="AF165" s="60"/>
      <c r="AG165" s="58"/>
      <c r="AH165" s="58"/>
      <c r="AI165" s="58"/>
      <c r="AJ165" s="58"/>
      <c r="AK165" s="58"/>
      <c r="AL165" s="58"/>
      <c r="AM165" s="58"/>
      <c r="AN165" s="58"/>
      <c r="AO165" s="52" t="e">
        <f t="shared" si="7"/>
        <v>#N/A</v>
      </c>
      <c r="AP165" s="70" t="e">
        <f t="shared" si="9"/>
        <v>#N/A</v>
      </c>
      <c r="AW165" s="68" t="e">
        <f>VLOOKUP(AG165,'Validation Lists'!$B$232:$C$235,2,FALSE)</f>
        <v>#N/A</v>
      </c>
      <c r="AX165" s="68" t="e">
        <f>VLOOKUP(AH165,'Validation Lists'!$B$232:$C$235,2,FALSE)</f>
        <v>#N/A</v>
      </c>
      <c r="AY165" s="68" t="e">
        <f>VLOOKUP(AI165,'Validation Lists'!$B$232:$C$235,2,FALSE)</f>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F165" s="68" t="e">
        <f>VLOOKUP(S165,'Validation Lists'!$B$229:$C$230,2,FALSE)</f>
        <v>#N/A</v>
      </c>
      <c r="BG165" s="68" t="e">
        <f>VLOOKUP(T165,'Validation Lists'!$B$229:$C$230,2,FALSE)</f>
        <v>#N/A</v>
      </c>
      <c r="BH165" s="68" t="e">
        <f>VLOOKUP(U165,'Validation Lists'!$B$229:$C$230,2,FALSE)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 t="shared" si="8"/>
        <v>#N/A</v>
      </c>
    </row>
    <row r="166" spans="1:72" ht="77.5" customHeight="1" x14ac:dyDescent="0.15">
      <c r="A166" s="29"/>
      <c r="B166" s="29"/>
      <c r="C166" s="29"/>
      <c r="D166" s="29"/>
      <c r="E166" s="29"/>
      <c r="F166" s="30"/>
      <c r="G166" s="30"/>
      <c r="H166" s="52"/>
      <c r="I166" s="52"/>
      <c r="J166" s="52"/>
      <c r="K166" s="52"/>
      <c r="L166" s="53"/>
      <c r="M166" s="53"/>
      <c r="N166" s="53"/>
      <c r="O166" s="53"/>
      <c r="P166" s="53"/>
      <c r="Q166" s="53"/>
      <c r="R166" s="53"/>
      <c r="S166" s="60"/>
      <c r="T166" s="60"/>
      <c r="U166" s="60"/>
      <c r="V166" s="60"/>
      <c r="W166" s="60"/>
      <c r="X166" s="60"/>
      <c r="Y166" s="60"/>
      <c r="Z166" s="60"/>
      <c r="AA166" s="60"/>
      <c r="AB166" s="60"/>
      <c r="AC166" s="60"/>
      <c r="AD166" s="60"/>
      <c r="AE166" s="60"/>
      <c r="AF166" s="60"/>
      <c r="AG166" s="58"/>
      <c r="AH166" s="58"/>
      <c r="AI166" s="58"/>
      <c r="AJ166" s="58"/>
      <c r="AK166" s="58"/>
      <c r="AL166" s="58"/>
      <c r="AM166" s="58"/>
      <c r="AN166" s="58"/>
      <c r="AO166" s="52" t="e">
        <f t="shared" si="7"/>
        <v>#N/A</v>
      </c>
      <c r="AP166" s="70" t="e">
        <f t="shared" si="9"/>
        <v>#N/A</v>
      </c>
      <c r="AW166" s="68" t="e">
        <f>VLOOKUP(AG166,'Validation Lists'!$B$232:$C$235,2,FALSE)</f>
        <v>#N/A</v>
      </c>
      <c r="AX166" s="68" t="e">
        <f>VLOOKUP(AH166,'Validation Lists'!$B$232:$C$235,2,FALSE)</f>
        <v>#N/A</v>
      </c>
      <c r="AY166" s="68" t="e">
        <f>VLOOKUP(AI166,'Validation Lists'!$B$232:$C$235,2,FALSE)</f>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F166" s="68" t="e">
        <f>VLOOKUP(S166,'Validation Lists'!$B$229:$C$230,2,FALSE)</f>
        <v>#N/A</v>
      </c>
      <c r="BG166" s="68" t="e">
        <f>VLOOKUP(T166,'Validation Lists'!$B$229:$C$230,2,FALSE)</f>
        <v>#N/A</v>
      </c>
      <c r="BH166" s="68" t="e">
        <f>VLOOKUP(U166,'Validation Lists'!$B$229:$C$230,2,FALSE)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 t="shared" si="8"/>
        <v>#N/A</v>
      </c>
    </row>
    <row r="167" spans="1:72" ht="77.5" customHeight="1" x14ac:dyDescent="0.15">
      <c r="A167" s="29"/>
      <c r="B167" s="29"/>
      <c r="C167" s="29"/>
      <c r="D167" s="29"/>
      <c r="E167" s="29"/>
      <c r="F167" s="30"/>
      <c r="G167" s="30"/>
      <c r="H167" s="52"/>
      <c r="I167" s="52"/>
      <c r="J167" s="52"/>
      <c r="K167" s="52"/>
      <c r="L167" s="53"/>
      <c r="M167" s="53"/>
      <c r="N167" s="53"/>
      <c r="O167" s="53"/>
      <c r="P167" s="53"/>
      <c r="Q167" s="53"/>
      <c r="R167" s="53"/>
      <c r="S167" s="60"/>
      <c r="T167" s="60"/>
      <c r="U167" s="60"/>
      <c r="V167" s="60"/>
      <c r="W167" s="60"/>
      <c r="X167" s="60"/>
      <c r="Y167" s="60"/>
      <c r="Z167" s="60"/>
      <c r="AA167" s="60"/>
      <c r="AB167" s="60"/>
      <c r="AC167" s="60"/>
      <c r="AD167" s="60"/>
      <c r="AE167" s="60"/>
      <c r="AF167" s="60"/>
      <c r="AG167" s="58"/>
      <c r="AH167" s="58"/>
      <c r="AI167" s="58"/>
      <c r="AJ167" s="58"/>
      <c r="AK167" s="58"/>
      <c r="AL167" s="58"/>
      <c r="AM167" s="58"/>
      <c r="AN167" s="58"/>
      <c r="AO167" s="52" t="e">
        <f t="shared" si="7"/>
        <v>#N/A</v>
      </c>
      <c r="AP167" s="70" t="e">
        <f t="shared" si="9"/>
        <v>#N/A</v>
      </c>
      <c r="AW167" s="68" t="e">
        <f>VLOOKUP(AG167,'Validation Lists'!$B$232:$C$235,2,FALSE)</f>
        <v>#N/A</v>
      </c>
      <c r="AX167" s="68" t="e">
        <f>VLOOKUP(AH167,'Validation Lists'!$B$232:$C$235,2,FALSE)</f>
        <v>#N/A</v>
      </c>
      <c r="AY167" s="68" t="e">
        <f>VLOOKUP(AI167,'Validation Lists'!$B$232:$C$235,2,FALSE)</f>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F167" s="68" t="e">
        <f>VLOOKUP(S167,'Validation Lists'!$B$229:$C$230,2,FALSE)</f>
        <v>#N/A</v>
      </c>
      <c r="BG167" s="68" t="e">
        <f>VLOOKUP(T167,'Validation Lists'!$B$229:$C$230,2,FALSE)</f>
        <v>#N/A</v>
      </c>
      <c r="BH167" s="68" t="e">
        <f>VLOOKUP(U167,'Validation Lists'!$B$229:$C$230,2,FALSE)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 t="shared" si="8"/>
        <v>#N/A</v>
      </c>
    </row>
    <row r="168" spans="1:72" ht="77.5" customHeight="1" x14ac:dyDescent="0.15">
      <c r="A168" s="29"/>
      <c r="B168" s="29"/>
      <c r="C168" s="29"/>
      <c r="D168" s="29"/>
      <c r="E168" s="29"/>
      <c r="F168" s="30"/>
      <c r="G168" s="30"/>
      <c r="H168" s="52"/>
      <c r="I168" s="52"/>
      <c r="J168" s="52"/>
      <c r="K168" s="52"/>
      <c r="L168" s="53"/>
      <c r="M168" s="53"/>
      <c r="N168" s="53"/>
      <c r="O168" s="53"/>
      <c r="P168" s="53"/>
      <c r="Q168" s="53"/>
      <c r="R168" s="53"/>
      <c r="S168" s="60"/>
      <c r="T168" s="60"/>
      <c r="U168" s="60"/>
      <c r="V168" s="60"/>
      <c r="W168" s="60"/>
      <c r="X168" s="60"/>
      <c r="Y168" s="60"/>
      <c r="Z168" s="60"/>
      <c r="AA168" s="60"/>
      <c r="AB168" s="60"/>
      <c r="AC168" s="60"/>
      <c r="AD168" s="60"/>
      <c r="AE168" s="60"/>
      <c r="AF168" s="60"/>
      <c r="AG168" s="58"/>
      <c r="AH168" s="58"/>
      <c r="AI168" s="58"/>
      <c r="AJ168" s="58"/>
      <c r="AK168" s="58"/>
      <c r="AL168" s="58"/>
      <c r="AM168" s="58"/>
      <c r="AN168" s="58"/>
      <c r="AO168" s="52" t="e">
        <f t="shared" si="7"/>
        <v>#N/A</v>
      </c>
      <c r="AP168" s="70" t="e">
        <f t="shared" si="9"/>
        <v>#N/A</v>
      </c>
      <c r="AW168" s="68" t="e">
        <f>VLOOKUP(AG168,'Validation Lists'!$B$232:$C$235,2,FALSE)</f>
        <v>#N/A</v>
      </c>
      <c r="AX168" s="68" t="e">
        <f>VLOOKUP(AH168,'Validation Lists'!$B$232:$C$235,2,FALSE)</f>
        <v>#N/A</v>
      </c>
      <c r="AY168" s="68" t="e">
        <f>VLOOKUP(AI168,'Validation Lists'!$B$232:$C$235,2,FALSE)</f>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F168" s="68" t="e">
        <f>VLOOKUP(S168,'Validation Lists'!$B$229:$C$230,2,FALSE)</f>
        <v>#N/A</v>
      </c>
      <c r="BG168" s="68" t="e">
        <f>VLOOKUP(T168,'Validation Lists'!$B$229:$C$230,2,FALSE)</f>
        <v>#N/A</v>
      </c>
      <c r="BH168" s="68" t="e">
        <f>VLOOKUP(U168,'Validation Lists'!$B$229:$C$230,2,FALSE)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 t="shared" si="8"/>
        <v>#N/A</v>
      </c>
    </row>
    <row r="169" spans="1:72" ht="77.5" customHeight="1" x14ac:dyDescent="0.15">
      <c r="A169" s="29"/>
      <c r="B169" s="29"/>
      <c r="C169" s="29"/>
      <c r="D169" s="29"/>
      <c r="E169" s="29"/>
      <c r="F169" s="30"/>
      <c r="G169" s="30"/>
      <c r="H169" s="52"/>
      <c r="I169" s="52"/>
      <c r="J169" s="52"/>
      <c r="K169" s="52"/>
      <c r="L169" s="53"/>
      <c r="M169" s="53"/>
      <c r="N169" s="53"/>
      <c r="O169" s="53"/>
      <c r="P169" s="53"/>
      <c r="Q169" s="53"/>
      <c r="R169" s="53"/>
      <c r="S169" s="60"/>
      <c r="T169" s="60"/>
      <c r="U169" s="60"/>
      <c r="V169" s="60"/>
      <c r="W169" s="60"/>
      <c r="X169" s="60"/>
      <c r="Y169" s="60"/>
      <c r="Z169" s="60"/>
      <c r="AA169" s="60"/>
      <c r="AB169" s="60"/>
      <c r="AC169" s="60"/>
      <c r="AD169" s="60"/>
      <c r="AE169" s="60"/>
      <c r="AF169" s="60"/>
      <c r="AG169" s="58"/>
      <c r="AH169" s="58"/>
      <c r="AI169" s="58"/>
      <c r="AJ169" s="58"/>
      <c r="AK169" s="58"/>
      <c r="AL169" s="58"/>
      <c r="AM169" s="58"/>
      <c r="AN169" s="58"/>
      <c r="AO169" s="52" t="e">
        <f t="shared" si="7"/>
        <v>#N/A</v>
      </c>
      <c r="AP169" s="70" t="e">
        <f t="shared" si="9"/>
        <v>#N/A</v>
      </c>
      <c r="AW169" s="68" t="e">
        <f>VLOOKUP(AG169,'Validation Lists'!$B$232:$C$235,2,FALSE)</f>
        <v>#N/A</v>
      </c>
      <c r="AX169" s="68" t="e">
        <f>VLOOKUP(AH169,'Validation Lists'!$B$232:$C$235,2,FALSE)</f>
        <v>#N/A</v>
      </c>
      <c r="AY169" s="68" t="e">
        <f>VLOOKUP(AI169,'Validation Lists'!$B$232:$C$235,2,FALSE)</f>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F169" s="68" t="e">
        <f>VLOOKUP(S169,'Validation Lists'!$B$229:$C$230,2,FALSE)</f>
        <v>#N/A</v>
      </c>
      <c r="BG169" s="68" t="e">
        <f>VLOOKUP(T169,'Validation Lists'!$B$229:$C$230,2,FALSE)</f>
        <v>#N/A</v>
      </c>
      <c r="BH169" s="68" t="e">
        <f>VLOOKUP(U169,'Validation Lists'!$B$229:$C$230,2,FALSE)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 t="shared" si="8"/>
        <v>#N/A</v>
      </c>
    </row>
    <row r="170" spans="1:72" ht="77.5" customHeight="1" x14ac:dyDescent="0.15">
      <c r="A170" s="29"/>
      <c r="B170" s="29"/>
      <c r="C170" s="29"/>
      <c r="D170" s="29"/>
      <c r="E170" s="29"/>
      <c r="F170" s="30"/>
      <c r="G170" s="30"/>
      <c r="H170" s="52"/>
      <c r="I170" s="52"/>
      <c r="J170" s="52"/>
      <c r="K170" s="52"/>
      <c r="L170" s="53"/>
      <c r="M170" s="53"/>
      <c r="N170" s="53"/>
      <c r="O170" s="53"/>
      <c r="P170" s="53"/>
      <c r="Q170" s="53"/>
      <c r="R170" s="53"/>
      <c r="S170" s="60"/>
      <c r="T170" s="60"/>
      <c r="U170" s="60"/>
      <c r="V170" s="60"/>
      <c r="W170" s="60"/>
      <c r="X170" s="60"/>
      <c r="Y170" s="60"/>
      <c r="Z170" s="60"/>
      <c r="AA170" s="60"/>
      <c r="AB170" s="60"/>
      <c r="AC170" s="60"/>
      <c r="AD170" s="60"/>
      <c r="AE170" s="60"/>
      <c r="AF170" s="60"/>
      <c r="AG170" s="58"/>
      <c r="AH170" s="58"/>
      <c r="AI170" s="58"/>
      <c r="AJ170" s="58"/>
      <c r="AK170" s="58"/>
      <c r="AL170" s="58"/>
      <c r="AM170" s="58"/>
      <c r="AN170" s="58"/>
      <c r="AO170" s="52" t="e">
        <f t="shared" si="7"/>
        <v>#N/A</v>
      </c>
      <c r="AP170" s="70" t="e">
        <f t="shared" si="9"/>
        <v>#N/A</v>
      </c>
      <c r="AW170" s="68" t="e">
        <f>VLOOKUP(AG170,'Validation Lists'!$B$232:$C$235,2,FALSE)</f>
        <v>#N/A</v>
      </c>
      <c r="AX170" s="68" t="e">
        <f>VLOOKUP(AH170,'Validation Lists'!$B$232:$C$235,2,FALSE)</f>
        <v>#N/A</v>
      </c>
      <c r="AY170" s="68" t="e">
        <f>VLOOKUP(AI170,'Validation Lists'!$B$232:$C$235,2,FALSE)</f>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F170" s="68" t="e">
        <f>VLOOKUP(S170,'Validation Lists'!$B$229:$C$230,2,FALSE)</f>
        <v>#N/A</v>
      </c>
      <c r="BG170" s="68" t="e">
        <f>VLOOKUP(T170,'Validation Lists'!$B$229:$C$230,2,FALSE)</f>
        <v>#N/A</v>
      </c>
      <c r="BH170" s="68" t="e">
        <f>VLOOKUP(U170,'Validation Lists'!$B$229:$C$230,2,FALSE)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 t="shared" si="8"/>
        <v>#N/A</v>
      </c>
    </row>
    <row r="171" spans="1:72" ht="77.5" customHeight="1" x14ac:dyDescent="0.15">
      <c r="A171" s="29"/>
      <c r="B171" s="29"/>
      <c r="C171" s="29"/>
      <c r="D171" s="29"/>
      <c r="E171" s="29"/>
      <c r="F171" s="30"/>
      <c r="G171" s="30"/>
      <c r="H171" s="52"/>
      <c r="I171" s="52"/>
      <c r="J171" s="52"/>
      <c r="K171" s="52"/>
      <c r="L171" s="53"/>
      <c r="M171" s="53"/>
      <c r="N171" s="53"/>
      <c r="O171" s="53"/>
      <c r="P171" s="53"/>
      <c r="Q171" s="53"/>
      <c r="R171" s="53"/>
      <c r="S171" s="60"/>
      <c r="T171" s="60"/>
      <c r="U171" s="60"/>
      <c r="V171" s="60"/>
      <c r="W171" s="60"/>
      <c r="X171" s="60"/>
      <c r="Y171" s="60"/>
      <c r="Z171" s="60"/>
      <c r="AA171" s="60"/>
      <c r="AB171" s="60"/>
      <c r="AC171" s="60"/>
      <c r="AD171" s="60"/>
      <c r="AE171" s="60"/>
      <c r="AF171" s="60"/>
      <c r="AG171" s="58"/>
      <c r="AH171" s="58"/>
      <c r="AI171" s="58"/>
      <c r="AJ171" s="58"/>
      <c r="AK171" s="58"/>
      <c r="AL171" s="58"/>
      <c r="AM171" s="58"/>
      <c r="AN171" s="58"/>
      <c r="AO171" s="52" t="e">
        <f t="shared" si="7"/>
        <v>#N/A</v>
      </c>
      <c r="AP171" s="70" t="e">
        <f t="shared" si="9"/>
        <v>#N/A</v>
      </c>
      <c r="AW171" s="68" t="e">
        <f>VLOOKUP(AG171,'Validation Lists'!$B$232:$C$235,2,FALSE)</f>
        <v>#N/A</v>
      </c>
      <c r="AX171" s="68" t="e">
        <f>VLOOKUP(AH171,'Validation Lists'!$B$232:$C$235,2,FALSE)</f>
        <v>#N/A</v>
      </c>
      <c r="AY171" s="68" t="e">
        <f>VLOOKUP(AI171,'Validation Lists'!$B$232:$C$235,2,FALSE)</f>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F171" s="68" t="e">
        <f>VLOOKUP(S171,'Validation Lists'!$B$229:$C$230,2,FALSE)</f>
        <v>#N/A</v>
      </c>
      <c r="BG171" s="68" t="e">
        <f>VLOOKUP(T171,'Validation Lists'!$B$229:$C$230,2,FALSE)</f>
        <v>#N/A</v>
      </c>
      <c r="BH171" s="68" t="e">
        <f>VLOOKUP(U171,'Validation Lists'!$B$229:$C$230,2,FALSE)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 t="shared" si="8"/>
        <v>#N/A</v>
      </c>
    </row>
    <row r="172" spans="1:72" ht="77.5" customHeight="1" x14ac:dyDescent="0.15">
      <c r="A172" s="29"/>
      <c r="B172" s="29"/>
      <c r="C172" s="29"/>
      <c r="D172" s="29"/>
      <c r="E172" s="29"/>
      <c r="F172" s="30"/>
      <c r="G172" s="30"/>
      <c r="H172" s="52"/>
      <c r="I172" s="52"/>
      <c r="J172" s="52"/>
      <c r="K172" s="52"/>
      <c r="L172" s="53"/>
      <c r="M172" s="53"/>
      <c r="N172" s="53"/>
      <c r="O172" s="53"/>
      <c r="P172" s="53"/>
      <c r="Q172" s="53"/>
      <c r="R172" s="53"/>
      <c r="S172" s="60"/>
      <c r="T172" s="60"/>
      <c r="U172" s="60"/>
      <c r="V172" s="60"/>
      <c r="W172" s="60"/>
      <c r="X172" s="60"/>
      <c r="Y172" s="60"/>
      <c r="Z172" s="60"/>
      <c r="AA172" s="60"/>
      <c r="AB172" s="60"/>
      <c r="AC172" s="60"/>
      <c r="AD172" s="60"/>
      <c r="AE172" s="60"/>
      <c r="AF172" s="60"/>
      <c r="AG172" s="58"/>
      <c r="AH172" s="58"/>
      <c r="AI172" s="58"/>
      <c r="AJ172" s="58"/>
      <c r="AK172" s="58"/>
      <c r="AL172" s="58"/>
      <c r="AM172" s="58"/>
      <c r="AN172" s="58"/>
      <c r="AO172" s="52" t="e">
        <f t="shared" si="7"/>
        <v>#N/A</v>
      </c>
      <c r="AP172" s="70" t="e">
        <f t="shared" si="9"/>
        <v>#N/A</v>
      </c>
      <c r="AW172" s="68" t="e">
        <f>VLOOKUP(AG172,'Validation Lists'!$B$232:$C$235,2,FALSE)</f>
        <v>#N/A</v>
      </c>
      <c r="AX172" s="68" t="e">
        <f>VLOOKUP(AH172,'Validation Lists'!$B$232:$C$235,2,FALSE)</f>
        <v>#N/A</v>
      </c>
      <c r="AY172" s="68" t="e">
        <f>VLOOKUP(AI172,'Validation Lists'!$B$232:$C$235,2,FALSE)</f>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F172" s="68" t="e">
        <f>VLOOKUP(S172,'Validation Lists'!$B$229:$C$230,2,FALSE)</f>
        <v>#N/A</v>
      </c>
      <c r="BG172" s="68" t="e">
        <f>VLOOKUP(T172,'Validation Lists'!$B$229:$C$230,2,FALSE)</f>
        <v>#N/A</v>
      </c>
      <c r="BH172" s="68" t="e">
        <f>VLOOKUP(U172,'Validation Lists'!$B$229:$C$230,2,FALSE)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 t="shared" si="8"/>
        <v>#N/A</v>
      </c>
    </row>
    <row r="173" spans="1:72" ht="77.5" customHeight="1" x14ac:dyDescent="0.15">
      <c r="A173" s="29"/>
      <c r="B173" s="29"/>
      <c r="C173" s="29"/>
      <c r="D173" s="29"/>
      <c r="E173" s="29"/>
      <c r="F173" s="30"/>
      <c r="G173" s="30"/>
      <c r="H173" s="52"/>
      <c r="I173" s="52"/>
      <c r="J173" s="52"/>
      <c r="K173" s="52"/>
      <c r="L173" s="53"/>
      <c r="M173" s="53"/>
      <c r="N173" s="53"/>
      <c r="O173" s="53"/>
      <c r="P173" s="53"/>
      <c r="Q173" s="53"/>
      <c r="R173" s="53"/>
      <c r="S173" s="60"/>
      <c r="T173" s="60"/>
      <c r="U173" s="60"/>
      <c r="V173" s="60"/>
      <c r="W173" s="60"/>
      <c r="X173" s="60"/>
      <c r="Y173" s="60"/>
      <c r="Z173" s="60"/>
      <c r="AA173" s="60"/>
      <c r="AB173" s="60"/>
      <c r="AC173" s="60"/>
      <c r="AD173" s="60"/>
      <c r="AE173" s="60"/>
      <c r="AF173" s="60"/>
      <c r="AG173" s="58"/>
      <c r="AH173" s="58"/>
      <c r="AI173" s="58"/>
      <c r="AJ173" s="58"/>
      <c r="AK173" s="58"/>
      <c r="AL173" s="58"/>
      <c r="AM173" s="58"/>
      <c r="AN173" s="58"/>
      <c r="AO173" s="52" t="e">
        <f t="shared" si="7"/>
        <v>#N/A</v>
      </c>
      <c r="AP173" s="70" t="e">
        <f t="shared" si="9"/>
        <v>#N/A</v>
      </c>
      <c r="AW173" s="68" t="e">
        <f>VLOOKUP(AG173,'Validation Lists'!$B$232:$C$235,2,FALSE)</f>
        <v>#N/A</v>
      </c>
      <c r="AX173" s="68" t="e">
        <f>VLOOKUP(AH173,'Validation Lists'!$B$232:$C$235,2,FALSE)</f>
        <v>#N/A</v>
      </c>
      <c r="AY173" s="68" t="e">
        <f>VLOOKUP(AI173,'Validation Lists'!$B$232:$C$235,2,FALSE)</f>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F173" s="68" t="e">
        <f>VLOOKUP(S173,'Validation Lists'!$B$229:$C$230,2,FALSE)</f>
        <v>#N/A</v>
      </c>
      <c r="BG173" s="68" t="e">
        <f>VLOOKUP(T173,'Validation Lists'!$B$229:$C$230,2,FALSE)</f>
        <v>#N/A</v>
      </c>
      <c r="BH173" s="68" t="e">
        <f>VLOOKUP(U173,'Validation Lists'!$B$229:$C$230,2,FALSE)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 t="shared" si="8"/>
        <v>#N/A</v>
      </c>
    </row>
    <row r="174" spans="1:72" ht="77.5" customHeight="1" x14ac:dyDescent="0.15">
      <c r="A174" s="29"/>
      <c r="B174" s="29"/>
      <c r="C174" s="29"/>
      <c r="D174" s="29"/>
      <c r="E174" s="29"/>
      <c r="F174" s="30"/>
      <c r="G174" s="30"/>
      <c r="H174" s="52"/>
      <c r="I174" s="52"/>
      <c r="J174" s="52"/>
      <c r="K174" s="52"/>
      <c r="L174" s="53"/>
      <c r="M174" s="53"/>
      <c r="N174" s="53"/>
      <c r="O174" s="53"/>
      <c r="P174" s="53"/>
      <c r="Q174" s="53"/>
      <c r="R174" s="53"/>
      <c r="S174" s="60"/>
      <c r="T174" s="60"/>
      <c r="U174" s="60"/>
      <c r="V174" s="60"/>
      <c r="W174" s="60"/>
      <c r="X174" s="60"/>
      <c r="Y174" s="60"/>
      <c r="Z174" s="60"/>
      <c r="AA174" s="60"/>
      <c r="AB174" s="60"/>
      <c r="AC174" s="60"/>
      <c r="AD174" s="60"/>
      <c r="AE174" s="60"/>
      <c r="AF174" s="60"/>
      <c r="AG174" s="58"/>
      <c r="AH174" s="58"/>
      <c r="AI174" s="58"/>
      <c r="AJ174" s="58"/>
      <c r="AK174" s="58"/>
      <c r="AL174" s="58"/>
      <c r="AM174" s="58"/>
      <c r="AN174" s="58"/>
      <c r="AO174" s="52" t="e">
        <f t="shared" si="7"/>
        <v>#N/A</v>
      </c>
      <c r="AP174" s="70" t="e">
        <f t="shared" si="9"/>
        <v>#N/A</v>
      </c>
      <c r="AW174" s="68" t="e">
        <f>VLOOKUP(AG174,'Validation Lists'!$B$232:$C$235,2,FALSE)</f>
        <v>#N/A</v>
      </c>
      <c r="AX174" s="68" t="e">
        <f>VLOOKUP(AH174,'Validation Lists'!$B$232:$C$235,2,FALSE)</f>
        <v>#N/A</v>
      </c>
      <c r="AY174" s="68" t="e">
        <f>VLOOKUP(AI174,'Validation Lists'!$B$232:$C$235,2,FALSE)</f>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F174" s="68" t="e">
        <f>VLOOKUP(S174,'Validation Lists'!$B$229:$C$230,2,FALSE)</f>
        <v>#N/A</v>
      </c>
      <c r="BG174" s="68" t="e">
        <f>VLOOKUP(T174,'Validation Lists'!$B$229:$C$230,2,FALSE)</f>
        <v>#N/A</v>
      </c>
      <c r="BH174" s="68" t="e">
        <f>VLOOKUP(U174,'Validation Lists'!$B$229:$C$230,2,FALSE)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 t="shared" si="8"/>
        <v>#N/A</v>
      </c>
    </row>
    <row r="175" spans="1:72" ht="77.5" customHeight="1" x14ac:dyDescent="0.15">
      <c r="A175" s="29"/>
      <c r="B175" s="29"/>
      <c r="C175" s="29"/>
      <c r="D175" s="29"/>
      <c r="E175" s="29"/>
      <c r="F175" s="30"/>
      <c r="G175" s="30"/>
      <c r="H175" s="52"/>
      <c r="I175" s="52"/>
      <c r="J175" s="52"/>
      <c r="K175" s="52"/>
      <c r="L175" s="53"/>
      <c r="M175" s="53"/>
      <c r="N175" s="53"/>
      <c r="O175" s="53"/>
      <c r="P175" s="53"/>
      <c r="Q175" s="53"/>
      <c r="R175" s="53"/>
      <c r="S175" s="60"/>
      <c r="T175" s="60"/>
      <c r="U175" s="60"/>
      <c r="V175" s="60"/>
      <c r="W175" s="60"/>
      <c r="X175" s="60"/>
      <c r="Y175" s="60"/>
      <c r="Z175" s="60"/>
      <c r="AA175" s="60"/>
      <c r="AB175" s="60"/>
      <c r="AC175" s="60"/>
      <c r="AD175" s="60"/>
      <c r="AE175" s="60"/>
      <c r="AF175" s="60"/>
      <c r="AG175" s="58"/>
      <c r="AH175" s="58"/>
      <c r="AI175" s="58"/>
      <c r="AJ175" s="58"/>
      <c r="AK175" s="58"/>
      <c r="AL175" s="58"/>
      <c r="AM175" s="58"/>
      <c r="AN175" s="58"/>
      <c r="AO175" s="52" t="e">
        <f t="shared" si="7"/>
        <v>#N/A</v>
      </c>
      <c r="AP175" s="70" t="e">
        <f t="shared" si="9"/>
        <v>#N/A</v>
      </c>
      <c r="AW175" s="68" t="e">
        <f>VLOOKUP(AG175,'Validation Lists'!$B$232:$C$235,2,FALSE)</f>
        <v>#N/A</v>
      </c>
      <c r="AX175" s="68" t="e">
        <f>VLOOKUP(AH175,'Validation Lists'!$B$232:$C$235,2,FALSE)</f>
        <v>#N/A</v>
      </c>
      <c r="AY175" s="68" t="e">
        <f>VLOOKUP(AI175,'Validation Lists'!$B$232:$C$235,2,FALSE)</f>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F175" s="68" t="e">
        <f>VLOOKUP(S175,'Validation Lists'!$B$229:$C$230,2,FALSE)</f>
        <v>#N/A</v>
      </c>
      <c r="BG175" s="68" t="e">
        <f>VLOOKUP(T175,'Validation Lists'!$B$229:$C$230,2,FALSE)</f>
        <v>#N/A</v>
      </c>
      <c r="BH175" s="68" t="e">
        <f>VLOOKUP(U175,'Validation Lists'!$B$229:$C$230,2,FALSE)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 t="shared" si="8"/>
        <v>#N/A</v>
      </c>
    </row>
    <row r="176" spans="1:72" ht="77.5" customHeight="1" x14ac:dyDescent="0.15">
      <c r="A176" s="29"/>
      <c r="B176" s="29"/>
      <c r="C176" s="29"/>
      <c r="D176" s="29"/>
      <c r="E176" s="29"/>
      <c r="F176" s="30"/>
      <c r="G176" s="30"/>
      <c r="H176" s="52"/>
      <c r="I176" s="52"/>
      <c r="J176" s="52"/>
      <c r="K176" s="52"/>
      <c r="L176" s="53"/>
      <c r="M176" s="53"/>
      <c r="N176" s="53"/>
      <c r="O176" s="53"/>
      <c r="P176" s="53"/>
      <c r="Q176" s="53"/>
      <c r="R176" s="53"/>
      <c r="S176" s="60"/>
      <c r="T176" s="60"/>
      <c r="U176" s="60"/>
      <c r="V176" s="60"/>
      <c r="W176" s="60"/>
      <c r="X176" s="60"/>
      <c r="Y176" s="60"/>
      <c r="Z176" s="60"/>
      <c r="AA176" s="60"/>
      <c r="AB176" s="60"/>
      <c r="AC176" s="60"/>
      <c r="AD176" s="60"/>
      <c r="AE176" s="60"/>
      <c r="AF176" s="60"/>
      <c r="AG176" s="58"/>
      <c r="AH176" s="58"/>
      <c r="AI176" s="58"/>
      <c r="AJ176" s="58"/>
      <c r="AK176" s="58"/>
      <c r="AL176" s="58"/>
      <c r="AM176" s="58"/>
      <c r="AN176" s="58"/>
      <c r="AO176" s="52" t="e">
        <f t="shared" si="7"/>
        <v>#N/A</v>
      </c>
      <c r="AP176" s="70" t="e">
        <f t="shared" si="9"/>
        <v>#N/A</v>
      </c>
      <c r="AW176" s="68" t="e">
        <f>VLOOKUP(AG176,'Validation Lists'!$B$232:$C$235,2,FALSE)</f>
        <v>#N/A</v>
      </c>
      <c r="AX176" s="68" t="e">
        <f>VLOOKUP(AH176,'Validation Lists'!$B$232:$C$235,2,FALSE)</f>
        <v>#N/A</v>
      </c>
      <c r="AY176" s="68" t="e">
        <f>VLOOKUP(AI176,'Validation Lists'!$B$232:$C$235,2,FALSE)</f>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F176" s="68" t="e">
        <f>VLOOKUP(S176,'Validation Lists'!$B$229:$C$230,2,FALSE)</f>
        <v>#N/A</v>
      </c>
      <c r="BG176" s="68" t="e">
        <f>VLOOKUP(T176,'Validation Lists'!$B$229:$C$230,2,FALSE)</f>
        <v>#N/A</v>
      </c>
      <c r="BH176" s="68" t="e">
        <f>VLOOKUP(U176,'Validation Lists'!$B$229:$C$230,2,FALSE)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 t="shared" si="8"/>
        <v>#N/A</v>
      </c>
    </row>
    <row r="177" spans="1:72" ht="77.5" customHeight="1" x14ac:dyDescent="0.15">
      <c r="A177" s="29"/>
      <c r="B177" s="29"/>
      <c r="C177" s="29"/>
      <c r="D177" s="29"/>
      <c r="E177" s="29"/>
      <c r="F177" s="30"/>
      <c r="G177" s="30"/>
      <c r="H177" s="52"/>
      <c r="I177" s="52"/>
      <c r="J177" s="52"/>
      <c r="K177" s="52"/>
      <c r="L177" s="53"/>
      <c r="M177" s="53"/>
      <c r="N177" s="53"/>
      <c r="O177" s="53"/>
      <c r="P177" s="53"/>
      <c r="Q177" s="53"/>
      <c r="R177" s="53"/>
      <c r="S177" s="60"/>
      <c r="T177" s="60"/>
      <c r="U177" s="60"/>
      <c r="V177" s="60"/>
      <c r="W177" s="60"/>
      <c r="X177" s="60"/>
      <c r="Y177" s="60"/>
      <c r="Z177" s="60"/>
      <c r="AA177" s="60"/>
      <c r="AB177" s="60"/>
      <c r="AC177" s="60"/>
      <c r="AD177" s="60"/>
      <c r="AE177" s="60"/>
      <c r="AF177" s="60"/>
      <c r="AG177" s="58"/>
      <c r="AH177" s="58"/>
      <c r="AI177" s="58"/>
      <c r="AJ177" s="58"/>
      <c r="AK177" s="58"/>
      <c r="AL177" s="58"/>
      <c r="AM177" s="58"/>
      <c r="AN177" s="58"/>
      <c r="AO177" s="52" t="e">
        <f t="shared" si="7"/>
        <v>#N/A</v>
      </c>
      <c r="AP177" s="70" t="e">
        <f t="shared" si="9"/>
        <v>#N/A</v>
      </c>
      <c r="AW177" s="68" t="e">
        <f>VLOOKUP(AG177,'Validation Lists'!$B$232:$C$235,2,FALSE)</f>
        <v>#N/A</v>
      </c>
      <c r="AX177" s="68" t="e">
        <f>VLOOKUP(AH177,'Validation Lists'!$B$232:$C$235,2,FALSE)</f>
        <v>#N/A</v>
      </c>
      <c r="AY177" s="68" t="e">
        <f>VLOOKUP(AI177,'Validation Lists'!$B$232:$C$235,2,FALSE)</f>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F177" s="68" t="e">
        <f>VLOOKUP(S177,'Validation Lists'!$B$229:$C$230,2,FALSE)</f>
        <v>#N/A</v>
      </c>
      <c r="BG177" s="68" t="e">
        <f>VLOOKUP(T177,'Validation Lists'!$B$229:$C$230,2,FALSE)</f>
        <v>#N/A</v>
      </c>
      <c r="BH177" s="68" t="e">
        <f>VLOOKUP(U177,'Validation Lists'!$B$229:$C$230,2,FALSE)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 t="shared" si="8"/>
        <v>#N/A</v>
      </c>
    </row>
    <row r="178" spans="1:72" ht="77.5" customHeight="1" x14ac:dyDescent="0.15">
      <c r="A178" s="29"/>
      <c r="B178" s="29"/>
      <c r="C178" s="29"/>
      <c r="D178" s="29"/>
      <c r="E178" s="29"/>
      <c r="F178" s="30"/>
      <c r="G178" s="30"/>
      <c r="H178" s="52"/>
      <c r="I178" s="52"/>
      <c r="J178" s="52"/>
      <c r="K178" s="52"/>
      <c r="L178" s="53"/>
      <c r="M178" s="53"/>
      <c r="N178" s="53"/>
      <c r="O178" s="53"/>
      <c r="P178" s="53"/>
      <c r="Q178" s="53"/>
      <c r="R178" s="53"/>
      <c r="S178" s="60"/>
      <c r="T178" s="60"/>
      <c r="U178" s="60"/>
      <c r="V178" s="60"/>
      <c r="W178" s="60"/>
      <c r="X178" s="60"/>
      <c r="Y178" s="60"/>
      <c r="Z178" s="60"/>
      <c r="AA178" s="60"/>
      <c r="AB178" s="60"/>
      <c r="AC178" s="60"/>
      <c r="AD178" s="60"/>
      <c r="AE178" s="60"/>
      <c r="AF178" s="60"/>
      <c r="AG178" s="58"/>
      <c r="AH178" s="58"/>
      <c r="AI178" s="58"/>
      <c r="AJ178" s="58"/>
      <c r="AK178" s="58"/>
      <c r="AL178" s="58"/>
      <c r="AM178" s="58"/>
      <c r="AN178" s="58"/>
      <c r="AO178" s="52" t="e">
        <f t="shared" si="7"/>
        <v>#N/A</v>
      </c>
      <c r="AP178" s="70" t="e">
        <f t="shared" si="9"/>
        <v>#N/A</v>
      </c>
      <c r="AW178" s="68" t="e">
        <f>VLOOKUP(AG178,'Validation Lists'!$B$232:$C$235,2,FALSE)</f>
        <v>#N/A</v>
      </c>
      <c r="AX178" s="68" t="e">
        <f>VLOOKUP(AH178,'Validation Lists'!$B$232:$C$235,2,FALSE)</f>
        <v>#N/A</v>
      </c>
      <c r="AY178" s="68" t="e">
        <f>VLOOKUP(AI178,'Validation Lists'!$B$232:$C$235,2,FALSE)</f>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F178" s="68" t="e">
        <f>VLOOKUP(S178,'Validation Lists'!$B$229:$C$230,2,FALSE)</f>
        <v>#N/A</v>
      </c>
      <c r="BG178" s="68" t="e">
        <f>VLOOKUP(T178,'Validation Lists'!$B$229:$C$230,2,FALSE)</f>
        <v>#N/A</v>
      </c>
      <c r="BH178" s="68" t="e">
        <f>VLOOKUP(U178,'Validation Lists'!$B$229:$C$230,2,FALSE)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 t="shared" si="8"/>
        <v>#N/A</v>
      </c>
    </row>
    <row r="179" spans="1:72" ht="77.5" customHeight="1" x14ac:dyDescent="0.15">
      <c r="A179" s="29"/>
      <c r="B179" s="29"/>
      <c r="C179" s="29"/>
      <c r="D179" s="29"/>
      <c r="E179" s="29"/>
      <c r="F179" s="30"/>
      <c r="G179" s="30"/>
      <c r="H179" s="52"/>
      <c r="I179" s="52"/>
      <c r="J179" s="52"/>
      <c r="K179" s="52"/>
      <c r="L179" s="53"/>
      <c r="M179" s="53"/>
      <c r="N179" s="53"/>
      <c r="O179" s="53"/>
      <c r="P179" s="53"/>
      <c r="Q179" s="53"/>
      <c r="R179" s="53"/>
      <c r="S179" s="60"/>
      <c r="T179" s="60"/>
      <c r="U179" s="60"/>
      <c r="V179" s="60"/>
      <c r="W179" s="60"/>
      <c r="X179" s="60"/>
      <c r="Y179" s="60"/>
      <c r="Z179" s="60"/>
      <c r="AA179" s="60"/>
      <c r="AB179" s="60"/>
      <c r="AC179" s="60"/>
      <c r="AD179" s="60"/>
      <c r="AE179" s="60"/>
      <c r="AF179" s="60"/>
      <c r="AG179" s="58"/>
      <c r="AH179" s="58"/>
      <c r="AI179" s="58"/>
      <c r="AJ179" s="58"/>
      <c r="AK179" s="58"/>
      <c r="AL179" s="58"/>
      <c r="AM179" s="58"/>
      <c r="AN179" s="58"/>
      <c r="AO179" s="52" t="e">
        <f t="shared" si="7"/>
        <v>#N/A</v>
      </c>
      <c r="AP179" s="70" t="e">
        <f t="shared" si="9"/>
        <v>#N/A</v>
      </c>
      <c r="AW179" s="68" t="e">
        <f>VLOOKUP(AG179,'Validation Lists'!$B$232:$C$235,2,FALSE)</f>
        <v>#N/A</v>
      </c>
      <c r="AX179" s="68" t="e">
        <f>VLOOKUP(AH179,'Validation Lists'!$B$232:$C$235,2,FALSE)</f>
        <v>#N/A</v>
      </c>
      <c r="AY179" s="68" t="e">
        <f>VLOOKUP(AI179,'Validation Lists'!$B$232:$C$235,2,FALSE)</f>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F179" s="68" t="e">
        <f>VLOOKUP(S179,'Validation Lists'!$B$229:$C$230,2,FALSE)</f>
        <v>#N/A</v>
      </c>
      <c r="BG179" s="68" t="e">
        <f>VLOOKUP(T179,'Validation Lists'!$B$229:$C$230,2,FALSE)</f>
        <v>#N/A</v>
      </c>
      <c r="BH179" s="68" t="e">
        <f>VLOOKUP(U179,'Validation Lists'!$B$229:$C$230,2,FALSE)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 t="shared" si="8"/>
        <v>#N/A</v>
      </c>
    </row>
    <row r="180" spans="1:72" ht="77.5" customHeight="1" x14ac:dyDescent="0.15">
      <c r="A180" s="29"/>
      <c r="B180" s="29"/>
      <c r="C180" s="29"/>
      <c r="D180" s="29"/>
      <c r="E180" s="29"/>
      <c r="F180" s="30"/>
      <c r="G180" s="30"/>
      <c r="H180" s="52"/>
      <c r="I180" s="52"/>
      <c r="J180" s="52"/>
      <c r="K180" s="52"/>
      <c r="L180" s="53"/>
      <c r="M180" s="53"/>
      <c r="N180" s="53"/>
      <c r="O180" s="53"/>
      <c r="P180" s="53"/>
      <c r="Q180" s="53"/>
      <c r="R180" s="53"/>
      <c r="S180" s="60"/>
      <c r="T180" s="60"/>
      <c r="U180" s="60"/>
      <c r="V180" s="60"/>
      <c r="W180" s="60"/>
      <c r="X180" s="60"/>
      <c r="Y180" s="60"/>
      <c r="Z180" s="60"/>
      <c r="AA180" s="60"/>
      <c r="AB180" s="60"/>
      <c r="AC180" s="60"/>
      <c r="AD180" s="60"/>
      <c r="AE180" s="60"/>
      <c r="AF180" s="60"/>
      <c r="AG180" s="58"/>
      <c r="AH180" s="58"/>
      <c r="AI180" s="58"/>
      <c r="AJ180" s="58"/>
      <c r="AK180" s="58"/>
      <c r="AL180" s="58"/>
      <c r="AM180" s="58"/>
      <c r="AN180" s="58"/>
      <c r="AO180" s="52" t="e">
        <f t="shared" si="7"/>
        <v>#N/A</v>
      </c>
      <c r="AP180" s="70" t="e">
        <f t="shared" si="9"/>
        <v>#N/A</v>
      </c>
      <c r="AW180" s="68" t="e">
        <f>VLOOKUP(AG180,'Validation Lists'!$B$232:$C$235,2,FALSE)</f>
        <v>#N/A</v>
      </c>
      <c r="AX180" s="68" t="e">
        <f>VLOOKUP(AH180,'Validation Lists'!$B$232:$C$235,2,FALSE)</f>
        <v>#N/A</v>
      </c>
      <c r="AY180" s="68" t="e">
        <f>VLOOKUP(AI180,'Validation Lists'!$B$232:$C$235,2,FALSE)</f>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F180" s="68" t="e">
        <f>VLOOKUP(S180,'Validation Lists'!$B$229:$C$230,2,FALSE)</f>
        <v>#N/A</v>
      </c>
      <c r="BG180" s="68" t="e">
        <f>VLOOKUP(T180,'Validation Lists'!$B$229:$C$230,2,FALSE)</f>
        <v>#N/A</v>
      </c>
      <c r="BH180" s="68" t="e">
        <f>VLOOKUP(U180,'Validation Lists'!$B$229:$C$230,2,FALSE)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 t="shared" si="8"/>
        <v>#N/A</v>
      </c>
    </row>
    <row r="181" spans="1:72" ht="77.5" customHeight="1" x14ac:dyDescent="0.15">
      <c r="A181" s="29"/>
      <c r="B181" s="29"/>
      <c r="C181" s="29"/>
      <c r="D181" s="29"/>
      <c r="E181" s="29"/>
      <c r="F181" s="30"/>
      <c r="G181" s="30"/>
      <c r="H181" s="52"/>
      <c r="I181" s="52"/>
      <c r="J181" s="52"/>
      <c r="K181" s="52"/>
      <c r="L181" s="53"/>
      <c r="M181" s="53"/>
      <c r="N181" s="53"/>
      <c r="O181" s="53"/>
      <c r="P181" s="53"/>
      <c r="Q181" s="53"/>
      <c r="R181" s="53"/>
      <c r="S181" s="60"/>
      <c r="T181" s="60"/>
      <c r="U181" s="60"/>
      <c r="V181" s="60"/>
      <c r="W181" s="60"/>
      <c r="X181" s="60"/>
      <c r="Y181" s="60"/>
      <c r="Z181" s="60"/>
      <c r="AA181" s="60"/>
      <c r="AB181" s="60"/>
      <c r="AC181" s="60"/>
      <c r="AD181" s="60"/>
      <c r="AE181" s="60"/>
      <c r="AF181" s="60"/>
      <c r="AG181" s="58"/>
      <c r="AH181" s="58"/>
      <c r="AI181" s="58"/>
      <c r="AJ181" s="58"/>
      <c r="AK181" s="58"/>
      <c r="AL181" s="58"/>
      <c r="AM181" s="58"/>
      <c r="AN181" s="58"/>
      <c r="AO181" s="52" t="e">
        <f t="shared" si="7"/>
        <v>#N/A</v>
      </c>
      <c r="AP181" s="70" t="e">
        <f t="shared" si="9"/>
        <v>#N/A</v>
      </c>
      <c r="AW181" s="68" t="e">
        <f>VLOOKUP(AG181,'Validation Lists'!$B$232:$C$235,2,FALSE)</f>
        <v>#N/A</v>
      </c>
      <c r="AX181" s="68" t="e">
        <f>VLOOKUP(AH181,'Validation Lists'!$B$232:$C$235,2,FALSE)</f>
        <v>#N/A</v>
      </c>
      <c r="AY181" s="68" t="e">
        <f>VLOOKUP(AI181,'Validation Lists'!$B$232:$C$235,2,FALSE)</f>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F181" s="68" t="e">
        <f>VLOOKUP(S181,'Validation Lists'!$B$229:$C$230,2,FALSE)</f>
        <v>#N/A</v>
      </c>
      <c r="BG181" s="68" t="e">
        <f>VLOOKUP(T181,'Validation Lists'!$B$229:$C$230,2,FALSE)</f>
        <v>#N/A</v>
      </c>
      <c r="BH181" s="68" t="e">
        <f>VLOOKUP(U181,'Validation Lists'!$B$229:$C$230,2,FALSE)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 t="shared" si="8"/>
        <v>#N/A</v>
      </c>
    </row>
    <row r="182" spans="1:72" ht="77.5" customHeight="1" x14ac:dyDescent="0.15">
      <c r="A182" s="29"/>
      <c r="B182" s="29"/>
      <c r="C182" s="29"/>
      <c r="D182" s="29"/>
      <c r="E182" s="29"/>
      <c r="F182" s="30"/>
      <c r="G182" s="30"/>
      <c r="H182" s="52"/>
      <c r="I182" s="52"/>
      <c r="J182" s="52"/>
      <c r="K182" s="52"/>
      <c r="L182" s="53"/>
      <c r="M182" s="53"/>
      <c r="N182" s="53"/>
      <c r="O182" s="53"/>
      <c r="P182" s="53"/>
      <c r="Q182" s="53"/>
      <c r="R182" s="53"/>
      <c r="S182" s="60"/>
      <c r="T182" s="60"/>
      <c r="U182" s="60"/>
      <c r="V182" s="60"/>
      <c r="W182" s="60"/>
      <c r="X182" s="60"/>
      <c r="Y182" s="60"/>
      <c r="Z182" s="60"/>
      <c r="AA182" s="60"/>
      <c r="AB182" s="60"/>
      <c r="AC182" s="60"/>
      <c r="AD182" s="60"/>
      <c r="AE182" s="60"/>
      <c r="AF182" s="60"/>
      <c r="AG182" s="58"/>
      <c r="AH182" s="58"/>
      <c r="AI182" s="58"/>
      <c r="AJ182" s="58"/>
      <c r="AK182" s="58"/>
      <c r="AL182" s="58"/>
      <c r="AM182" s="58"/>
      <c r="AN182" s="58"/>
      <c r="AO182" s="52" t="e">
        <f t="shared" si="7"/>
        <v>#N/A</v>
      </c>
      <c r="AP182" s="70" t="e">
        <f t="shared" si="9"/>
        <v>#N/A</v>
      </c>
      <c r="AW182" s="68" t="e">
        <f>VLOOKUP(AG182,'Validation Lists'!$B$232:$C$235,2,FALSE)</f>
        <v>#N/A</v>
      </c>
      <c r="AX182" s="68" t="e">
        <f>VLOOKUP(AH182,'Validation Lists'!$B$232:$C$235,2,FALSE)</f>
        <v>#N/A</v>
      </c>
      <c r="AY182" s="68" t="e">
        <f>VLOOKUP(AI182,'Validation Lists'!$B$232:$C$235,2,FALSE)</f>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F182" s="68" t="e">
        <f>VLOOKUP(S182,'Validation Lists'!$B$229:$C$230,2,FALSE)</f>
        <v>#N/A</v>
      </c>
      <c r="BG182" s="68" t="e">
        <f>VLOOKUP(T182,'Validation Lists'!$B$229:$C$230,2,FALSE)</f>
        <v>#N/A</v>
      </c>
      <c r="BH182" s="68" t="e">
        <f>VLOOKUP(U182,'Validation Lists'!$B$229:$C$230,2,FALSE)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 t="shared" si="8"/>
        <v>#N/A</v>
      </c>
    </row>
    <row r="183" spans="1:72" ht="77.5" customHeight="1" x14ac:dyDescent="0.15">
      <c r="A183" s="29"/>
      <c r="B183" s="29"/>
      <c r="C183" s="29"/>
      <c r="D183" s="29"/>
      <c r="E183" s="29"/>
      <c r="F183" s="30"/>
      <c r="G183" s="30"/>
      <c r="H183" s="52"/>
      <c r="I183" s="52"/>
      <c r="J183" s="52"/>
      <c r="K183" s="52"/>
      <c r="L183" s="53"/>
      <c r="M183" s="53"/>
      <c r="N183" s="53"/>
      <c r="O183" s="53"/>
      <c r="P183" s="53"/>
      <c r="Q183" s="53"/>
      <c r="R183" s="53"/>
      <c r="S183" s="60"/>
      <c r="T183" s="60"/>
      <c r="U183" s="60"/>
      <c r="V183" s="60"/>
      <c r="W183" s="60"/>
      <c r="X183" s="60"/>
      <c r="Y183" s="60"/>
      <c r="Z183" s="60"/>
      <c r="AA183" s="60"/>
      <c r="AB183" s="60"/>
      <c r="AC183" s="60"/>
      <c r="AD183" s="60"/>
      <c r="AE183" s="60"/>
      <c r="AF183" s="60"/>
      <c r="AG183" s="58"/>
      <c r="AH183" s="58"/>
      <c r="AI183" s="58"/>
      <c r="AJ183" s="58"/>
      <c r="AK183" s="58"/>
      <c r="AL183" s="58"/>
      <c r="AM183" s="58"/>
      <c r="AN183" s="58"/>
      <c r="AO183" s="52" t="e">
        <f t="shared" si="7"/>
        <v>#N/A</v>
      </c>
      <c r="AP183" s="70" t="e">
        <f t="shared" si="9"/>
        <v>#N/A</v>
      </c>
      <c r="AW183" s="68" t="e">
        <f>VLOOKUP(AG183,'Validation Lists'!$B$232:$C$235,2,FALSE)</f>
        <v>#N/A</v>
      </c>
      <c r="AX183" s="68" t="e">
        <f>VLOOKUP(AH183,'Validation Lists'!$B$232:$C$235,2,FALSE)</f>
        <v>#N/A</v>
      </c>
      <c r="AY183" s="68" t="e">
        <f>VLOOKUP(AI183,'Validation Lists'!$B$232:$C$235,2,FALSE)</f>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F183" s="68" t="e">
        <f>VLOOKUP(S183,'Validation Lists'!$B$229:$C$230,2,FALSE)</f>
        <v>#N/A</v>
      </c>
      <c r="BG183" s="68" t="e">
        <f>VLOOKUP(T183,'Validation Lists'!$B$229:$C$230,2,FALSE)</f>
        <v>#N/A</v>
      </c>
      <c r="BH183" s="68" t="e">
        <f>VLOOKUP(U183,'Validation Lists'!$B$229:$C$230,2,FALSE)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 t="shared" si="8"/>
        <v>#N/A</v>
      </c>
    </row>
    <row r="184" spans="1:72" ht="77.5" customHeight="1" x14ac:dyDescent="0.15">
      <c r="A184" s="29"/>
      <c r="B184" s="29"/>
      <c r="C184" s="29"/>
      <c r="D184" s="29"/>
      <c r="E184" s="29"/>
      <c r="F184" s="30"/>
      <c r="G184" s="30"/>
      <c r="H184" s="52"/>
      <c r="I184" s="52"/>
      <c r="J184" s="52"/>
      <c r="K184" s="52"/>
      <c r="L184" s="53"/>
      <c r="M184" s="53"/>
      <c r="N184" s="53"/>
      <c r="O184" s="53"/>
      <c r="P184" s="53"/>
      <c r="Q184" s="53"/>
      <c r="R184" s="53"/>
      <c r="S184" s="60"/>
      <c r="T184" s="60"/>
      <c r="U184" s="60"/>
      <c r="V184" s="60"/>
      <c r="W184" s="60"/>
      <c r="X184" s="60"/>
      <c r="Y184" s="60"/>
      <c r="Z184" s="60"/>
      <c r="AA184" s="60"/>
      <c r="AB184" s="60"/>
      <c r="AC184" s="60"/>
      <c r="AD184" s="60"/>
      <c r="AE184" s="60"/>
      <c r="AF184" s="60"/>
      <c r="AG184" s="58"/>
      <c r="AH184" s="58"/>
      <c r="AI184" s="58"/>
      <c r="AJ184" s="58"/>
      <c r="AK184" s="58"/>
      <c r="AL184" s="58"/>
      <c r="AM184" s="58"/>
      <c r="AN184" s="58"/>
      <c r="AO184" s="52" t="e">
        <f t="shared" si="7"/>
        <v>#N/A</v>
      </c>
      <c r="AP184" s="70" t="e">
        <f t="shared" si="9"/>
        <v>#N/A</v>
      </c>
      <c r="AW184" s="68" t="e">
        <f>VLOOKUP(AG184,'Validation Lists'!$B$232:$C$235,2,FALSE)</f>
        <v>#N/A</v>
      </c>
      <c r="AX184" s="68" t="e">
        <f>VLOOKUP(AH184,'Validation Lists'!$B$232:$C$235,2,FALSE)</f>
        <v>#N/A</v>
      </c>
      <c r="AY184" s="68" t="e">
        <f>VLOOKUP(AI184,'Validation Lists'!$B$232:$C$235,2,FALSE)</f>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F184" s="68" t="e">
        <f>VLOOKUP(S184,'Validation Lists'!$B$229:$C$230,2,FALSE)</f>
        <v>#N/A</v>
      </c>
      <c r="BG184" s="68" t="e">
        <f>VLOOKUP(T184,'Validation Lists'!$B$229:$C$230,2,FALSE)</f>
        <v>#N/A</v>
      </c>
      <c r="BH184" s="68" t="e">
        <f>VLOOKUP(U184,'Validation Lists'!$B$229:$C$230,2,FALSE)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 t="shared" si="8"/>
        <v>#N/A</v>
      </c>
    </row>
    <row r="185" spans="1:72" ht="77.5" customHeight="1" x14ac:dyDescent="0.15">
      <c r="A185" s="29"/>
      <c r="B185" s="29"/>
      <c r="C185" s="29"/>
      <c r="D185" s="29"/>
      <c r="E185" s="29"/>
      <c r="F185" s="30"/>
      <c r="G185" s="30"/>
      <c r="H185" s="52"/>
      <c r="I185" s="52"/>
      <c r="J185" s="52"/>
      <c r="K185" s="52"/>
      <c r="L185" s="53"/>
      <c r="M185" s="53"/>
      <c r="N185" s="53"/>
      <c r="O185" s="53"/>
      <c r="P185" s="53"/>
      <c r="Q185" s="53"/>
      <c r="R185" s="53"/>
      <c r="S185" s="60"/>
      <c r="T185" s="60"/>
      <c r="U185" s="60"/>
      <c r="V185" s="60"/>
      <c r="W185" s="60"/>
      <c r="X185" s="60"/>
      <c r="Y185" s="60"/>
      <c r="Z185" s="60"/>
      <c r="AA185" s="60"/>
      <c r="AB185" s="60"/>
      <c r="AC185" s="60"/>
      <c r="AD185" s="60"/>
      <c r="AE185" s="60"/>
      <c r="AF185" s="60"/>
      <c r="AG185" s="58"/>
      <c r="AH185" s="58"/>
      <c r="AI185" s="58"/>
      <c r="AJ185" s="58"/>
      <c r="AK185" s="58"/>
      <c r="AL185" s="58"/>
      <c r="AM185" s="58"/>
      <c r="AN185" s="58"/>
      <c r="AO185" s="52" t="e">
        <f t="shared" si="7"/>
        <v>#N/A</v>
      </c>
      <c r="AP185" s="70" t="e">
        <f t="shared" si="9"/>
        <v>#N/A</v>
      </c>
      <c r="AW185" s="68" t="e">
        <f>VLOOKUP(AG185,'Validation Lists'!$B$232:$C$235,2,FALSE)</f>
        <v>#N/A</v>
      </c>
      <c r="AX185" s="68" t="e">
        <f>VLOOKUP(AH185,'Validation Lists'!$B$232:$C$235,2,FALSE)</f>
        <v>#N/A</v>
      </c>
      <c r="AY185" s="68" t="e">
        <f>VLOOKUP(AI185,'Validation Lists'!$B$232:$C$235,2,FALSE)</f>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F185" s="68" t="e">
        <f>VLOOKUP(S185,'Validation Lists'!$B$229:$C$230,2,FALSE)</f>
        <v>#N/A</v>
      </c>
      <c r="BG185" s="68" t="e">
        <f>VLOOKUP(T185,'Validation Lists'!$B$229:$C$230,2,FALSE)</f>
        <v>#N/A</v>
      </c>
      <c r="BH185" s="68" t="e">
        <f>VLOOKUP(U185,'Validation Lists'!$B$229:$C$230,2,FALSE)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 t="shared" si="8"/>
        <v>#N/A</v>
      </c>
    </row>
    <row r="186" spans="1:72" ht="77.5" customHeight="1" x14ac:dyDescent="0.15">
      <c r="A186" s="29"/>
      <c r="B186" s="29"/>
      <c r="C186" s="29"/>
      <c r="D186" s="29"/>
      <c r="E186" s="29"/>
      <c r="F186" s="30"/>
      <c r="G186" s="30"/>
      <c r="H186" s="52"/>
      <c r="I186" s="52"/>
      <c r="J186" s="52"/>
      <c r="K186" s="52"/>
      <c r="L186" s="53"/>
      <c r="M186" s="53"/>
      <c r="N186" s="53"/>
      <c r="O186" s="53"/>
      <c r="P186" s="53"/>
      <c r="Q186" s="53"/>
      <c r="R186" s="53"/>
      <c r="S186" s="60"/>
      <c r="T186" s="60"/>
      <c r="U186" s="60"/>
      <c r="V186" s="60"/>
      <c r="W186" s="60"/>
      <c r="X186" s="60"/>
      <c r="Y186" s="60"/>
      <c r="Z186" s="60"/>
      <c r="AA186" s="60"/>
      <c r="AB186" s="60"/>
      <c r="AC186" s="60"/>
      <c r="AD186" s="60"/>
      <c r="AE186" s="60"/>
      <c r="AF186" s="60"/>
      <c r="AG186" s="58"/>
      <c r="AH186" s="58"/>
      <c r="AI186" s="58"/>
      <c r="AJ186" s="58"/>
      <c r="AK186" s="58"/>
      <c r="AL186" s="58"/>
      <c r="AM186" s="58"/>
      <c r="AN186" s="58"/>
      <c r="AO186" s="52" t="e">
        <f t="shared" si="7"/>
        <v>#N/A</v>
      </c>
      <c r="AP186" s="70" t="e">
        <f t="shared" si="9"/>
        <v>#N/A</v>
      </c>
      <c r="AW186" s="68" t="e">
        <f>VLOOKUP(AG186,'Validation Lists'!$B$232:$C$235,2,FALSE)</f>
        <v>#N/A</v>
      </c>
      <c r="AX186" s="68" t="e">
        <f>VLOOKUP(AH186,'Validation Lists'!$B$232:$C$235,2,FALSE)</f>
        <v>#N/A</v>
      </c>
      <c r="AY186" s="68" t="e">
        <f>VLOOKUP(AI186,'Validation Lists'!$B$232:$C$235,2,FALSE)</f>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F186" s="68" t="e">
        <f>VLOOKUP(S186,'Validation Lists'!$B$229:$C$230,2,FALSE)</f>
        <v>#N/A</v>
      </c>
      <c r="BG186" s="68" t="e">
        <f>VLOOKUP(T186,'Validation Lists'!$B$229:$C$230,2,FALSE)</f>
        <v>#N/A</v>
      </c>
      <c r="BH186" s="68" t="e">
        <f>VLOOKUP(U186,'Validation Lists'!$B$229:$C$230,2,FALSE)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 t="shared" si="8"/>
        <v>#N/A</v>
      </c>
    </row>
    <row r="187" spans="1:72" ht="77.5" customHeight="1" x14ac:dyDescent="0.15">
      <c r="A187" s="29"/>
      <c r="B187" s="29"/>
      <c r="C187" s="29"/>
      <c r="D187" s="29"/>
      <c r="E187" s="29"/>
      <c r="F187" s="30"/>
      <c r="G187" s="30"/>
      <c r="H187" s="52"/>
      <c r="I187" s="52"/>
      <c r="J187" s="52"/>
      <c r="K187" s="52"/>
      <c r="L187" s="53"/>
      <c r="M187" s="53"/>
      <c r="N187" s="53"/>
      <c r="O187" s="53"/>
      <c r="P187" s="53"/>
      <c r="Q187" s="53"/>
      <c r="R187" s="53"/>
      <c r="S187" s="60"/>
      <c r="T187" s="60"/>
      <c r="U187" s="60"/>
      <c r="V187" s="60"/>
      <c r="W187" s="60"/>
      <c r="X187" s="60"/>
      <c r="Y187" s="60"/>
      <c r="Z187" s="60"/>
      <c r="AA187" s="60"/>
      <c r="AB187" s="60"/>
      <c r="AC187" s="60"/>
      <c r="AD187" s="60"/>
      <c r="AE187" s="60"/>
      <c r="AF187" s="60"/>
      <c r="AG187" s="58"/>
      <c r="AH187" s="58"/>
      <c r="AI187" s="58"/>
      <c r="AJ187" s="58"/>
      <c r="AK187" s="58"/>
      <c r="AL187" s="58"/>
      <c r="AM187" s="58"/>
      <c r="AN187" s="58"/>
      <c r="AO187" s="52" t="e">
        <f t="shared" si="7"/>
        <v>#N/A</v>
      </c>
      <c r="AP187" s="70" t="e">
        <f t="shared" si="9"/>
        <v>#N/A</v>
      </c>
      <c r="AW187" s="68" t="e">
        <f>VLOOKUP(AG187,'Validation Lists'!$B$232:$C$235,2,FALSE)</f>
        <v>#N/A</v>
      </c>
      <c r="AX187" s="68" t="e">
        <f>VLOOKUP(AH187,'Validation Lists'!$B$232:$C$235,2,FALSE)</f>
        <v>#N/A</v>
      </c>
      <c r="AY187" s="68" t="e">
        <f>VLOOKUP(AI187,'Validation Lists'!$B$232:$C$235,2,FALSE)</f>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F187" s="68" t="e">
        <f>VLOOKUP(S187,'Validation Lists'!$B$229:$C$230,2,FALSE)</f>
        <v>#N/A</v>
      </c>
      <c r="BG187" s="68" t="e">
        <f>VLOOKUP(T187,'Validation Lists'!$B$229:$C$230,2,FALSE)</f>
        <v>#N/A</v>
      </c>
      <c r="BH187" s="68" t="e">
        <f>VLOOKUP(U187,'Validation Lists'!$B$229:$C$230,2,FALSE)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 t="shared" si="8"/>
        <v>#N/A</v>
      </c>
    </row>
    <row r="188" spans="1:72" ht="77.5" customHeight="1" x14ac:dyDescent="0.15">
      <c r="A188" s="29"/>
      <c r="B188" s="29"/>
      <c r="C188" s="29"/>
      <c r="D188" s="29"/>
      <c r="E188" s="29"/>
      <c r="F188" s="30"/>
      <c r="G188" s="30"/>
      <c r="H188" s="52"/>
      <c r="I188" s="52"/>
      <c r="J188" s="52"/>
      <c r="K188" s="52"/>
      <c r="L188" s="53"/>
      <c r="M188" s="53"/>
      <c r="N188" s="53"/>
      <c r="O188" s="53"/>
      <c r="P188" s="53"/>
      <c r="Q188" s="53"/>
      <c r="R188" s="53"/>
      <c r="S188" s="60"/>
      <c r="T188" s="60"/>
      <c r="U188" s="60"/>
      <c r="V188" s="60"/>
      <c r="W188" s="60"/>
      <c r="X188" s="60"/>
      <c r="Y188" s="60"/>
      <c r="Z188" s="60"/>
      <c r="AA188" s="60"/>
      <c r="AB188" s="60"/>
      <c r="AC188" s="60"/>
      <c r="AD188" s="60"/>
      <c r="AE188" s="60"/>
      <c r="AF188" s="60"/>
      <c r="AG188" s="58"/>
      <c r="AH188" s="58"/>
      <c r="AI188" s="58"/>
      <c r="AJ188" s="58"/>
      <c r="AK188" s="58"/>
      <c r="AL188" s="58"/>
      <c r="AM188" s="58"/>
      <c r="AN188" s="58"/>
      <c r="AO188" s="52" t="e">
        <f t="shared" si="7"/>
        <v>#N/A</v>
      </c>
      <c r="AP188" s="70" t="e">
        <f t="shared" si="9"/>
        <v>#N/A</v>
      </c>
      <c r="AW188" s="68" t="e">
        <f>VLOOKUP(AG188,'Validation Lists'!$B$232:$C$235,2,FALSE)</f>
        <v>#N/A</v>
      </c>
      <c r="AX188" s="68" t="e">
        <f>VLOOKUP(AH188,'Validation Lists'!$B$232:$C$235,2,FALSE)</f>
        <v>#N/A</v>
      </c>
      <c r="AY188" s="68" t="e">
        <f>VLOOKUP(AI188,'Validation Lists'!$B$232:$C$235,2,FALSE)</f>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F188" s="68" t="e">
        <f>VLOOKUP(S188,'Validation Lists'!$B$229:$C$230,2,FALSE)</f>
        <v>#N/A</v>
      </c>
      <c r="BG188" s="68" t="e">
        <f>VLOOKUP(T188,'Validation Lists'!$B$229:$C$230,2,FALSE)</f>
        <v>#N/A</v>
      </c>
      <c r="BH188" s="68" t="e">
        <f>VLOOKUP(U188,'Validation Lists'!$B$229:$C$230,2,FALSE)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 t="shared" si="8"/>
        <v>#N/A</v>
      </c>
    </row>
    <row r="189" spans="1:72" ht="77.5" customHeight="1" x14ac:dyDescent="0.15">
      <c r="A189" s="29"/>
      <c r="B189" s="29"/>
      <c r="C189" s="29"/>
      <c r="D189" s="29"/>
      <c r="E189" s="29"/>
      <c r="F189" s="30"/>
      <c r="G189" s="30"/>
      <c r="H189" s="52"/>
      <c r="I189" s="52"/>
      <c r="J189" s="52"/>
      <c r="K189" s="52"/>
      <c r="L189" s="53"/>
      <c r="M189" s="53"/>
      <c r="N189" s="53"/>
      <c r="O189" s="53"/>
      <c r="P189" s="53"/>
      <c r="Q189" s="53"/>
      <c r="R189" s="53"/>
      <c r="S189" s="60"/>
      <c r="T189" s="60"/>
      <c r="U189" s="60"/>
      <c r="V189" s="60"/>
      <c r="W189" s="60"/>
      <c r="X189" s="60"/>
      <c r="Y189" s="60"/>
      <c r="Z189" s="60"/>
      <c r="AA189" s="60"/>
      <c r="AB189" s="60"/>
      <c r="AC189" s="60"/>
      <c r="AD189" s="60"/>
      <c r="AE189" s="60"/>
      <c r="AF189" s="60"/>
      <c r="AG189" s="58"/>
      <c r="AH189" s="58"/>
      <c r="AI189" s="58"/>
      <c r="AJ189" s="58"/>
      <c r="AK189" s="58"/>
      <c r="AL189" s="58"/>
      <c r="AM189" s="58"/>
      <c r="AN189" s="58"/>
      <c r="AO189" s="52" t="e">
        <f t="shared" si="7"/>
        <v>#N/A</v>
      </c>
      <c r="AP189" s="70" t="e">
        <f t="shared" si="9"/>
        <v>#N/A</v>
      </c>
      <c r="AW189" s="68" t="e">
        <f>VLOOKUP(AG189,'Validation Lists'!$B$232:$C$235,2,FALSE)</f>
        <v>#N/A</v>
      </c>
      <c r="AX189" s="68" t="e">
        <f>VLOOKUP(AH189,'Validation Lists'!$B$232:$C$235,2,FALSE)</f>
        <v>#N/A</v>
      </c>
      <c r="AY189" s="68" t="e">
        <f>VLOOKUP(AI189,'Validation Lists'!$B$232:$C$235,2,FALSE)</f>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F189" s="68" t="e">
        <f>VLOOKUP(S189,'Validation Lists'!$B$229:$C$230,2,FALSE)</f>
        <v>#N/A</v>
      </c>
      <c r="BG189" s="68" t="e">
        <f>VLOOKUP(T189,'Validation Lists'!$B$229:$C$230,2,FALSE)</f>
        <v>#N/A</v>
      </c>
      <c r="BH189" s="68" t="e">
        <f>VLOOKUP(U189,'Validation Lists'!$B$229:$C$230,2,FALSE)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 t="shared" si="8"/>
        <v>#N/A</v>
      </c>
    </row>
    <row r="190" spans="1:72" ht="77.5" customHeight="1" x14ac:dyDescent="0.15">
      <c r="A190" s="29"/>
      <c r="B190" s="29"/>
      <c r="C190" s="29"/>
      <c r="D190" s="29"/>
      <c r="E190" s="29"/>
      <c r="F190" s="30"/>
      <c r="G190" s="30"/>
      <c r="H190" s="52"/>
      <c r="I190" s="52"/>
      <c r="J190" s="52"/>
      <c r="K190" s="52"/>
      <c r="L190" s="53"/>
      <c r="M190" s="53"/>
      <c r="N190" s="53"/>
      <c r="O190" s="53"/>
      <c r="P190" s="53"/>
      <c r="Q190" s="53"/>
      <c r="R190" s="53"/>
      <c r="S190" s="60"/>
      <c r="T190" s="60"/>
      <c r="U190" s="60"/>
      <c r="V190" s="60"/>
      <c r="W190" s="60"/>
      <c r="X190" s="60"/>
      <c r="Y190" s="60"/>
      <c r="Z190" s="60"/>
      <c r="AA190" s="60"/>
      <c r="AB190" s="60"/>
      <c r="AC190" s="60"/>
      <c r="AD190" s="60"/>
      <c r="AE190" s="60"/>
      <c r="AF190" s="60"/>
      <c r="AG190" s="58"/>
      <c r="AH190" s="58"/>
      <c r="AI190" s="58"/>
      <c r="AJ190" s="58"/>
      <c r="AK190" s="58"/>
      <c r="AL190" s="58"/>
      <c r="AM190" s="58"/>
      <c r="AN190" s="58"/>
      <c r="AW190" s="68" t="e">
        <f>VLOOKUP(AG190,'Validation Lists'!$B$232:$C$235,2,FALSE)</f>
        <v>#N/A</v>
      </c>
      <c r="AX190" s="68" t="e">
        <f>VLOOKUP(AH190,'Validation Lists'!$B$232:$C$235,2,FALSE)</f>
        <v>#N/A</v>
      </c>
      <c r="AY190" s="68" t="e">
        <f>VLOOKUP(AI190,'Validation Lists'!$B$232:$C$235,2,FALSE)</f>
        <v>#N/A</v>
      </c>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F190" s="68" t="e">
        <f>VLOOKUP(S190,'Validation Lists'!$B$229:$C$230,2,FALSE)</f>
        <v>#N/A</v>
      </c>
      <c r="BG190" s="68" t="e">
        <f>VLOOKUP(T190,'Validation Lists'!$B$229:$C$230,2,FALSE)</f>
        <v>#N/A</v>
      </c>
      <c r="BH190" s="68" t="e">
        <f>VLOOKUP(U190,'Validation Lists'!$B$229:$C$230,2,FALSE)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 t="shared" si="8"/>
        <v>#N/A</v>
      </c>
    </row>
    <row r="191" spans="1:72" ht="77.5" customHeight="1" x14ac:dyDescent="0.15">
      <c r="A191" s="29"/>
      <c r="B191" s="29"/>
      <c r="C191" s="29"/>
      <c r="D191" s="29"/>
      <c r="E191" s="29"/>
      <c r="F191" s="30"/>
      <c r="G191" s="30"/>
      <c r="H191" s="52"/>
      <c r="I191" s="52"/>
      <c r="J191" s="52"/>
      <c r="K191" s="52"/>
      <c r="L191" s="53"/>
      <c r="M191" s="53"/>
      <c r="N191" s="53"/>
      <c r="O191" s="53"/>
      <c r="P191" s="53"/>
      <c r="Q191" s="53"/>
      <c r="R191" s="53"/>
      <c r="S191" s="60"/>
      <c r="T191" s="60"/>
      <c r="U191" s="60"/>
      <c r="V191" s="60"/>
      <c r="W191" s="60"/>
      <c r="X191" s="60"/>
      <c r="Y191" s="60"/>
      <c r="Z191" s="60"/>
      <c r="AA191" s="60"/>
      <c r="AB191" s="60"/>
      <c r="AC191" s="60"/>
      <c r="AD191" s="60"/>
      <c r="AE191" s="60"/>
      <c r="AF191" s="60"/>
      <c r="AG191" s="58"/>
      <c r="AH191" s="58"/>
      <c r="AI191" s="58"/>
      <c r="AJ191" s="58"/>
      <c r="AK191" s="58"/>
      <c r="AL191" s="58"/>
      <c r="AM191" s="58"/>
      <c r="AN191" s="58"/>
      <c r="AW191" s="68" t="e">
        <f>VLOOKUP(AG191,'Validation Lists'!$B$232:$C$235,2,FALSE)</f>
        <v>#N/A</v>
      </c>
      <c r="AX191" s="68" t="e">
        <f>VLOOKUP(AH191,'Validation Lists'!$B$232:$C$235,2,FALSE)</f>
        <v>#N/A</v>
      </c>
      <c r="AY191" s="68" t="e">
        <f>VLOOKUP(AI191,'Validation Lists'!$B$232:$C$235,2,FALSE)</f>
        <v>#N/A</v>
      </c>
      <c r="AZ191" s="68" t="e">
        <f>VLOOKUP(AJ191,'Validation Lists'!$B$232:$C$235,2,FALSE)</f>
        <v>#N/A</v>
      </c>
      <c r="BA191" s="68" t="e">
        <f>VLOOKUP(AK191,'Validation Lists'!$B$232:$C$235,2,FALSE)</f>
        <v>#N/A</v>
      </c>
      <c r="BB191" s="68" t="e">
        <f>VLOOKUP(AL191,'Validation Lists'!$B$232:$C$235,2,FALSE)</f>
        <v>#N/A</v>
      </c>
      <c r="BC191" s="68" t="e">
        <f>VLOOKUP(AM191,'Validation Lists'!$B$232:$C$235,2,FALSE)</f>
        <v>#N/A</v>
      </c>
      <c r="BD191" s="68" t="e">
        <f>VLOOKUP(AN191,'Validation Lists'!$B$232:$C$235,2,FALSE)</f>
        <v>#N/A</v>
      </c>
      <c r="BF191" s="68" t="e">
        <f>VLOOKUP(S191,'Validation Lists'!$B$229:$C$230,2,FALSE)</f>
        <v>#N/A</v>
      </c>
      <c r="BG191" s="68" t="e">
        <f>VLOOKUP(T191,'Validation Lists'!$B$229:$C$230,2,FALSE)</f>
        <v>#N/A</v>
      </c>
      <c r="BH191" s="68" t="e">
        <f>VLOOKUP(U191,'Validation Lists'!$B$229:$C$230,2,FALSE)</f>
        <v>#N/A</v>
      </c>
      <c r="BI191" s="68" t="e">
        <f>VLOOKUP(V191,'Validation Lists'!$B$229:$C$230,2,FALSE)</f>
        <v>#N/A</v>
      </c>
      <c r="BJ191" s="68" t="e">
        <f>VLOOKUP(W191,'Validation Lists'!$B$229:$C$230,2,FALSE)</f>
        <v>#N/A</v>
      </c>
      <c r="BK191" s="68" t="e">
        <f>VLOOKUP(X191,'Validation Lists'!$B$229:$C$230,2,FALSE)</f>
        <v>#N/A</v>
      </c>
      <c r="BL191" s="68" t="e">
        <f>VLOOKUP(Y191,'Validation Lists'!$B$229:$C$230,2,FALSE)</f>
        <v>#N/A</v>
      </c>
      <c r="BM191" s="68" t="e">
        <f>VLOOKUP(Z191,'Validation Lists'!$B$229:$C$230,2,FALSE)</f>
        <v>#N/A</v>
      </c>
      <c r="BN191" s="68" t="e">
        <f>VLOOKUP(AA191,'Validation Lists'!$B$229:$C$230,2,FALSE)</f>
        <v>#N/A</v>
      </c>
      <c r="BO191" s="68" t="e">
        <f>VLOOKUP(AB191,'Validation Lists'!$B$229:$C$230,2,FALSE)</f>
        <v>#N/A</v>
      </c>
      <c r="BP191" s="68" t="e">
        <f>VLOOKUP(AC191,'Validation Lists'!$B$229:$C$230,2,FALSE)</f>
        <v>#N/A</v>
      </c>
      <c r="BQ191" s="68" t="e">
        <f>VLOOKUP(AD191,'Validation Lists'!$B$229:$C$230,2,FALSE)</f>
        <v>#N/A</v>
      </c>
      <c r="BR191" s="68" t="e">
        <f>VLOOKUP(AE191,'Validation Lists'!$B$229:$C$230,2,FALSE)</f>
        <v>#N/A</v>
      </c>
      <c r="BS191" s="68" t="e">
        <f>VLOOKUP(AF191,'Validation Lists'!$B$229:$C$230,2,FALSE)</f>
        <v>#N/A</v>
      </c>
      <c r="BT191" s="68" t="e">
        <f t="shared" si="8"/>
        <v>#N/A</v>
      </c>
    </row>
    <row r="192" spans="1:72" ht="77.5" customHeight="1" x14ac:dyDescent="0.15">
      <c r="A192" s="29"/>
      <c r="B192" s="29"/>
      <c r="C192" s="29"/>
      <c r="D192" s="29"/>
      <c r="E192" s="29"/>
      <c r="F192" s="30"/>
      <c r="G192" s="30"/>
      <c r="H192" s="52"/>
      <c r="I192" s="52"/>
      <c r="J192" s="52"/>
      <c r="K192" s="52"/>
      <c r="L192" s="53"/>
      <c r="M192" s="53"/>
      <c r="N192" s="53"/>
      <c r="O192" s="53"/>
      <c r="P192" s="53"/>
      <c r="Q192" s="53"/>
      <c r="R192" s="53"/>
      <c r="S192" s="60"/>
      <c r="T192" s="60"/>
      <c r="U192" s="60"/>
      <c r="V192" s="60"/>
      <c r="W192" s="60"/>
      <c r="X192" s="60"/>
      <c r="Y192" s="60"/>
      <c r="Z192" s="60"/>
      <c r="AA192" s="60"/>
      <c r="AB192" s="60"/>
      <c r="AC192" s="60"/>
      <c r="AD192" s="60"/>
      <c r="AE192" s="60"/>
      <c r="AF192" s="60"/>
      <c r="AG192" s="58"/>
      <c r="AH192" s="58"/>
      <c r="AI192" s="58"/>
      <c r="AJ192" s="58"/>
      <c r="AK192" s="58"/>
      <c r="AL192" s="58"/>
      <c r="AM192" s="58"/>
      <c r="AN192" s="58"/>
      <c r="AW192" s="68" t="e">
        <f>VLOOKUP(AG192,'Validation Lists'!$B$232:$C$235,2,FALSE)</f>
        <v>#N/A</v>
      </c>
      <c r="AX192" s="68" t="e">
        <f>VLOOKUP(AH192,'Validation Lists'!$B$232:$C$235,2,FALSE)</f>
        <v>#N/A</v>
      </c>
      <c r="AY192" s="68" t="e">
        <f>VLOOKUP(AI192,'Validation Lists'!$B$232:$C$235,2,FALSE)</f>
        <v>#N/A</v>
      </c>
      <c r="AZ192" s="68" t="e">
        <f>VLOOKUP(AJ192,'Validation Lists'!$B$232:$C$235,2,FALSE)</f>
        <v>#N/A</v>
      </c>
      <c r="BA192" s="68" t="e">
        <f>VLOOKUP(AK192,'Validation Lists'!$B$232:$C$235,2,FALSE)</f>
        <v>#N/A</v>
      </c>
      <c r="BB192" s="68" t="e">
        <f>VLOOKUP(AL192,'Validation Lists'!$B$232:$C$235,2,FALSE)</f>
        <v>#N/A</v>
      </c>
      <c r="BC192" s="68" t="e">
        <f>VLOOKUP(AM192,'Validation Lists'!$B$232:$C$235,2,FALSE)</f>
        <v>#N/A</v>
      </c>
      <c r="BD192" s="68" t="e">
        <f>VLOOKUP(AN192,'Validation Lists'!$B$232:$C$235,2,FALSE)</f>
        <v>#N/A</v>
      </c>
      <c r="BF192" s="68" t="e">
        <f>VLOOKUP(S192,'Validation Lists'!$B$229:$C$230,2,FALSE)</f>
        <v>#N/A</v>
      </c>
      <c r="BG192" s="68" t="e">
        <f>VLOOKUP(T192,'Validation Lists'!$B$229:$C$230,2,FALSE)</f>
        <v>#N/A</v>
      </c>
      <c r="BH192" s="68" t="e">
        <f>VLOOKUP(U192,'Validation Lists'!$B$229:$C$230,2,FALSE)</f>
        <v>#N/A</v>
      </c>
      <c r="BI192" s="68" t="e">
        <f>VLOOKUP(V192,'Validation Lists'!$B$229:$C$230,2,FALSE)</f>
        <v>#N/A</v>
      </c>
      <c r="BJ192" s="68" t="e">
        <f>VLOOKUP(W192,'Validation Lists'!$B$229:$C$230,2,FALSE)</f>
        <v>#N/A</v>
      </c>
      <c r="BK192" s="68" t="e">
        <f>VLOOKUP(X192,'Validation Lists'!$B$229:$C$230,2,FALSE)</f>
        <v>#N/A</v>
      </c>
      <c r="BL192" s="68" t="e">
        <f>VLOOKUP(Y192,'Validation Lists'!$B$229:$C$230,2,FALSE)</f>
        <v>#N/A</v>
      </c>
      <c r="BM192" s="68" t="e">
        <f>VLOOKUP(Z192,'Validation Lists'!$B$229:$C$230,2,FALSE)</f>
        <v>#N/A</v>
      </c>
      <c r="BN192" s="68" t="e">
        <f>VLOOKUP(AA192,'Validation Lists'!$B$229:$C$230,2,FALSE)</f>
        <v>#N/A</v>
      </c>
      <c r="BO192" s="68" t="e">
        <f>VLOOKUP(AB192,'Validation Lists'!$B$229:$C$230,2,FALSE)</f>
        <v>#N/A</v>
      </c>
      <c r="BP192" s="68" t="e">
        <f>VLOOKUP(AC192,'Validation Lists'!$B$229:$C$230,2,FALSE)</f>
        <v>#N/A</v>
      </c>
      <c r="BQ192" s="68" t="e">
        <f>VLOOKUP(AD192,'Validation Lists'!$B$229:$C$230,2,FALSE)</f>
        <v>#N/A</v>
      </c>
      <c r="BR192" s="68" t="e">
        <f>VLOOKUP(AE192,'Validation Lists'!$B$229:$C$230,2,FALSE)</f>
        <v>#N/A</v>
      </c>
      <c r="BS192" s="68" t="e">
        <f>VLOOKUP(AF192,'Validation Lists'!$B$229:$C$230,2,FALSE)</f>
        <v>#N/A</v>
      </c>
      <c r="BT192" s="68" t="e">
        <f t="shared" si="8"/>
        <v>#N/A</v>
      </c>
    </row>
    <row r="193" ht="14.5" customHeight="1" x14ac:dyDescent="0.15"/>
    <row r="194" ht="14.5" customHeight="1" x14ac:dyDescent="0.15"/>
  </sheetData>
  <mergeCells count="6">
    <mergeCell ref="AP2:AP3"/>
    <mergeCell ref="L2:R2"/>
    <mergeCell ref="S2:AF2"/>
    <mergeCell ref="A2:G2"/>
    <mergeCell ref="AG2:AN2"/>
    <mergeCell ref="AO2:AO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1">
        <x14:dataValidation type="list" allowBlank="1" showInputMessage="1" showErrorMessage="1" xr:uid="{5EC6DCB1-46AA-4EFA-A62F-600AFB242953}">
          <x14:formula1>
            <xm:f>'Validation Lists'!$B$18:$B$79</xm:f>
          </x14:formula1>
          <xm:sqref>E193:H193</xm:sqref>
        </x14:dataValidation>
        <x14:dataValidation type="list" allowBlank="1" showInputMessage="1" showErrorMessage="1" xr:uid="{FAAFA4DB-3860-4994-BDE4-08D95D92C553}">
          <x14:formula1>
            <xm:f>'Validation Lists'!$B$3:$B$16</xm:f>
          </x14:formula1>
          <xm:sqref>H4:H193</xm:sqref>
        </x14:dataValidation>
        <x14:dataValidation type="list" allowBlank="1" showInputMessage="1" showErrorMessage="1" xr:uid="{2AC1B686-85B0-4BF9-9953-C559A69A0ECB}">
          <x14:formula1>
            <xm:f>'Validation Lists'!$B$18:$B$27</xm:f>
          </x14:formula1>
          <xm:sqref>H6:H192 E4:E192</xm:sqref>
        </x14:dataValidation>
        <x14:dataValidation type="list" allowBlank="1" showInputMessage="1" showErrorMessage="1" xr:uid="{93EE9B6B-C7D6-49B6-A3C4-0E5CBC420E0E}">
          <x14:formula1>
            <xm:f>'Validation Lists'!$B$223:$B$227</xm:f>
          </x14:formula1>
          <xm:sqref>F9:F192</xm:sqref>
        </x14:dataValidation>
        <x14:dataValidation type="list" allowBlank="1" showInputMessage="1" showErrorMessage="1" xr:uid="{23318A5E-D01C-4BC9-B4EE-A12444A1528C}">
          <x14:formula1>
            <xm:f>'Validation Lists'!$B$232:$B$235</xm:f>
          </x14:formula1>
          <xm:sqref>AJ4:AQ192</xm:sqref>
        </x14:dataValidation>
        <x14:dataValidation type="list" allowBlank="1" showInputMessage="1" showErrorMessage="1" xr:uid="{A11BB95D-1B00-4FF3-80AE-E5FE7F560335}">
          <x14:formula1>
            <xm:f>'Validation Lists'!$B$229:$B$230</xm:f>
          </x14:formula1>
          <xm:sqref>AF5:AI192 V4:V17 W5:AE17 W4:AI4</xm:sqref>
        </x14:dataValidation>
        <x14:dataValidation type="list" allowBlank="1" showInputMessage="1" showErrorMessage="1" xr:uid="{4C9AC66B-DB80-4E58-93DF-144306BB7B24}">
          <x14:formula1>
            <xm:f>'Validation Lists'!$B$88:$B$95</xm:f>
          </x14:formula1>
          <xm:sqref>K4:K193</xm:sqref>
        </x14:dataValidation>
        <x14:dataValidation type="list" allowBlank="1" showInputMessage="1" showErrorMessage="1" xr:uid="{C0B5820D-EE72-4B63-B614-5C4C21DDC2D7}">
          <x14:formula1>
            <xm:f>'Validation Lists'!$B$97:$B$103</xm:f>
          </x14:formula1>
          <xm:sqref>L4:L193</xm:sqref>
        </x14:dataValidation>
        <x14:dataValidation type="list" allowBlank="1" showInputMessage="1" showErrorMessage="1" xr:uid="{887C04D1-9299-4788-9AF5-87C7499BB3DF}">
          <x14:formula1>
            <xm:f>'Validation Lists'!$B$105:$B$112</xm:f>
          </x14:formula1>
          <xm:sqref>M4:M193</xm:sqref>
        </x14:dataValidation>
        <x14:dataValidation type="list" allowBlank="1" showInputMessage="1" showErrorMessage="1" xr:uid="{9FB88CB4-72D3-4BB6-BE03-E17665637C87}">
          <x14:formula1>
            <xm:f>'Validation Lists'!$B$81:$B$85</xm:f>
          </x14:formula1>
          <xm:sqref>J4:J193</xm:sqref>
        </x14:dataValidation>
        <x14:dataValidation type="list" allowBlank="1" showInputMessage="1" showErrorMessage="1" xr:uid="{67869E27-E1D3-43AE-A3D9-FB10927B1F1A}">
          <x14:formula1>
            <xm:f>'Validation Lists'!$B$114:$B$120</xm:f>
          </x14:formula1>
          <xm:sqref>N4:N193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W197"/>
  <sheetViews>
    <sheetView zoomScale="110" zoomScaleNormal="110" workbookViewId="0">
      <pane xSplit="2" topLeftCell="C1" activePane="topRight" state="frozen"/>
      <selection activeCell="A3" sqref="A3"/>
      <selection pane="topRight"/>
    </sheetView>
  </sheetViews>
  <sheetFormatPr baseColWidth="10" defaultColWidth="8.6640625" defaultRowHeight="14" x14ac:dyDescent="0.15"/>
  <cols>
    <col min="1" max="1" width="8.6640625" style="35"/>
    <col min="2" max="2" width="20.6640625" style="36" customWidth="1"/>
    <col min="3" max="5" width="18.6640625" style="36" customWidth="1"/>
    <col min="6" max="6" width="36.5" style="36" customWidth="1"/>
    <col min="7" max="10" width="18.6640625" style="48" customWidth="1"/>
    <col min="11" max="14" width="18.6640625" style="48" hidden="1" customWidth="1"/>
    <col min="15" max="15" width="13.5" style="48" customWidth="1"/>
    <col min="16" max="19" width="12.6640625" style="48" customWidth="1"/>
    <col min="20" max="20" width="16.1640625" style="48" customWidth="1"/>
    <col min="21" max="21" width="19.6640625" style="48" customWidth="1"/>
    <col min="22" max="43" width="23.5" style="48" hidden="1" customWidth="1"/>
    <col min="44" max="44" width="20.33203125" style="35" customWidth="1"/>
    <col min="45" max="45" width="25.33203125" style="47" customWidth="1"/>
    <col min="46" max="47" width="8.6640625" style="35"/>
    <col min="48" max="48" width="9.5" style="35" bestFit="1" customWidth="1"/>
    <col min="49" max="51" width="8.6640625" style="35"/>
    <col min="52" max="52" width="9.1640625" style="35" bestFit="1" customWidth="1"/>
    <col min="53" max="16384" width="8.6640625" style="35"/>
  </cols>
  <sheetData>
    <row r="1" spans="1:75" x14ac:dyDescent="0.15">
      <c r="AZ1" s="69" t="s">
        <v>297</v>
      </c>
      <c r="BI1" s="69" t="s">
        <v>297</v>
      </c>
    </row>
    <row r="2" spans="1:75" ht="29.25" customHeight="1" x14ac:dyDescent="0.15">
      <c r="A2" s="155" t="s">
        <v>85</v>
      </c>
      <c r="B2" s="156"/>
      <c r="C2" s="156"/>
      <c r="D2" s="156"/>
      <c r="E2" s="156"/>
      <c r="F2" s="156"/>
      <c r="G2" s="144" t="s">
        <v>148</v>
      </c>
      <c r="H2" s="145"/>
      <c r="I2" s="145"/>
      <c r="J2" s="145"/>
      <c r="K2" s="64"/>
      <c r="L2" s="64"/>
      <c r="M2" s="64"/>
      <c r="N2" s="64"/>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ht="165" x14ac:dyDescent="0.15">
      <c r="A3" s="32" t="s">
        <v>8</v>
      </c>
      <c r="B3" s="29" t="s">
        <v>523</v>
      </c>
      <c r="C3" s="29" t="s">
        <v>0</v>
      </c>
      <c r="D3" s="29" t="s">
        <v>211</v>
      </c>
      <c r="E3" s="30" t="s">
        <v>137</v>
      </c>
      <c r="F3" s="30" t="s">
        <v>163</v>
      </c>
      <c r="G3" s="49" t="s">
        <v>86</v>
      </c>
      <c r="H3" s="49" t="s">
        <v>87</v>
      </c>
      <c r="I3" s="49" t="s">
        <v>524</v>
      </c>
      <c r="J3" s="49" t="s">
        <v>88</v>
      </c>
      <c r="K3" s="49"/>
      <c r="L3" s="49"/>
      <c r="M3" s="49"/>
      <c r="N3" s="49"/>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Z3" s="68"/>
      <c r="BA3" s="68"/>
      <c r="BB3" s="68"/>
      <c r="BC3" s="68"/>
      <c r="BD3" s="68"/>
      <c r="BE3" s="68"/>
      <c r="BF3" s="68"/>
      <c r="BG3" s="68"/>
      <c r="BI3" s="68"/>
      <c r="BJ3" s="68"/>
      <c r="BK3" s="68"/>
      <c r="BL3" s="68"/>
      <c r="BM3" s="68"/>
      <c r="BN3" s="68"/>
      <c r="BO3" s="68"/>
      <c r="BP3" s="68"/>
      <c r="BQ3" s="68"/>
      <c r="BR3" s="68"/>
      <c r="BS3" s="68"/>
      <c r="BT3" s="68"/>
      <c r="BU3" s="68"/>
      <c r="BV3" s="68"/>
      <c r="BW3" s="68"/>
    </row>
    <row r="4" spans="1:75" ht="63.75" customHeight="1" x14ac:dyDescent="0.15">
      <c r="A4" s="29">
        <v>1</v>
      </c>
      <c r="B4" s="30" t="s">
        <v>217</v>
      </c>
      <c r="C4" s="30" t="s">
        <v>324</v>
      </c>
      <c r="D4" s="30" t="s">
        <v>212</v>
      </c>
      <c r="E4" s="30">
        <v>2022</v>
      </c>
      <c r="F4" s="30" t="s">
        <v>483</v>
      </c>
      <c r="G4" s="52">
        <v>2200</v>
      </c>
      <c r="H4" s="52">
        <v>60</v>
      </c>
      <c r="I4" s="52">
        <v>4880</v>
      </c>
      <c r="J4" s="52">
        <v>3</v>
      </c>
      <c r="K4" s="52"/>
      <c r="L4" s="52"/>
      <c r="M4" s="52"/>
      <c r="N4" s="52"/>
      <c r="O4" s="101">
        <v>675000</v>
      </c>
      <c r="P4" s="101">
        <v>1575000</v>
      </c>
      <c r="Q4" s="101">
        <v>2025000.0000000002</v>
      </c>
      <c r="R4" s="101">
        <v>4725000</v>
      </c>
      <c r="S4" s="101">
        <v>1000000</v>
      </c>
      <c r="T4" s="101">
        <v>10000000</v>
      </c>
      <c r="U4" s="99">
        <v>200000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65">
        <v>30.4</v>
      </c>
      <c r="AS4" s="70" t="str">
        <f>IF(BW4=14,"","This Project does not fully meet qualification criteria")</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88.5" customHeight="1" x14ac:dyDescent="0.15">
      <c r="A5" s="29">
        <v>2</v>
      </c>
      <c r="B5" s="30" t="s">
        <v>325</v>
      </c>
      <c r="C5" s="30" t="s">
        <v>324</v>
      </c>
      <c r="D5" s="30" t="s">
        <v>212</v>
      </c>
      <c r="E5" s="30">
        <v>2023</v>
      </c>
      <c r="F5" s="30" t="s">
        <v>484</v>
      </c>
      <c r="G5" s="52" t="s">
        <v>486</v>
      </c>
      <c r="H5" s="52" t="s">
        <v>487</v>
      </c>
      <c r="I5" s="52" t="s">
        <v>545</v>
      </c>
      <c r="J5" s="52" t="s">
        <v>545</v>
      </c>
      <c r="K5" s="52"/>
      <c r="L5" s="52"/>
      <c r="M5" s="52"/>
      <c r="N5" s="52"/>
      <c r="O5" s="101">
        <v>405000</v>
      </c>
      <c r="P5" s="101">
        <v>945000</v>
      </c>
      <c r="Q5" s="101">
        <v>1215000</v>
      </c>
      <c r="R5" s="101">
        <v>2835000</v>
      </c>
      <c r="S5" s="101">
        <v>600000</v>
      </c>
      <c r="T5" s="101">
        <v>6000000</v>
      </c>
      <c r="U5" s="101">
        <v>120000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65">
        <v>29.4</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 si="0">SUM(BI5:BV5)</f>
        <v>14</v>
      </c>
    </row>
    <row r="6" spans="1:75" ht="46.5" customHeight="1" x14ac:dyDescent="0.15">
      <c r="A6" s="29">
        <v>3</v>
      </c>
      <c r="B6" s="30" t="s">
        <v>326</v>
      </c>
      <c r="C6" s="30" t="s">
        <v>324</v>
      </c>
      <c r="D6" s="30" t="s">
        <v>212</v>
      </c>
      <c r="E6" s="30">
        <v>2025</v>
      </c>
      <c r="F6" s="30" t="s">
        <v>485</v>
      </c>
      <c r="G6" s="52">
        <v>441</v>
      </c>
      <c r="H6" s="52">
        <v>33</v>
      </c>
      <c r="I6" s="52" t="s">
        <v>545</v>
      </c>
      <c r="J6" s="52" t="s">
        <v>545</v>
      </c>
      <c r="K6" s="52"/>
      <c r="L6" s="52"/>
      <c r="M6" s="52"/>
      <c r="N6" s="52"/>
      <c r="O6" s="101">
        <v>74250</v>
      </c>
      <c r="P6" s="101">
        <v>173250</v>
      </c>
      <c r="Q6" s="101">
        <v>222750.00000000003</v>
      </c>
      <c r="R6" s="101">
        <v>519750</v>
      </c>
      <c r="S6" s="101">
        <v>110000</v>
      </c>
      <c r="T6" s="101">
        <v>1100000</v>
      </c>
      <c r="U6" s="99">
        <v>22000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c r="AK6" s="58"/>
      <c r="AL6" s="58"/>
      <c r="AM6" s="58"/>
      <c r="AN6" s="58"/>
      <c r="AO6" s="58"/>
      <c r="AP6" s="58"/>
      <c r="AQ6" s="58"/>
      <c r="AR6" s="65">
        <v>32.799999999999997</v>
      </c>
      <c r="AS6" s="70" t="str">
        <f t="shared" ref="AS6:AS69" si="1">IF(BW6=14,"","This Project does not fully meet qualification criteria")</f>
        <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f>VLOOKUP(V6,'Validation Lists'!$B$229:$C$230,2,FALSE)</f>
        <v>1</v>
      </c>
      <c r="BJ6" s="68">
        <f>VLOOKUP(W6,'Validation Lists'!$B$229:$C$230,2,FALSE)</f>
        <v>1</v>
      </c>
      <c r="BK6" s="68">
        <f>VLOOKUP(X6,'Validation Lists'!$B$229:$C$230,2,FALSE)</f>
        <v>1</v>
      </c>
      <c r="BL6" s="68">
        <f>VLOOKUP(Y6,'Validation Lists'!$B$229:$C$230,2,FALSE)</f>
        <v>1</v>
      </c>
      <c r="BM6" s="68">
        <f>VLOOKUP(Z6,'Validation Lists'!$B$229:$C$230,2,FALSE)</f>
        <v>1</v>
      </c>
      <c r="BN6" s="68">
        <f>VLOOKUP(AA6,'Validation Lists'!$B$229:$C$230,2,FALSE)</f>
        <v>1</v>
      </c>
      <c r="BO6" s="68">
        <f>VLOOKUP(AB6,'Validation Lists'!$B$229:$C$230,2,FALSE)</f>
        <v>1</v>
      </c>
      <c r="BP6" s="68">
        <f>VLOOKUP(AC6,'Validation Lists'!$B$229:$C$230,2,FALSE)</f>
        <v>1</v>
      </c>
      <c r="BQ6" s="68">
        <f>VLOOKUP(AD6,'Validation Lists'!$B$229:$C$230,2,FALSE)</f>
        <v>1</v>
      </c>
      <c r="BR6" s="68">
        <f>VLOOKUP(AE6,'Validation Lists'!$B$229:$C$230,2,FALSE)</f>
        <v>1</v>
      </c>
      <c r="BS6" s="68">
        <f>VLOOKUP(AF6,'Validation Lists'!$B$229:$C$230,2,FALSE)</f>
        <v>1</v>
      </c>
      <c r="BT6" s="68">
        <f>VLOOKUP(AG6,'Validation Lists'!$B$229:$C$230,2,FALSE)</f>
        <v>1</v>
      </c>
      <c r="BU6" s="68">
        <f>VLOOKUP(AH6,'Validation Lists'!$B$229:$C$230,2,FALSE)</f>
        <v>1</v>
      </c>
      <c r="BV6" s="68">
        <f>VLOOKUP(AI6,'Validation Lists'!$B$229:$C$230,2,FALSE)</f>
        <v>1</v>
      </c>
      <c r="BW6" s="68">
        <f t="shared" ref="BW6" si="2">SUM(BI6:BV6)</f>
        <v>14</v>
      </c>
    </row>
    <row r="7" spans="1:75" ht="34" customHeight="1" x14ac:dyDescent="0.15">
      <c r="A7" s="29">
        <f>A6+1</f>
        <v>4</v>
      </c>
      <c r="B7" s="30" t="s">
        <v>218</v>
      </c>
      <c r="C7" s="30" t="s">
        <v>324</v>
      </c>
      <c r="D7" s="30" t="s">
        <v>213</v>
      </c>
      <c r="E7" s="30">
        <v>2026</v>
      </c>
      <c r="F7" s="30" t="s">
        <v>488</v>
      </c>
      <c r="G7" s="52">
        <v>1840</v>
      </c>
      <c r="H7" s="52">
        <v>60</v>
      </c>
      <c r="I7" s="52" t="s">
        <v>74</v>
      </c>
      <c r="J7" s="52" t="s">
        <v>545</v>
      </c>
      <c r="K7" s="52"/>
      <c r="L7" s="52"/>
      <c r="M7" s="52"/>
      <c r="N7" s="52"/>
      <c r="O7" s="101">
        <v>894375.00000000012</v>
      </c>
      <c r="P7" s="101">
        <v>2086875</v>
      </c>
      <c r="Q7" s="101">
        <v>2683125</v>
      </c>
      <c r="R7" s="101">
        <v>6260625</v>
      </c>
      <c r="S7" s="101">
        <v>1325000</v>
      </c>
      <c r="T7" s="101">
        <v>13250000</v>
      </c>
      <c r="U7" s="101">
        <v>265000</v>
      </c>
      <c r="V7" s="54" t="s">
        <v>154</v>
      </c>
      <c r="W7" s="54" t="s">
        <v>154</v>
      </c>
      <c r="X7" s="54" t="s">
        <v>154</v>
      </c>
      <c r="Y7" s="54" t="s">
        <v>154</v>
      </c>
      <c r="Z7" s="54" t="s">
        <v>154</v>
      </c>
      <c r="AA7" s="54" t="s">
        <v>154</v>
      </c>
      <c r="AB7" s="54" t="s">
        <v>154</v>
      </c>
      <c r="AC7" s="54" t="s">
        <v>154</v>
      </c>
      <c r="AD7" s="54" t="s">
        <v>154</v>
      </c>
      <c r="AE7" s="54" t="s">
        <v>154</v>
      </c>
      <c r="AF7" s="54" t="s">
        <v>154</v>
      </c>
      <c r="AG7" s="54" t="s">
        <v>154</v>
      </c>
      <c r="AH7" s="54" t="s">
        <v>154</v>
      </c>
      <c r="AI7" s="54" t="s">
        <v>154</v>
      </c>
      <c r="AJ7" s="58"/>
      <c r="AK7" s="58"/>
      <c r="AL7" s="58"/>
      <c r="AM7" s="58"/>
      <c r="AN7" s="58"/>
      <c r="AO7" s="58"/>
      <c r="AP7" s="58"/>
      <c r="AQ7" s="58"/>
      <c r="AR7" s="65">
        <v>51.6</v>
      </c>
      <c r="AS7" s="70" t="str">
        <f t="shared" si="1"/>
        <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f>VLOOKUP(V7,'Validation Lists'!$B$229:$C$230,2,FALSE)</f>
        <v>1</v>
      </c>
      <c r="BJ7" s="68">
        <f>VLOOKUP(W7,'Validation Lists'!$B$229:$C$230,2,FALSE)</f>
        <v>1</v>
      </c>
      <c r="BK7" s="68">
        <f>VLOOKUP(X7,'Validation Lists'!$B$229:$C$230,2,FALSE)</f>
        <v>1</v>
      </c>
      <c r="BL7" s="68">
        <f>VLOOKUP(Y7,'Validation Lists'!$B$229:$C$230,2,FALSE)</f>
        <v>1</v>
      </c>
      <c r="BM7" s="68">
        <f>VLOOKUP(Z7,'Validation Lists'!$B$229:$C$230,2,FALSE)</f>
        <v>1</v>
      </c>
      <c r="BN7" s="68">
        <f>VLOOKUP(AA7,'Validation Lists'!$B$229:$C$230,2,FALSE)</f>
        <v>1</v>
      </c>
      <c r="BO7" s="68">
        <f>VLOOKUP(AB7,'Validation Lists'!$B$229:$C$230,2,FALSE)</f>
        <v>1</v>
      </c>
      <c r="BP7" s="68">
        <f>VLOOKUP(AC7,'Validation Lists'!$B$229:$C$230,2,FALSE)</f>
        <v>1</v>
      </c>
      <c r="BQ7" s="68">
        <f>VLOOKUP(AD7,'Validation Lists'!$B$229:$C$230,2,FALSE)</f>
        <v>1</v>
      </c>
      <c r="BR7" s="68">
        <f>VLOOKUP(AE7,'Validation Lists'!$B$229:$C$230,2,FALSE)</f>
        <v>1</v>
      </c>
      <c r="BS7" s="68">
        <f>VLOOKUP(AF7,'Validation Lists'!$B$229:$C$230,2,FALSE)</f>
        <v>1</v>
      </c>
      <c r="BT7" s="68">
        <f>VLOOKUP(AG7,'Validation Lists'!$B$229:$C$230,2,FALSE)</f>
        <v>1</v>
      </c>
      <c r="BU7" s="68">
        <f>VLOOKUP(AH7,'Validation Lists'!$B$229:$C$230,2,FALSE)</f>
        <v>1</v>
      </c>
      <c r="BV7" s="68">
        <f>VLOOKUP(AI7,'Validation Lists'!$B$229:$C$230,2,FALSE)</f>
        <v>1</v>
      </c>
      <c r="BW7" s="68">
        <f t="shared" ref="BW7:BW65" si="3">SUM(BI7:BV7)</f>
        <v>14</v>
      </c>
    </row>
    <row r="8" spans="1:75" ht="38.5" customHeight="1" x14ac:dyDescent="0.15">
      <c r="A8" s="29">
        <f t="shared" ref="A8:A10" si="4">A7+1</f>
        <v>5</v>
      </c>
      <c r="B8" s="30" t="s">
        <v>219</v>
      </c>
      <c r="C8" s="30" t="s">
        <v>324</v>
      </c>
      <c r="D8" s="30" t="s">
        <v>214</v>
      </c>
      <c r="E8" s="30">
        <v>2024</v>
      </c>
      <c r="F8" s="30" t="s">
        <v>488</v>
      </c>
      <c r="G8" s="52">
        <v>2100</v>
      </c>
      <c r="H8" s="52">
        <v>35</v>
      </c>
      <c r="I8" s="52" t="s">
        <v>74</v>
      </c>
      <c r="J8" s="52" t="s">
        <v>545</v>
      </c>
      <c r="K8" s="52"/>
      <c r="L8" s="52"/>
      <c r="M8" s="52"/>
      <c r="N8" s="52"/>
      <c r="O8" s="101">
        <v>607500</v>
      </c>
      <c r="P8" s="101">
        <v>1417500</v>
      </c>
      <c r="Q8" s="101">
        <v>1822500.0000000002</v>
      </c>
      <c r="R8" s="101">
        <v>4252500</v>
      </c>
      <c r="S8" s="101">
        <v>900000</v>
      </c>
      <c r="T8" s="101">
        <v>9000000</v>
      </c>
      <c r="U8" s="101">
        <v>180000</v>
      </c>
      <c r="V8" s="54" t="s">
        <v>154</v>
      </c>
      <c r="W8" s="54" t="s">
        <v>154</v>
      </c>
      <c r="X8" s="54" t="s">
        <v>154</v>
      </c>
      <c r="Y8" s="54" t="s">
        <v>154</v>
      </c>
      <c r="Z8" s="54" t="s">
        <v>154</v>
      </c>
      <c r="AA8" s="54" t="s">
        <v>154</v>
      </c>
      <c r="AB8" s="54" t="s">
        <v>154</v>
      </c>
      <c r="AC8" s="54" t="s">
        <v>154</v>
      </c>
      <c r="AD8" s="54" t="s">
        <v>154</v>
      </c>
      <c r="AE8" s="54" t="s">
        <v>154</v>
      </c>
      <c r="AF8" s="54" t="s">
        <v>154</v>
      </c>
      <c r="AG8" s="54" t="s">
        <v>154</v>
      </c>
      <c r="AH8" s="54" t="s">
        <v>154</v>
      </c>
      <c r="AI8" s="54" t="s">
        <v>154</v>
      </c>
      <c r="AJ8" s="58"/>
      <c r="AK8" s="58"/>
      <c r="AL8" s="58"/>
      <c r="AM8" s="58"/>
      <c r="AN8" s="58"/>
      <c r="AO8" s="58"/>
      <c r="AP8" s="58"/>
      <c r="AQ8" s="58"/>
      <c r="AR8" s="65">
        <v>51.6</v>
      </c>
      <c r="AS8" s="70" t="str">
        <f t="shared" si="1"/>
        <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f>VLOOKUP(V8,'Validation Lists'!$B$229:$C$230,2,FALSE)</f>
        <v>1</v>
      </c>
      <c r="BJ8" s="68">
        <f>VLOOKUP(W8,'Validation Lists'!$B$229:$C$230,2,FALSE)</f>
        <v>1</v>
      </c>
      <c r="BK8" s="68">
        <f>VLOOKUP(X8,'Validation Lists'!$B$229:$C$230,2,FALSE)</f>
        <v>1</v>
      </c>
      <c r="BL8" s="68">
        <f>VLOOKUP(Y8,'Validation Lists'!$B$229:$C$230,2,FALSE)</f>
        <v>1</v>
      </c>
      <c r="BM8" s="68">
        <f>VLOOKUP(Z8,'Validation Lists'!$B$229:$C$230,2,FALSE)</f>
        <v>1</v>
      </c>
      <c r="BN8" s="68">
        <f>VLOOKUP(AA8,'Validation Lists'!$B$229:$C$230,2,FALSE)</f>
        <v>1</v>
      </c>
      <c r="BO8" s="68">
        <f>VLOOKUP(AB8,'Validation Lists'!$B$229:$C$230,2,FALSE)</f>
        <v>1</v>
      </c>
      <c r="BP8" s="68">
        <f>VLOOKUP(AC8,'Validation Lists'!$B$229:$C$230,2,FALSE)</f>
        <v>1</v>
      </c>
      <c r="BQ8" s="68">
        <f>VLOOKUP(AD8,'Validation Lists'!$B$229:$C$230,2,FALSE)</f>
        <v>1</v>
      </c>
      <c r="BR8" s="68">
        <f>VLOOKUP(AE8,'Validation Lists'!$B$229:$C$230,2,FALSE)</f>
        <v>1</v>
      </c>
      <c r="BS8" s="68">
        <f>VLOOKUP(AF8,'Validation Lists'!$B$229:$C$230,2,FALSE)</f>
        <v>1</v>
      </c>
      <c r="BT8" s="68">
        <f>VLOOKUP(AG8,'Validation Lists'!$B$229:$C$230,2,FALSE)</f>
        <v>1</v>
      </c>
      <c r="BU8" s="68">
        <f>VLOOKUP(AH8,'Validation Lists'!$B$229:$C$230,2,FALSE)</f>
        <v>1</v>
      </c>
      <c r="BV8" s="68">
        <f>VLOOKUP(AI8,'Validation Lists'!$B$229:$C$230,2,FALSE)</f>
        <v>1</v>
      </c>
      <c r="BW8" s="68">
        <f t="shared" si="3"/>
        <v>14</v>
      </c>
    </row>
    <row r="9" spans="1:75" ht="43.5" customHeight="1" x14ac:dyDescent="0.15">
      <c r="A9" s="29">
        <f t="shared" si="4"/>
        <v>6</v>
      </c>
      <c r="B9" s="30" t="s">
        <v>221</v>
      </c>
      <c r="C9" s="30" t="s">
        <v>324</v>
      </c>
      <c r="D9" s="30" t="s">
        <v>212</v>
      </c>
      <c r="E9" s="29">
        <v>2025</v>
      </c>
      <c r="F9" s="30" t="s">
        <v>489</v>
      </c>
      <c r="G9" s="52">
        <v>2100</v>
      </c>
      <c r="H9" s="52">
        <v>35</v>
      </c>
      <c r="I9" s="52" t="s">
        <v>74</v>
      </c>
      <c r="J9" s="52" t="s">
        <v>545</v>
      </c>
      <c r="K9" s="52"/>
      <c r="L9" s="52"/>
      <c r="M9" s="52"/>
      <c r="N9" s="52"/>
      <c r="O9" s="101">
        <v>67500</v>
      </c>
      <c r="P9" s="101">
        <v>157500</v>
      </c>
      <c r="Q9" s="101">
        <v>202500</v>
      </c>
      <c r="R9" s="101">
        <v>472500</v>
      </c>
      <c r="S9" s="101">
        <v>100000</v>
      </c>
      <c r="T9" s="101">
        <v>1000000</v>
      </c>
      <c r="U9" s="101">
        <v>20000</v>
      </c>
      <c r="V9" s="54" t="s">
        <v>154</v>
      </c>
      <c r="W9" s="54" t="s">
        <v>154</v>
      </c>
      <c r="X9" s="54" t="s">
        <v>154</v>
      </c>
      <c r="Y9" s="54" t="s">
        <v>154</v>
      </c>
      <c r="Z9" s="54" t="s">
        <v>154</v>
      </c>
      <c r="AA9" s="54" t="s">
        <v>154</v>
      </c>
      <c r="AB9" s="54" t="s">
        <v>154</v>
      </c>
      <c r="AC9" s="54" t="s">
        <v>154</v>
      </c>
      <c r="AD9" s="54" t="s">
        <v>154</v>
      </c>
      <c r="AE9" s="54" t="s">
        <v>154</v>
      </c>
      <c r="AF9" s="54" t="s">
        <v>154</v>
      </c>
      <c r="AG9" s="54" t="s">
        <v>154</v>
      </c>
      <c r="AH9" s="54" t="s">
        <v>154</v>
      </c>
      <c r="AI9" s="54" t="s">
        <v>154</v>
      </c>
      <c r="AJ9" s="58"/>
      <c r="AK9" s="58"/>
      <c r="AL9" s="58"/>
      <c r="AM9" s="58"/>
      <c r="AN9" s="58"/>
      <c r="AO9" s="58"/>
      <c r="AP9" s="58"/>
      <c r="AQ9" s="58"/>
      <c r="AR9" s="65">
        <v>26.93333333333333</v>
      </c>
      <c r="AS9" s="70" t="str">
        <f t="shared" si="1"/>
        <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f>VLOOKUP(V9,'Validation Lists'!$B$229:$C$230,2,FALSE)</f>
        <v>1</v>
      </c>
      <c r="BJ9" s="68">
        <f>VLOOKUP(W9,'Validation Lists'!$B$229:$C$230,2,FALSE)</f>
        <v>1</v>
      </c>
      <c r="BK9" s="68">
        <f>VLOOKUP(X9,'Validation Lists'!$B$229:$C$230,2,FALSE)</f>
        <v>1</v>
      </c>
      <c r="BL9" s="68">
        <f>VLOOKUP(Y9,'Validation Lists'!$B$229:$C$230,2,FALSE)</f>
        <v>1</v>
      </c>
      <c r="BM9" s="68">
        <f>VLOOKUP(Z9,'Validation Lists'!$B$229:$C$230,2,FALSE)</f>
        <v>1</v>
      </c>
      <c r="BN9" s="68">
        <f>VLOOKUP(AA9,'Validation Lists'!$B$229:$C$230,2,FALSE)</f>
        <v>1</v>
      </c>
      <c r="BO9" s="68">
        <f>VLOOKUP(AB9,'Validation Lists'!$B$229:$C$230,2,FALSE)</f>
        <v>1</v>
      </c>
      <c r="BP9" s="68">
        <f>VLOOKUP(AC9,'Validation Lists'!$B$229:$C$230,2,FALSE)</f>
        <v>1</v>
      </c>
      <c r="BQ9" s="68">
        <f>VLOOKUP(AD9,'Validation Lists'!$B$229:$C$230,2,FALSE)</f>
        <v>1</v>
      </c>
      <c r="BR9" s="68">
        <f>VLOOKUP(AE9,'Validation Lists'!$B$229:$C$230,2,FALSE)</f>
        <v>1</v>
      </c>
      <c r="BS9" s="68">
        <f>VLOOKUP(AF9,'Validation Lists'!$B$229:$C$230,2,FALSE)</f>
        <v>1</v>
      </c>
      <c r="BT9" s="68">
        <f>VLOOKUP(AG9,'Validation Lists'!$B$229:$C$230,2,FALSE)</f>
        <v>1</v>
      </c>
      <c r="BU9" s="68">
        <f>VLOOKUP(AH9,'Validation Lists'!$B$229:$C$230,2,FALSE)</f>
        <v>1</v>
      </c>
      <c r="BV9" s="68">
        <f>VLOOKUP(AI9,'Validation Lists'!$B$229:$C$230,2,FALSE)</f>
        <v>1</v>
      </c>
      <c r="BW9" s="68">
        <f t="shared" si="3"/>
        <v>14</v>
      </c>
    </row>
    <row r="10" spans="1:75" ht="48.75" customHeight="1" x14ac:dyDescent="0.15">
      <c r="A10" s="29">
        <f t="shared" si="4"/>
        <v>7</v>
      </c>
      <c r="B10" s="30" t="s">
        <v>222</v>
      </c>
      <c r="C10" s="30" t="s">
        <v>324</v>
      </c>
      <c r="D10" s="30" t="s">
        <v>212</v>
      </c>
      <c r="E10" s="29">
        <v>2024</v>
      </c>
      <c r="F10" s="30" t="s">
        <v>490</v>
      </c>
      <c r="G10" s="52" t="s">
        <v>545</v>
      </c>
      <c r="H10" s="52" t="s">
        <v>545</v>
      </c>
      <c r="I10" s="52">
        <v>4880</v>
      </c>
      <c r="J10" s="52">
        <v>3</v>
      </c>
      <c r="K10" s="52"/>
      <c r="L10" s="52"/>
      <c r="M10" s="52"/>
      <c r="N10" s="52"/>
      <c r="O10" s="101">
        <v>67500</v>
      </c>
      <c r="P10" s="101">
        <v>157500</v>
      </c>
      <c r="Q10" s="101">
        <v>202500</v>
      </c>
      <c r="R10" s="101">
        <v>472500</v>
      </c>
      <c r="S10" s="101">
        <v>100000</v>
      </c>
      <c r="T10" s="101">
        <v>1000000</v>
      </c>
      <c r="U10" s="101">
        <v>20000</v>
      </c>
      <c r="V10" s="54" t="s">
        <v>154</v>
      </c>
      <c r="W10" s="54" t="s">
        <v>154</v>
      </c>
      <c r="X10" s="54" t="s">
        <v>154</v>
      </c>
      <c r="Y10" s="54" t="s">
        <v>154</v>
      </c>
      <c r="Z10" s="54" t="s">
        <v>154</v>
      </c>
      <c r="AA10" s="54" t="s">
        <v>154</v>
      </c>
      <c r="AB10" s="54" t="s">
        <v>154</v>
      </c>
      <c r="AC10" s="54" t="s">
        <v>154</v>
      </c>
      <c r="AD10" s="54" t="s">
        <v>154</v>
      </c>
      <c r="AE10" s="54" t="s">
        <v>154</v>
      </c>
      <c r="AF10" s="54" t="s">
        <v>154</v>
      </c>
      <c r="AG10" s="54" t="s">
        <v>154</v>
      </c>
      <c r="AH10" s="54" t="s">
        <v>154</v>
      </c>
      <c r="AI10" s="54" t="s">
        <v>154</v>
      </c>
      <c r="AJ10" s="58"/>
      <c r="AK10" s="58"/>
      <c r="AL10" s="58"/>
      <c r="AM10" s="58"/>
      <c r="AN10" s="58"/>
      <c r="AO10" s="58"/>
      <c r="AP10" s="58"/>
      <c r="AQ10" s="58"/>
      <c r="AR10" s="65">
        <v>16.399999999999999</v>
      </c>
      <c r="AS10" s="70" t="str">
        <f t="shared" si="1"/>
        <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f>VLOOKUP(V10,'Validation Lists'!$B$229:$C$230,2,FALSE)</f>
        <v>1</v>
      </c>
      <c r="BJ10" s="68">
        <f>VLOOKUP(W10,'Validation Lists'!$B$229:$C$230,2,FALSE)</f>
        <v>1</v>
      </c>
      <c r="BK10" s="68">
        <f>VLOOKUP(X10,'Validation Lists'!$B$229:$C$230,2,FALSE)</f>
        <v>1</v>
      </c>
      <c r="BL10" s="68">
        <f>VLOOKUP(Y10,'Validation Lists'!$B$229:$C$230,2,FALSE)</f>
        <v>1</v>
      </c>
      <c r="BM10" s="68">
        <f>VLOOKUP(Z10,'Validation Lists'!$B$229:$C$230,2,FALSE)</f>
        <v>1</v>
      </c>
      <c r="BN10" s="68">
        <f>VLOOKUP(AA10,'Validation Lists'!$B$229:$C$230,2,FALSE)</f>
        <v>1</v>
      </c>
      <c r="BO10" s="68">
        <f>VLOOKUP(AB10,'Validation Lists'!$B$229:$C$230,2,FALSE)</f>
        <v>1</v>
      </c>
      <c r="BP10" s="68">
        <f>VLOOKUP(AC10,'Validation Lists'!$B$229:$C$230,2,FALSE)</f>
        <v>1</v>
      </c>
      <c r="BQ10" s="68">
        <f>VLOOKUP(AD10,'Validation Lists'!$B$229:$C$230,2,FALSE)</f>
        <v>1</v>
      </c>
      <c r="BR10" s="68">
        <f>VLOOKUP(AE10,'Validation Lists'!$B$229:$C$230,2,FALSE)</f>
        <v>1</v>
      </c>
      <c r="BS10" s="68">
        <f>VLOOKUP(AF10,'Validation Lists'!$B$229:$C$230,2,FALSE)</f>
        <v>1</v>
      </c>
      <c r="BT10" s="68">
        <f>VLOOKUP(AG10,'Validation Lists'!$B$229:$C$230,2,FALSE)</f>
        <v>1</v>
      </c>
      <c r="BU10" s="68">
        <f>VLOOKUP(AH10,'Validation Lists'!$B$229:$C$230,2,FALSE)</f>
        <v>1</v>
      </c>
      <c r="BV10" s="68">
        <f>VLOOKUP(AI10,'Validation Lists'!$B$229:$C$230,2,FALSE)</f>
        <v>1</v>
      </c>
      <c r="BW10" s="68">
        <f t="shared" si="3"/>
        <v>14</v>
      </c>
    </row>
    <row r="11" spans="1:75" ht="50.25" customHeight="1" x14ac:dyDescent="0.15">
      <c r="A11" s="29">
        <f>A10+1</f>
        <v>8</v>
      </c>
      <c r="B11" s="30" t="s">
        <v>582</v>
      </c>
      <c r="C11" s="30" t="s">
        <v>324</v>
      </c>
      <c r="D11" s="30" t="s">
        <v>212</v>
      </c>
      <c r="E11" s="29">
        <v>2021</v>
      </c>
      <c r="F11" s="30" t="s">
        <v>583</v>
      </c>
      <c r="G11" s="52">
        <v>157</v>
      </c>
      <c r="H11" s="52">
        <v>70</v>
      </c>
      <c r="I11" s="52">
        <v>420</v>
      </c>
      <c r="J11" s="52">
        <v>3</v>
      </c>
      <c r="K11" s="52"/>
      <c r="L11" s="52"/>
      <c r="M11" s="52"/>
      <c r="N11" s="52"/>
      <c r="O11" s="101">
        <f>0.9*0.25*0.3*T11</f>
        <v>168750</v>
      </c>
      <c r="P11" s="46">
        <f>0.9*0.25*0.7*T11</f>
        <v>393750</v>
      </c>
      <c r="Q11" s="46">
        <f>0.9*0.75*0.6*T11</f>
        <v>1012500.0000000001</v>
      </c>
      <c r="R11" s="46">
        <f>0.9*0.75*0.4*T11</f>
        <v>675000</v>
      </c>
      <c r="S11" s="46">
        <f>T11*0.1</f>
        <v>250000</v>
      </c>
      <c r="T11" s="39">
        <v>2500000</v>
      </c>
      <c r="U11" s="63">
        <f>0.005*T11</f>
        <v>12500</v>
      </c>
      <c r="V11" s="54" t="s">
        <v>154</v>
      </c>
      <c r="W11" s="54" t="s">
        <v>154</v>
      </c>
      <c r="X11" s="54" t="s">
        <v>154</v>
      </c>
      <c r="Y11" s="54" t="s">
        <v>154</v>
      </c>
      <c r="Z11" s="54" t="s">
        <v>154</v>
      </c>
      <c r="AA11" s="54" t="s">
        <v>154</v>
      </c>
      <c r="AB11" s="54" t="s">
        <v>154</v>
      </c>
      <c r="AC11" s="54" t="s">
        <v>154</v>
      </c>
      <c r="AD11" s="54" t="s">
        <v>154</v>
      </c>
      <c r="AE11" s="54" t="s">
        <v>154</v>
      </c>
      <c r="AF11" s="54" t="s">
        <v>154</v>
      </c>
      <c r="AG11" s="54" t="s">
        <v>154</v>
      </c>
      <c r="AH11" s="54" t="s">
        <v>154</v>
      </c>
      <c r="AI11" s="54" t="s">
        <v>154</v>
      </c>
      <c r="AJ11" s="58"/>
      <c r="AK11" s="58"/>
      <c r="AL11" s="58"/>
      <c r="AM11" s="58"/>
      <c r="AN11" s="58"/>
      <c r="AO11" s="58"/>
      <c r="AP11" s="58"/>
      <c r="AQ11" s="58"/>
      <c r="AR11" s="65">
        <v>36.533333333333331</v>
      </c>
      <c r="AS11" s="70" t="str">
        <f t="shared" si="1"/>
        <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f>VLOOKUP(V11,'Validation Lists'!$B$229:$C$230,2,FALSE)</f>
        <v>1</v>
      </c>
      <c r="BJ11" s="68">
        <f>VLOOKUP(W11,'Validation Lists'!$B$229:$C$230,2,FALSE)</f>
        <v>1</v>
      </c>
      <c r="BK11" s="68">
        <f>VLOOKUP(X11,'Validation Lists'!$B$229:$C$230,2,FALSE)</f>
        <v>1</v>
      </c>
      <c r="BL11" s="68">
        <f>VLOOKUP(Y11,'Validation Lists'!$B$229:$C$230,2,FALSE)</f>
        <v>1</v>
      </c>
      <c r="BM11" s="68">
        <f>VLOOKUP(Z11,'Validation Lists'!$B$229:$C$230,2,FALSE)</f>
        <v>1</v>
      </c>
      <c r="BN11" s="68">
        <f>VLOOKUP(AA11,'Validation Lists'!$B$229:$C$230,2,FALSE)</f>
        <v>1</v>
      </c>
      <c r="BO11" s="68">
        <f>VLOOKUP(AB11,'Validation Lists'!$B$229:$C$230,2,FALSE)</f>
        <v>1</v>
      </c>
      <c r="BP11" s="68">
        <f>VLOOKUP(AC11,'Validation Lists'!$B$229:$C$230,2,FALSE)</f>
        <v>1</v>
      </c>
      <c r="BQ11" s="68">
        <f>VLOOKUP(AD11,'Validation Lists'!$B$229:$C$230,2,FALSE)</f>
        <v>1</v>
      </c>
      <c r="BR11" s="68">
        <f>VLOOKUP(AE11,'Validation Lists'!$B$229:$C$230,2,FALSE)</f>
        <v>1</v>
      </c>
      <c r="BS11" s="68">
        <f>VLOOKUP(AF11,'Validation Lists'!$B$229:$C$230,2,FALSE)</f>
        <v>1</v>
      </c>
      <c r="BT11" s="68">
        <f>VLOOKUP(AG11,'Validation Lists'!$B$229:$C$230,2,FALSE)</f>
        <v>1</v>
      </c>
      <c r="BU11" s="68">
        <f>VLOOKUP(AH11,'Validation Lists'!$B$229:$C$230,2,FALSE)</f>
        <v>1</v>
      </c>
      <c r="BV11" s="68">
        <f>VLOOKUP(AI11,'Validation Lists'!$B$229:$C$230,2,FALSE)</f>
        <v>1</v>
      </c>
      <c r="BW11" s="68">
        <f t="shared" si="3"/>
        <v>14</v>
      </c>
    </row>
    <row r="12" spans="1:75" ht="50.25" customHeight="1" x14ac:dyDescent="0.15">
      <c r="A12" s="29">
        <f t="shared" ref="A12:A14" si="5">A11+1</f>
        <v>9</v>
      </c>
      <c r="B12" s="30" t="s">
        <v>224</v>
      </c>
      <c r="C12" s="30" t="s">
        <v>220</v>
      </c>
      <c r="D12" s="30" t="s">
        <v>212</v>
      </c>
      <c r="E12" s="29">
        <v>2022</v>
      </c>
      <c r="F12" s="30" t="s">
        <v>586</v>
      </c>
      <c r="G12" s="52">
        <v>187</v>
      </c>
      <c r="H12" s="52">
        <v>3</v>
      </c>
      <c r="I12" s="52" t="s">
        <v>74</v>
      </c>
      <c r="J12" s="52" t="s">
        <v>545</v>
      </c>
      <c r="K12" s="52"/>
      <c r="L12" s="52"/>
      <c r="M12" s="52"/>
      <c r="N12" s="52"/>
      <c r="O12" s="101">
        <v>337500</v>
      </c>
      <c r="P12" s="101">
        <v>787500</v>
      </c>
      <c r="Q12" s="101">
        <v>1012500.0000000001</v>
      </c>
      <c r="R12" s="101">
        <v>2362500</v>
      </c>
      <c r="S12" s="101">
        <v>500000</v>
      </c>
      <c r="T12" s="99">
        <v>5000000</v>
      </c>
      <c r="U12" s="101">
        <v>100000</v>
      </c>
      <c r="V12" s="54" t="s">
        <v>154</v>
      </c>
      <c r="W12" s="54" t="s">
        <v>154</v>
      </c>
      <c r="X12" s="54" t="s">
        <v>154</v>
      </c>
      <c r="Y12" s="54" t="s">
        <v>154</v>
      </c>
      <c r="Z12" s="54" t="s">
        <v>154</v>
      </c>
      <c r="AA12" s="54" t="s">
        <v>154</v>
      </c>
      <c r="AB12" s="54" t="s">
        <v>154</v>
      </c>
      <c r="AC12" s="54" t="s">
        <v>154</v>
      </c>
      <c r="AD12" s="54" t="s">
        <v>154</v>
      </c>
      <c r="AE12" s="54" t="s">
        <v>154</v>
      </c>
      <c r="AF12" s="54" t="s">
        <v>154</v>
      </c>
      <c r="AG12" s="54" t="s">
        <v>154</v>
      </c>
      <c r="AH12" s="54" t="s">
        <v>154</v>
      </c>
      <c r="AI12" s="54" t="s">
        <v>154</v>
      </c>
      <c r="AJ12" s="58"/>
      <c r="AK12" s="58"/>
      <c r="AL12" s="58"/>
      <c r="AM12" s="58"/>
      <c r="AN12" s="58"/>
      <c r="AO12" s="58"/>
      <c r="AP12" s="58"/>
      <c r="AQ12" s="58"/>
      <c r="AR12" s="65">
        <v>20.466666666666665</v>
      </c>
      <c r="AS12" s="70" t="str">
        <f t="shared" si="1"/>
        <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f>VLOOKUP(V12,'Validation Lists'!$B$229:$C$230,2,FALSE)</f>
        <v>1</v>
      </c>
      <c r="BJ12" s="68">
        <f>VLOOKUP(W12,'Validation Lists'!$B$229:$C$230,2,FALSE)</f>
        <v>1</v>
      </c>
      <c r="BK12" s="68">
        <f>VLOOKUP(X12,'Validation Lists'!$B$229:$C$230,2,FALSE)</f>
        <v>1</v>
      </c>
      <c r="BL12" s="68">
        <f>VLOOKUP(Y12,'Validation Lists'!$B$229:$C$230,2,FALSE)</f>
        <v>1</v>
      </c>
      <c r="BM12" s="68">
        <f>VLOOKUP(Z12,'Validation Lists'!$B$229:$C$230,2,FALSE)</f>
        <v>1</v>
      </c>
      <c r="BN12" s="68">
        <f>VLOOKUP(AA12,'Validation Lists'!$B$229:$C$230,2,FALSE)</f>
        <v>1</v>
      </c>
      <c r="BO12" s="68">
        <f>VLOOKUP(AB12,'Validation Lists'!$B$229:$C$230,2,FALSE)</f>
        <v>1</v>
      </c>
      <c r="BP12" s="68">
        <f>VLOOKUP(AC12,'Validation Lists'!$B$229:$C$230,2,FALSE)</f>
        <v>1</v>
      </c>
      <c r="BQ12" s="68">
        <f>VLOOKUP(AD12,'Validation Lists'!$B$229:$C$230,2,FALSE)</f>
        <v>1</v>
      </c>
      <c r="BR12" s="68">
        <f>VLOOKUP(AE12,'Validation Lists'!$B$229:$C$230,2,FALSE)</f>
        <v>1</v>
      </c>
      <c r="BS12" s="68">
        <f>VLOOKUP(AF12,'Validation Lists'!$B$229:$C$230,2,FALSE)</f>
        <v>1</v>
      </c>
      <c r="BT12" s="68">
        <f>VLOOKUP(AG12,'Validation Lists'!$B$229:$C$230,2,FALSE)</f>
        <v>1</v>
      </c>
      <c r="BU12" s="68">
        <f>VLOOKUP(AH12,'Validation Lists'!$B$229:$C$230,2,FALSE)</f>
        <v>1</v>
      </c>
      <c r="BV12" s="68">
        <f>VLOOKUP(AI12,'Validation Lists'!$B$229:$C$230,2,FALSE)</f>
        <v>1</v>
      </c>
      <c r="BW12" s="68">
        <f t="shared" si="3"/>
        <v>14</v>
      </c>
    </row>
    <row r="13" spans="1:75" ht="50.25" customHeight="1" x14ac:dyDescent="0.15">
      <c r="A13" s="29">
        <f t="shared" si="5"/>
        <v>10</v>
      </c>
      <c r="B13" s="30" t="s">
        <v>225</v>
      </c>
      <c r="C13" s="30" t="s">
        <v>220</v>
      </c>
      <c r="D13" s="30" t="s">
        <v>212</v>
      </c>
      <c r="E13" s="29">
        <v>2023</v>
      </c>
      <c r="F13" s="30" t="s">
        <v>226</v>
      </c>
      <c r="G13" s="52"/>
      <c r="H13" s="52"/>
      <c r="I13" s="52"/>
      <c r="J13" s="52"/>
      <c r="K13" s="52"/>
      <c r="L13" s="52"/>
      <c r="M13" s="52"/>
      <c r="N13" s="52"/>
      <c r="O13" s="101"/>
      <c r="P13" s="101"/>
      <c r="Q13" s="101"/>
      <c r="R13" s="101"/>
      <c r="S13" s="101"/>
      <c r="T13" s="99" t="s">
        <v>585</v>
      </c>
      <c r="U13" s="101"/>
      <c r="V13" s="54" t="s">
        <v>154</v>
      </c>
      <c r="W13" s="54" t="s">
        <v>154</v>
      </c>
      <c r="X13" s="54" t="s">
        <v>154</v>
      </c>
      <c r="Y13" s="54" t="s">
        <v>154</v>
      </c>
      <c r="Z13" s="54" t="s">
        <v>154</v>
      </c>
      <c r="AA13" s="54" t="s">
        <v>154</v>
      </c>
      <c r="AB13" s="54" t="s">
        <v>154</v>
      </c>
      <c r="AC13" s="54" t="s">
        <v>154</v>
      </c>
      <c r="AD13" s="54" t="s">
        <v>154</v>
      </c>
      <c r="AE13" s="54" t="s">
        <v>154</v>
      </c>
      <c r="AF13" s="54" t="s">
        <v>154</v>
      </c>
      <c r="AG13" s="54" t="s">
        <v>154</v>
      </c>
      <c r="AH13" s="54" t="s">
        <v>154</v>
      </c>
      <c r="AI13" s="54" t="s">
        <v>154</v>
      </c>
      <c r="AJ13" s="58"/>
      <c r="AK13" s="58"/>
      <c r="AL13" s="58"/>
      <c r="AM13" s="58"/>
      <c r="AN13" s="58"/>
      <c r="AO13" s="58"/>
      <c r="AP13" s="58"/>
      <c r="AQ13" s="58"/>
      <c r="AR13" s="65">
        <v>5.4</v>
      </c>
      <c r="AS13" s="70" t="str">
        <f t="shared" si="1"/>
        <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f>VLOOKUP(V13,'Validation Lists'!$B$229:$C$230,2,FALSE)</f>
        <v>1</v>
      </c>
      <c r="BJ13" s="68">
        <f>VLOOKUP(W13,'Validation Lists'!$B$229:$C$230,2,FALSE)</f>
        <v>1</v>
      </c>
      <c r="BK13" s="68">
        <f>VLOOKUP(X13,'Validation Lists'!$B$229:$C$230,2,FALSE)</f>
        <v>1</v>
      </c>
      <c r="BL13" s="68">
        <f>VLOOKUP(Y13,'Validation Lists'!$B$229:$C$230,2,FALSE)</f>
        <v>1</v>
      </c>
      <c r="BM13" s="68">
        <f>VLOOKUP(Z13,'Validation Lists'!$B$229:$C$230,2,FALSE)</f>
        <v>1</v>
      </c>
      <c r="BN13" s="68">
        <f>VLOOKUP(AA13,'Validation Lists'!$B$229:$C$230,2,FALSE)</f>
        <v>1</v>
      </c>
      <c r="BO13" s="68">
        <f>VLOOKUP(AB13,'Validation Lists'!$B$229:$C$230,2,FALSE)</f>
        <v>1</v>
      </c>
      <c r="BP13" s="68">
        <f>VLOOKUP(AC13,'Validation Lists'!$B$229:$C$230,2,FALSE)</f>
        <v>1</v>
      </c>
      <c r="BQ13" s="68">
        <f>VLOOKUP(AD13,'Validation Lists'!$B$229:$C$230,2,FALSE)</f>
        <v>1</v>
      </c>
      <c r="BR13" s="68">
        <f>VLOOKUP(AE13,'Validation Lists'!$B$229:$C$230,2,FALSE)</f>
        <v>1</v>
      </c>
      <c r="BS13" s="68">
        <f>VLOOKUP(AF13,'Validation Lists'!$B$229:$C$230,2,FALSE)</f>
        <v>1</v>
      </c>
      <c r="BT13" s="68">
        <f>VLOOKUP(AG13,'Validation Lists'!$B$229:$C$230,2,FALSE)</f>
        <v>1</v>
      </c>
      <c r="BU13" s="68">
        <f>VLOOKUP(AH13,'Validation Lists'!$B$229:$C$230,2,FALSE)</f>
        <v>1</v>
      </c>
      <c r="BV13" s="68">
        <f>VLOOKUP(AI13,'Validation Lists'!$B$229:$C$230,2,FALSE)</f>
        <v>1</v>
      </c>
      <c r="BW13" s="68">
        <f t="shared" si="3"/>
        <v>14</v>
      </c>
    </row>
    <row r="14" spans="1:75" ht="50.25" customHeight="1" x14ac:dyDescent="0.15">
      <c r="A14" s="29">
        <f t="shared" si="5"/>
        <v>11</v>
      </c>
      <c r="B14" s="30" t="s">
        <v>227</v>
      </c>
      <c r="C14" s="30" t="s">
        <v>220</v>
      </c>
      <c r="D14" s="30" t="s">
        <v>212</v>
      </c>
      <c r="E14" s="29">
        <v>2024</v>
      </c>
      <c r="F14" s="30" t="s">
        <v>513</v>
      </c>
      <c r="G14" s="52"/>
      <c r="H14" s="52"/>
      <c r="I14" s="52"/>
      <c r="J14" s="52"/>
      <c r="K14" s="52"/>
      <c r="L14" s="52"/>
      <c r="M14" s="52"/>
      <c r="N14" s="52"/>
      <c r="O14" s="101"/>
      <c r="P14" s="101"/>
      <c r="Q14" s="101"/>
      <c r="R14" s="101"/>
      <c r="S14" s="101"/>
      <c r="T14" s="99" t="s">
        <v>585</v>
      </c>
      <c r="U14" s="101"/>
      <c r="V14" s="54" t="s">
        <v>154</v>
      </c>
      <c r="W14" s="54" t="s">
        <v>154</v>
      </c>
      <c r="X14" s="54" t="s">
        <v>154</v>
      </c>
      <c r="Y14" s="54" t="s">
        <v>154</v>
      </c>
      <c r="Z14" s="54" t="s">
        <v>154</v>
      </c>
      <c r="AA14" s="54" t="s">
        <v>154</v>
      </c>
      <c r="AB14" s="54" t="s">
        <v>154</v>
      </c>
      <c r="AC14" s="54" t="s">
        <v>154</v>
      </c>
      <c r="AD14" s="54" t="s">
        <v>154</v>
      </c>
      <c r="AE14" s="54" t="s">
        <v>154</v>
      </c>
      <c r="AF14" s="54" t="s">
        <v>154</v>
      </c>
      <c r="AG14" s="54" t="s">
        <v>154</v>
      </c>
      <c r="AH14" s="54" t="s">
        <v>154</v>
      </c>
      <c r="AI14" s="54" t="s">
        <v>154</v>
      </c>
      <c r="AJ14" s="58"/>
      <c r="AK14" s="58"/>
      <c r="AL14" s="58"/>
      <c r="AM14" s="58"/>
      <c r="AN14" s="58"/>
      <c r="AO14" s="58"/>
      <c r="AP14" s="58"/>
      <c r="AQ14" s="58"/>
      <c r="AR14" s="65">
        <v>11.866666666666667</v>
      </c>
      <c r="AS14" s="70" t="str">
        <f t="shared" si="1"/>
        <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f>VLOOKUP(V14,'Validation Lists'!$B$229:$C$230,2,FALSE)</f>
        <v>1</v>
      </c>
      <c r="BJ14" s="68">
        <f>VLOOKUP(W14,'Validation Lists'!$B$229:$C$230,2,FALSE)</f>
        <v>1</v>
      </c>
      <c r="BK14" s="68">
        <f>VLOOKUP(X14,'Validation Lists'!$B$229:$C$230,2,FALSE)</f>
        <v>1</v>
      </c>
      <c r="BL14" s="68">
        <f>VLOOKUP(Y14,'Validation Lists'!$B$229:$C$230,2,FALSE)</f>
        <v>1</v>
      </c>
      <c r="BM14" s="68">
        <f>VLOOKUP(Z14,'Validation Lists'!$B$229:$C$230,2,FALSE)</f>
        <v>1</v>
      </c>
      <c r="BN14" s="68">
        <f>VLOOKUP(AA14,'Validation Lists'!$B$229:$C$230,2,FALSE)</f>
        <v>1</v>
      </c>
      <c r="BO14" s="68">
        <f>VLOOKUP(AB14,'Validation Lists'!$B$229:$C$230,2,FALSE)</f>
        <v>1</v>
      </c>
      <c r="BP14" s="68">
        <f>VLOOKUP(AC14,'Validation Lists'!$B$229:$C$230,2,FALSE)</f>
        <v>1</v>
      </c>
      <c r="BQ14" s="68">
        <f>VLOOKUP(AD14,'Validation Lists'!$B$229:$C$230,2,FALSE)</f>
        <v>1</v>
      </c>
      <c r="BR14" s="68">
        <f>VLOOKUP(AE14,'Validation Lists'!$B$229:$C$230,2,FALSE)</f>
        <v>1</v>
      </c>
      <c r="BS14" s="68">
        <f>VLOOKUP(AF14,'Validation Lists'!$B$229:$C$230,2,FALSE)</f>
        <v>1</v>
      </c>
      <c r="BT14" s="68">
        <f>VLOOKUP(AG14,'Validation Lists'!$B$229:$C$230,2,FALSE)</f>
        <v>1</v>
      </c>
      <c r="BU14" s="68">
        <f>VLOOKUP(AH14,'Validation Lists'!$B$229:$C$230,2,FALSE)</f>
        <v>1</v>
      </c>
      <c r="BV14" s="68">
        <f>VLOOKUP(AI14,'Validation Lists'!$B$229:$C$230,2,FALSE)</f>
        <v>1</v>
      </c>
      <c r="BW14" s="68">
        <f t="shared" si="3"/>
        <v>14</v>
      </c>
    </row>
    <row r="15" spans="1:75" ht="25" customHeight="1" x14ac:dyDescent="0.15">
      <c r="A15" s="33"/>
      <c r="B15" s="33"/>
      <c r="C15" s="33"/>
      <c r="D15" s="33"/>
      <c r="E15" s="33"/>
      <c r="F15" s="28"/>
      <c r="G15" s="52"/>
      <c r="H15" s="52"/>
      <c r="I15" s="52"/>
      <c r="J15" s="52"/>
      <c r="K15" s="52"/>
      <c r="L15" s="52"/>
      <c r="M15" s="52"/>
      <c r="N15" s="52"/>
      <c r="O15" s="53"/>
      <c r="P15" s="53"/>
      <c r="Q15" s="53"/>
      <c r="R15" s="53"/>
      <c r="S15" s="53"/>
      <c r="T15" s="53"/>
      <c r="U15" s="53"/>
      <c r="V15" s="60"/>
      <c r="W15" s="60"/>
      <c r="X15" s="60"/>
      <c r="Y15" s="60"/>
      <c r="Z15" s="60"/>
      <c r="AA15" s="60"/>
      <c r="AB15" s="60"/>
      <c r="AC15" s="60"/>
      <c r="AD15" s="60"/>
      <c r="AE15" s="60"/>
      <c r="AF15" s="60"/>
      <c r="AG15" s="60"/>
      <c r="AH15" s="60"/>
      <c r="AI15" s="60"/>
      <c r="AJ15" s="58"/>
      <c r="AK15" s="58"/>
      <c r="AL15" s="58"/>
      <c r="AM15" s="58"/>
      <c r="AN15" s="58"/>
      <c r="AO15" s="58"/>
      <c r="AP15" s="58"/>
      <c r="AQ15" s="58"/>
      <c r="AR15" s="52"/>
      <c r="AS15" s="70"/>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3"/>
        <v>#N/A</v>
      </c>
    </row>
    <row r="16" spans="1:75" ht="25" customHeight="1" x14ac:dyDescent="0.15">
      <c r="A16" s="33"/>
      <c r="B16" s="33"/>
      <c r="C16" s="33"/>
      <c r="D16" s="33"/>
      <c r="E16" s="33"/>
      <c r="F16" s="28"/>
      <c r="G16" s="52"/>
      <c r="H16" s="52"/>
      <c r="I16" s="52"/>
      <c r="J16" s="52"/>
      <c r="K16" s="52"/>
      <c r="L16" s="52"/>
      <c r="M16" s="52"/>
      <c r="N16" s="52"/>
      <c r="O16" s="53"/>
      <c r="P16" s="53"/>
      <c r="Q16" s="53"/>
      <c r="R16" s="53"/>
      <c r="S16" s="53"/>
      <c r="T16" s="53"/>
      <c r="U16" s="53"/>
      <c r="V16" s="60"/>
      <c r="W16" s="60"/>
      <c r="X16" s="60"/>
      <c r="Y16" s="60"/>
      <c r="Z16" s="60"/>
      <c r="AA16" s="60"/>
      <c r="AB16" s="60"/>
      <c r="AC16" s="60"/>
      <c r="AD16" s="60"/>
      <c r="AE16" s="60"/>
      <c r="AF16" s="60"/>
      <c r="AG16" s="60"/>
      <c r="AH16" s="60"/>
      <c r="AI16" s="60"/>
      <c r="AJ16" s="58"/>
      <c r="AK16" s="58"/>
      <c r="AL16" s="58"/>
      <c r="AM16" s="58"/>
      <c r="AN16" s="58"/>
      <c r="AO16" s="58"/>
      <c r="AP16" s="58"/>
      <c r="AQ16" s="58"/>
      <c r="AR16" s="52"/>
      <c r="AS16" s="70"/>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3"/>
        <v>#N/A</v>
      </c>
    </row>
    <row r="17" spans="1:75" ht="25" customHeight="1" x14ac:dyDescent="0.15">
      <c r="A17" s="33"/>
      <c r="B17" s="33"/>
      <c r="C17" s="33"/>
      <c r="D17" s="33"/>
      <c r="E17" s="33"/>
      <c r="F17" s="28"/>
      <c r="G17" s="52"/>
      <c r="H17" s="52"/>
      <c r="I17" s="52"/>
      <c r="J17" s="52"/>
      <c r="K17" s="52"/>
      <c r="L17" s="52"/>
      <c r="M17" s="52"/>
      <c r="N17" s="52"/>
      <c r="O17" s="53"/>
      <c r="P17" s="53"/>
      <c r="Q17" s="53"/>
      <c r="R17" s="53"/>
      <c r="S17" s="53"/>
      <c r="T17" s="53"/>
      <c r="U17" s="53"/>
      <c r="V17" s="60"/>
      <c r="W17" s="60"/>
      <c r="X17" s="60"/>
      <c r="Y17" s="60"/>
      <c r="Z17" s="60"/>
      <c r="AA17" s="60"/>
      <c r="AB17" s="60"/>
      <c r="AC17" s="60"/>
      <c r="AD17" s="60"/>
      <c r="AE17" s="60"/>
      <c r="AF17" s="60"/>
      <c r="AG17" s="60"/>
      <c r="AH17" s="60"/>
      <c r="AI17" s="60"/>
      <c r="AJ17" s="58"/>
      <c r="AK17" s="58"/>
      <c r="AL17" s="58"/>
      <c r="AM17" s="58"/>
      <c r="AN17" s="58"/>
      <c r="AO17" s="58"/>
      <c r="AP17" s="58"/>
      <c r="AQ17" s="58"/>
      <c r="AR17" s="52"/>
      <c r="AS17" s="70"/>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3"/>
        <v>#N/A</v>
      </c>
    </row>
    <row r="18" spans="1:75" ht="25" customHeight="1" x14ac:dyDescent="0.15">
      <c r="A18" s="33"/>
      <c r="B18" s="33"/>
      <c r="C18" s="33"/>
      <c r="D18" s="33"/>
      <c r="E18" s="33"/>
      <c r="F18" s="28"/>
      <c r="G18" s="52"/>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c r="AS18" s="70"/>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3"/>
        <v>#N/A</v>
      </c>
    </row>
    <row r="19" spans="1:75" ht="25" customHeight="1" x14ac:dyDescent="0.15">
      <c r="A19" s="33"/>
      <c r="B19" s="33"/>
      <c r="C19" s="33"/>
      <c r="D19" s="33"/>
      <c r="E19" s="33"/>
      <c r="F19" s="28"/>
      <c r="G19" s="52"/>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c r="AS19" s="70"/>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3"/>
        <v>#N/A</v>
      </c>
    </row>
    <row r="20" spans="1:75" ht="25" customHeight="1" x14ac:dyDescent="0.15">
      <c r="A20" s="33"/>
      <c r="B20" s="33"/>
      <c r="C20" s="33"/>
      <c r="D20" s="33"/>
      <c r="E20" s="33"/>
      <c r="F20" s="28"/>
      <c r="G20" s="52"/>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c r="AS20" s="70"/>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3"/>
        <v>#N/A</v>
      </c>
    </row>
    <row r="21" spans="1:75" ht="25" customHeight="1" x14ac:dyDescent="0.15">
      <c r="A21" s="33"/>
      <c r="B21" s="33"/>
      <c r="C21" s="33"/>
      <c r="D21" s="33"/>
      <c r="E21" s="33"/>
      <c r="F21" s="28"/>
      <c r="G21" s="52"/>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c r="AS21" s="70"/>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3"/>
        <v>#N/A</v>
      </c>
    </row>
    <row r="22" spans="1:75" ht="25" customHeight="1" x14ac:dyDescent="0.15">
      <c r="A22" s="34"/>
      <c r="B22" s="33"/>
      <c r="C22" s="33"/>
      <c r="D22" s="33"/>
      <c r="E22" s="33"/>
      <c r="F22" s="28"/>
      <c r="G22" s="52"/>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ref="AR22:AR68" si="6">ROUND((AZ$2*AZ22+BA$2*BA22+BB$2*BB22+BC$2*BC22+BD$2*BD22+BE$2*BE22+BF$2*BF22+BG$2*BG22)/3,0)</f>
        <v>#N/A</v>
      </c>
      <c r="AS22" s="70" t="e">
        <f t="shared" si="1"/>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3"/>
        <v>#N/A</v>
      </c>
    </row>
    <row r="23" spans="1:75" ht="25" customHeight="1" x14ac:dyDescent="0.15">
      <c r="A23" s="34"/>
      <c r="B23" s="33"/>
      <c r="C23" s="33"/>
      <c r="D23" s="33"/>
      <c r="E23" s="33"/>
      <c r="F23" s="28"/>
      <c r="G23" s="52"/>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6"/>
        <v>#N/A</v>
      </c>
      <c r="AS23" s="70" t="e">
        <f t="shared" si="1"/>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3"/>
        <v>#N/A</v>
      </c>
    </row>
    <row r="24" spans="1:75" ht="25" customHeight="1" x14ac:dyDescent="0.15">
      <c r="A24" s="34"/>
      <c r="B24" s="33"/>
      <c r="C24" s="33"/>
      <c r="D24" s="33"/>
      <c r="E24" s="33"/>
      <c r="F24" s="28"/>
      <c r="G24" s="52"/>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6"/>
        <v>#N/A</v>
      </c>
      <c r="AS24" s="70" t="e">
        <f t="shared" si="1"/>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3"/>
        <v>#N/A</v>
      </c>
    </row>
    <row r="25" spans="1:75" ht="25" customHeight="1" x14ac:dyDescent="0.15">
      <c r="A25" s="34"/>
      <c r="B25" s="33"/>
      <c r="C25" s="33"/>
      <c r="D25" s="33"/>
      <c r="E25" s="33"/>
      <c r="F25" s="28"/>
      <c r="G25" s="52"/>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6"/>
        <v>#N/A</v>
      </c>
      <c r="AS25" s="70" t="e">
        <f t="shared" si="1"/>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3"/>
        <v>#N/A</v>
      </c>
    </row>
    <row r="26" spans="1:75" ht="25" customHeight="1" x14ac:dyDescent="0.15">
      <c r="A26" s="34"/>
      <c r="B26" s="33"/>
      <c r="C26" s="33"/>
      <c r="D26" s="33"/>
      <c r="E26" s="33"/>
      <c r="F26" s="28"/>
      <c r="G26" s="52"/>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6"/>
        <v>#N/A</v>
      </c>
      <c r="AS26" s="70" t="e">
        <f t="shared" si="1"/>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3"/>
        <v>#N/A</v>
      </c>
    </row>
    <row r="27" spans="1:75" ht="25" customHeight="1" x14ac:dyDescent="0.15">
      <c r="A27" s="34"/>
      <c r="B27" s="33"/>
      <c r="C27" s="33"/>
      <c r="D27" s="33"/>
      <c r="E27" s="33"/>
      <c r="F27" s="28"/>
      <c r="G27" s="52"/>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6"/>
        <v>#N/A</v>
      </c>
      <c r="AS27" s="70" t="e">
        <f t="shared" si="1"/>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3"/>
        <v>#N/A</v>
      </c>
    </row>
    <row r="28" spans="1:75" ht="25" customHeight="1" x14ac:dyDescent="0.15">
      <c r="A28" s="34"/>
      <c r="B28" s="33"/>
      <c r="C28" s="33"/>
      <c r="D28" s="33"/>
      <c r="E28" s="33"/>
      <c r="F28" s="28"/>
      <c r="G28" s="52"/>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6"/>
        <v>#N/A</v>
      </c>
      <c r="AS28" s="70" t="e">
        <f t="shared" si="1"/>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3"/>
        <v>#N/A</v>
      </c>
    </row>
    <row r="29" spans="1:75" ht="25" customHeight="1" x14ac:dyDescent="0.15">
      <c r="A29" s="34"/>
      <c r="B29" s="33"/>
      <c r="C29" s="33"/>
      <c r="D29" s="33"/>
      <c r="E29" s="33"/>
      <c r="F29" s="28"/>
      <c r="G29" s="52"/>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6"/>
        <v>#N/A</v>
      </c>
      <c r="AS29" s="70" t="e">
        <f t="shared" si="1"/>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3"/>
        <v>#N/A</v>
      </c>
    </row>
    <row r="30" spans="1:75" ht="25" customHeight="1" x14ac:dyDescent="0.15">
      <c r="A30" s="34"/>
      <c r="B30" s="33"/>
      <c r="C30" s="33"/>
      <c r="D30" s="33"/>
      <c r="E30" s="33"/>
      <c r="F30" s="28"/>
      <c r="G30" s="52"/>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6"/>
        <v>#N/A</v>
      </c>
      <c r="AS30" s="70" t="e">
        <f t="shared" si="1"/>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3"/>
        <v>#N/A</v>
      </c>
    </row>
    <row r="31" spans="1:75" ht="25" customHeight="1" x14ac:dyDescent="0.15">
      <c r="A31" s="34"/>
      <c r="B31" s="33"/>
      <c r="C31" s="33"/>
      <c r="D31" s="33"/>
      <c r="E31" s="33"/>
      <c r="F31" s="28"/>
      <c r="G31" s="52"/>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6"/>
        <v>#N/A</v>
      </c>
      <c r="AS31" s="70" t="e">
        <f t="shared" si="1"/>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3"/>
        <v>#N/A</v>
      </c>
    </row>
    <row r="32" spans="1:75" ht="25" customHeight="1" x14ac:dyDescent="0.15">
      <c r="A32" s="34"/>
      <c r="B32" s="33"/>
      <c r="C32" s="33"/>
      <c r="D32" s="33"/>
      <c r="E32" s="33"/>
      <c r="F32" s="28"/>
      <c r="G32" s="52"/>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6"/>
        <v>#N/A</v>
      </c>
      <c r="AS32" s="70" t="e">
        <f t="shared" si="1"/>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3"/>
        <v>#N/A</v>
      </c>
    </row>
    <row r="33" spans="1:75" ht="25" customHeight="1" x14ac:dyDescent="0.15">
      <c r="A33" s="34"/>
      <c r="B33" s="33"/>
      <c r="C33" s="33"/>
      <c r="D33" s="33"/>
      <c r="E33" s="33"/>
      <c r="F33" s="28"/>
      <c r="G33" s="52"/>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6"/>
        <v>#N/A</v>
      </c>
      <c r="AS33" s="70" t="e">
        <f t="shared" si="1"/>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3"/>
        <v>#N/A</v>
      </c>
    </row>
    <row r="34" spans="1:75" ht="25" customHeight="1" x14ac:dyDescent="0.15">
      <c r="A34" s="34"/>
      <c r="B34" s="33"/>
      <c r="C34" s="33"/>
      <c r="D34" s="33"/>
      <c r="E34" s="33"/>
      <c r="F34" s="28"/>
      <c r="G34" s="52"/>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6"/>
        <v>#N/A</v>
      </c>
      <c r="AS34" s="70" t="e">
        <f t="shared" si="1"/>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3"/>
        <v>#N/A</v>
      </c>
    </row>
    <row r="35" spans="1:75" ht="25" customHeight="1" x14ac:dyDescent="0.15">
      <c r="A35" s="34"/>
      <c r="B35" s="33"/>
      <c r="C35" s="33"/>
      <c r="D35" s="33"/>
      <c r="E35" s="33"/>
      <c r="F35" s="28"/>
      <c r="G35" s="52"/>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6"/>
        <v>#N/A</v>
      </c>
      <c r="AS35" s="70" t="e">
        <f t="shared" si="1"/>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3"/>
        <v>#N/A</v>
      </c>
    </row>
    <row r="36" spans="1:75" ht="25" customHeight="1" x14ac:dyDescent="0.15">
      <c r="A36" s="34"/>
      <c r="B36" s="33"/>
      <c r="C36" s="33"/>
      <c r="D36" s="33"/>
      <c r="E36" s="33"/>
      <c r="F36" s="28"/>
      <c r="G36" s="52"/>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6"/>
        <v>#N/A</v>
      </c>
      <c r="AS36" s="70" t="e">
        <f t="shared" si="1"/>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3"/>
        <v>#N/A</v>
      </c>
    </row>
    <row r="37" spans="1:75" ht="25" customHeight="1" x14ac:dyDescent="0.15">
      <c r="A37" s="34"/>
      <c r="B37" s="33"/>
      <c r="C37" s="33"/>
      <c r="D37" s="33"/>
      <c r="E37" s="33"/>
      <c r="F37" s="28"/>
      <c r="G37" s="52"/>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6"/>
        <v>#N/A</v>
      </c>
      <c r="AS37" s="70" t="e">
        <f t="shared" si="1"/>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3"/>
        <v>#N/A</v>
      </c>
    </row>
    <row r="38" spans="1:75" ht="25" customHeight="1" x14ac:dyDescent="0.15">
      <c r="A38" s="34"/>
      <c r="B38" s="33"/>
      <c r="C38" s="33"/>
      <c r="D38" s="33"/>
      <c r="E38" s="33"/>
      <c r="F38" s="28"/>
      <c r="G38" s="52"/>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6"/>
        <v>#N/A</v>
      </c>
      <c r="AS38" s="70" t="e">
        <f t="shared" si="1"/>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3"/>
        <v>#N/A</v>
      </c>
    </row>
    <row r="39" spans="1:75" ht="25" customHeight="1" x14ac:dyDescent="0.15">
      <c r="A39" s="34"/>
      <c r="B39" s="33"/>
      <c r="C39" s="33"/>
      <c r="D39" s="33"/>
      <c r="E39" s="33"/>
      <c r="F39" s="28"/>
      <c r="G39" s="52"/>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6"/>
        <v>#N/A</v>
      </c>
      <c r="AS39" s="70" t="e">
        <f t="shared" si="1"/>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3"/>
        <v>#N/A</v>
      </c>
    </row>
    <row r="40" spans="1:75" ht="25" customHeight="1" x14ac:dyDescent="0.15">
      <c r="A40" s="34"/>
      <c r="B40" s="33"/>
      <c r="C40" s="33"/>
      <c r="D40" s="33"/>
      <c r="E40" s="33"/>
      <c r="F40" s="28"/>
      <c r="G40" s="52"/>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6"/>
        <v>#N/A</v>
      </c>
      <c r="AS40" s="70" t="e">
        <f t="shared" si="1"/>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3"/>
        <v>#N/A</v>
      </c>
    </row>
    <row r="41" spans="1:75" ht="25" customHeight="1" x14ac:dyDescent="0.15">
      <c r="A41" s="34"/>
      <c r="B41" s="33"/>
      <c r="C41" s="33"/>
      <c r="D41" s="33"/>
      <c r="E41" s="33"/>
      <c r="F41" s="28"/>
      <c r="G41" s="52"/>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6"/>
        <v>#N/A</v>
      </c>
      <c r="AS41" s="70" t="e">
        <f t="shared" si="1"/>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3"/>
        <v>#N/A</v>
      </c>
    </row>
    <row r="42" spans="1:75" ht="25" customHeight="1" x14ac:dyDescent="0.15">
      <c r="A42" s="34"/>
      <c r="B42" s="33"/>
      <c r="C42" s="33"/>
      <c r="D42" s="33"/>
      <c r="E42" s="33"/>
      <c r="F42" s="28"/>
      <c r="G42" s="52"/>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6"/>
        <v>#N/A</v>
      </c>
      <c r="AS42" s="70" t="e">
        <f t="shared" si="1"/>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3"/>
        <v>#N/A</v>
      </c>
    </row>
    <row r="43" spans="1:75" ht="25" customHeight="1" x14ac:dyDescent="0.15">
      <c r="A43" s="34"/>
      <c r="B43" s="33"/>
      <c r="C43" s="33"/>
      <c r="D43" s="33"/>
      <c r="E43" s="33"/>
      <c r="F43" s="28"/>
      <c r="G43" s="52"/>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6"/>
        <v>#N/A</v>
      </c>
      <c r="AS43" s="70" t="e">
        <f t="shared" si="1"/>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3"/>
        <v>#N/A</v>
      </c>
    </row>
    <row r="44" spans="1:75" ht="25" customHeight="1" x14ac:dyDescent="0.15">
      <c r="A44" s="34"/>
      <c r="B44" s="33"/>
      <c r="C44" s="33"/>
      <c r="D44" s="33"/>
      <c r="E44" s="33"/>
      <c r="F44" s="28"/>
      <c r="G44" s="52"/>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6"/>
        <v>#N/A</v>
      </c>
      <c r="AS44" s="70" t="e">
        <f t="shared" si="1"/>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3"/>
        <v>#N/A</v>
      </c>
    </row>
    <row r="45" spans="1:75" ht="25" customHeight="1" x14ac:dyDescent="0.15">
      <c r="A45" s="34"/>
      <c r="B45" s="33"/>
      <c r="C45" s="33"/>
      <c r="D45" s="33"/>
      <c r="E45" s="33"/>
      <c r="F45" s="28"/>
      <c r="G45" s="52"/>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6"/>
        <v>#N/A</v>
      </c>
      <c r="AS45" s="70" t="e">
        <f t="shared" si="1"/>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3"/>
        <v>#N/A</v>
      </c>
    </row>
    <row r="46" spans="1:75" ht="25" customHeight="1" x14ac:dyDescent="0.15">
      <c r="A46" s="34"/>
      <c r="B46" s="33"/>
      <c r="C46" s="33"/>
      <c r="D46" s="33"/>
      <c r="E46" s="33"/>
      <c r="F46" s="28"/>
      <c r="G46" s="52"/>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6"/>
        <v>#N/A</v>
      </c>
      <c r="AS46" s="70" t="e">
        <f t="shared" si="1"/>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3"/>
        <v>#N/A</v>
      </c>
    </row>
    <row r="47" spans="1:75" ht="25" customHeight="1" x14ac:dyDescent="0.15">
      <c r="A47" s="34"/>
      <c r="B47" s="33"/>
      <c r="C47" s="33"/>
      <c r="D47" s="33"/>
      <c r="E47" s="33"/>
      <c r="F47" s="28"/>
      <c r="G47" s="52"/>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6"/>
        <v>#N/A</v>
      </c>
      <c r="AS47" s="70" t="e">
        <f t="shared" si="1"/>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3"/>
        <v>#N/A</v>
      </c>
    </row>
    <row r="48" spans="1:75" ht="25" customHeight="1" x14ac:dyDescent="0.15">
      <c r="A48" s="34"/>
      <c r="B48" s="33"/>
      <c r="C48" s="33"/>
      <c r="D48" s="33"/>
      <c r="E48" s="33"/>
      <c r="F48" s="28"/>
      <c r="G48" s="52"/>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6"/>
        <v>#N/A</v>
      </c>
      <c r="AS48" s="70" t="e">
        <f t="shared" si="1"/>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3"/>
        <v>#N/A</v>
      </c>
    </row>
    <row r="49" spans="1:75" ht="25" customHeight="1" x14ac:dyDescent="0.15">
      <c r="A49" s="34"/>
      <c r="B49" s="33"/>
      <c r="C49" s="33"/>
      <c r="D49" s="33"/>
      <c r="E49" s="33"/>
      <c r="F49" s="28"/>
      <c r="G49" s="52"/>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6"/>
        <v>#N/A</v>
      </c>
      <c r="AS49" s="70" t="e">
        <f t="shared" si="1"/>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3"/>
        <v>#N/A</v>
      </c>
    </row>
    <row r="50" spans="1:75" ht="25" customHeight="1" x14ac:dyDescent="0.15">
      <c r="A50" s="34"/>
      <c r="B50" s="33"/>
      <c r="C50" s="33"/>
      <c r="D50" s="33"/>
      <c r="E50" s="33"/>
      <c r="F50" s="28"/>
      <c r="G50" s="52"/>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6"/>
        <v>#N/A</v>
      </c>
      <c r="AS50" s="70" t="e">
        <f t="shared" si="1"/>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3"/>
        <v>#N/A</v>
      </c>
    </row>
    <row r="51" spans="1:75" ht="25" customHeight="1" x14ac:dyDescent="0.15">
      <c r="A51" s="34"/>
      <c r="B51" s="33"/>
      <c r="C51" s="33"/>
      <c r="D51" s="33"/>
      <c r="E51" s="33"/>
      <c r="F51" s="28"/>
      <c r="G51" s="52"/>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6"/>
        <v>#N/A</v>
      </c>
      <c r="AS51" s="70" t="e">
        <f t="shared" si="1"/>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3"/>
        <v>#N/A</v>
      </c>
    </row>
    <row r="52" spans="1:75" ht="25" customHeight="1" x14ac:dyDescent="0.15">
      <c r="A52" s="34"/>
      <c r="B52" s="33"/>
      <c r="C52" s="33"/>
      <c r="D52" s="33"/>
      <c r="E52" s="33"/>
      <c r="F52" s="28"/>
      <c r="G52" s="52"/>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6"/>
        <v>#N/A</v>
      </c>
      <c r="AS52" s="70" t="e">
        <f t="shared" si="1"/>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3"/>
        <v>#N/A</v>
      </c>
    </row>
    <row r="53" spans="1:75" ht="25" customHeight="1" x14ac:dyDescent="0.15">
      <c r="A53" s="34"/>
      <c r="B53" s="33"/>
      <c r="C53" s="33"/>
      <c r="D53" s="33"/>
      <c r="E53" s="33"/>
      <c r="F53" s="28"/>
      <c r="G53" s="52"/>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6"/>
        <v>#N/A</v>
      </c>
      <c r="AS53" s="70" t="e">
        <f t="shared" si="1"/>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3"/>
        <v>#N/A</v>
      </c>
    </row>
    <row r="54" spans="1:75" ht="25" customHeight="1" x14ac:dyDescent="0.15">
      <c r="A54" s="34"/>
      <c r="B54" s="33"/>
      <c r="C54" s="33"/>
      <c r="D54" s="33"/>
      <c r="E54" s="33"/>
      <c r="F54" s="28"/>
      <c r="G54" s="52"/>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6"/>
        <v>#N/A</v>
      </c>
      <c r="AS54" s="70" t="e">
        <f t="shared" si="1"/>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3"/>
        <v>#N/A</v>
      </c>
    </row>
    <row r="55" spans="1:75" ht="25" customHeight="1" x14ac:dyDescent="0.15">
      <c r="A55" s="34"/>
      <c r="B55" s="33"/>
      <c r="C55" s="33"/>
      <c r="D55" s="33"/>
      <c r="E55" s="33"/>
      <c r="F55" s="28"/>
      <c r="G55" s="52"/>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6"/>
        <v>#N/A</v>
      </c>
      <c r="AS55" s="70" t="e">
        <f t="shared" si="1"/>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3"/>
        <v>#N/A</v>
      </c>
    </row>
    <row r="56" spans="1:75" ht="25" customHeight="1" x14ac:dyDescent="0.15">
      <c r="A56" s="34"/>
      <c r="B56" s="33"/>
      <c r="C56" s="33"/>
      <c r="D56" s="33"/>
      <c r="E56" s="33"/>
      <c r="F56" s="28"/>
      <c r="G56" s="52"/>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6"/>
        <v>#N/A</v>
      </c>
      <c r="AS56" s="70" t="e">
        <f t="shared" si="1"/>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3"/>
        <v>#N/A</v>
      </c>
    </row>
    <row r="57" spans="1:75" ht="25" customHeight="1" x14ac:dyDescent="0.15">
      <c r="A57" s="34"/>
      <c r="B57" s="33"/>
      <c r="C57" s="33"/>
      <c r="D57" s="33"/>
      <c r="E57" s="33"/>
      <c r="F57" s="28"/>
      <c r="G57" s="52"/>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6"/>
        <v>#N/A</v>
      </c>
      <c r="AS57" s="70" t="e">
        <f t="shared" si="1"/>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3"/>
        <v>#N/A</v>
      </c>
    </row>
    <row r="58" spans="1:75" ht="25" customHeight="1" x14ac:dyDescent="0.15">
      <c r="A58" s="34"/>
      <c r="B58" s="33"/>
      <c r="C58" s="33"/>
      <c r="D58" s="33"/>
      <c r="E58" s="33"/>
      <c r="F58" s="28"/>
      <c r="G58" s="52"/>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6"/>
        <v>#N/A</v>
      </c>
      <c r="AS58" s="70" t="e">
        <f t="shared" si="1"/>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3"/>
        <v>#N/A</v>
      </c>
    </row>
    <row r="59" spans="1:75" ht="25" customHeight="1" x14ac:dyDescent="0.15">
      <c r="A59" s="34"/>
      <c r="B59" s="33"/>
      <c r="C59" s="33"/>
      <c r="D59" s="33"/>
      <c r="E59" s="33"/>
      <c r="F59" s="28"/>
      <c r="G59" s="52"/>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6"/>
        <v>#N/A</v>
      </c>
      <c r="AS59" s="70" t="e">
        <f t="shared" si="1"/>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3"/>
        <v>#N/A</v>
      </c>
    </row>
    <row r="60" spans="1:75" ht="25" customHeight="1" x14ac:dyDescent="0.15">
      <c r="A60" s="34"/>
      <c r="B60" s="33"/>
      <c r="C60" s="33"/>
      <c r="D60" s="33"/>
      <c r="E60" s="33"/>
      <c r="F60" s="28"/>
      <c r="G60" s="52"/>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6"/>
        <v>#N/A</v>
      </c>
      <c r="AS60" s="70" t="e">
        <f t="shared" si="1"/>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3"/>
        <v>#N/A</v>
      </c>
    </row>
    <row r="61" spans="1:75" ht="25" customHeight="1" x14ac:dyDescent="0.15">
      <c r="A61" s="34"/>
      <c r="B61" s="33"/>
      <c r="C61" s="33"/>
      <c r="D61" s="33"/>
      <c r="E61" s="33"/>
      <c r="F61" s="28"/>
      <c r="G61" s="52"/>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6"/>
        <v>#N/A</v>
      </c>
      <c r="AS61" s="70" t="e">
        <f t="shared" si="1"/>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3"/>
        <v>#N/A</v>
      </c>
    </row>
    <row r="62" spans="1:75" ht="25" customHeight="1" x14ac:dyDescent="0.15">
      <c r="A62" s="34"/>
      <c r="B62" s="33"/>
      <c r="C62" s="33"/>
      <c r="D62" s="33"/>
      <c r="E62" s="33"/>
      <c r="F62" s="28"/>
      <c r="G62" s="52"/>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6"/>
        <v>#N/A</v>
      </c>
      <c r="AS62" s="70" t="e">
        <f t="shared" si="1"/>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3"/>
        <v>#N/A</v>
      </c>
    </row>
    <row r="63" spans="1:75" ht="25" customHeight="1" x14ac:dyDescent="0.15">
      <c r="A63" s="34"/>
      <c r="B63" s="33"/>
      <c r="C63" s="33"/>
      <c r="D63" s="33"/>
      <c r="E63" s="33"/>
      <c r="F63" s="28"/>
      <c r="G63" s="52"/>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6"/>
        <v>#N/A</v>
      </c>
      <c r="AS63" s="70" t="e">
        <f t="shared" si="1"/>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3"/>
        <v>#N/A</v>
      </c>
    </row>
    <row r="64" spans="1:75" ht="25" customHeight="1" x14ac:dyDescent="0.15">
      <c r="A64" s="34"/>
      <c r="B64" s="33"/>
      <c r="C64" s="33"/>
      <c r="D64" s="33"/>
      <c r="E64" s="33"/>
      <c r="F64" s="28"/>
      <c r="G64" s="52"/>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6"/>
        <v>#N/A</v>
      </c>
      <c r="AS64" s="70" t="e">
        <f t="shared" si="1"/>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3"/>
        <v>#N/A</v>
      </c>
    </row>
    <row r="65" spans="1:75" ht="25" customHeight="1" x14ac:dyDescent="0.15">
      <c r="A65" s="34"/>
      <c r="B65" s="33"/>
      <c r="C65" s="33"/>
      <c r="D65" s="33"/>
      <c r="E65" s="33"/>
      <c r="F65" s="28"/>
      <c r="G65" s="52"/>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6"/>
        <v>#N/A</v>
      </c>
      <c r="AS65" s="70" t="e">
        <f t="shared" si="1"/>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3"/>
        <v>#N/A</v>
      </c>
    </row>
    <row r="66" spans="1:75" ht="25" customHeight="1" x14ac:dyDescent="0.15">
      <c r="A66" s="34"/>
      <c r="B66" s="33"/>
      <c r="C66" s="33"/>
      <c r="D66" s="33"/>
      <c r="E66" s="33"/>
      <c r="F66" s="28"/>
      <c r="G66" s="52"/>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6"/>
        <v>#N/A</v>
      </c>
      <c r="AS66" s="70" t="e">
        <f t="shared" si="1"/>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ref="BW66:BW129" si="7">SUM(BI66:BV66)</f>
        <v>#N/A</v>
      </c>
    </row>
    <row r="67" spans="1:75" ht="25" customHeight="1" x14ac:dyDescent="0.15">
      <c r="A67" s="34"/>
      <c r="B67" s="33"/>
      <c r="C67" s="33"/>
      <c r="D67" s="33"/>
      <c r="E67" s="33"/>
      <c r="F67" s="28"/>
      <c r="G67" s="52"/>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6"/>
        <v>#N/A</v>
      </c>
      <c r="AS67" s="70" t="e">
        <f t="shared" si="1"/>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7"/>
        <v>#N/A</v>
      </c>
    </row>
    <row r="68" spans="1:75" ht="25" customHeight="1" x14ac:dyDescent="0.15">
      <c r="A68" s="34"/>
      <c r="B68" s="33"/>
      <c r="C68" s="33"/>
      <c r="D68" s="33"/>
      <c r="E68" s="33"/>
      <c r="F68" s="28"/>
      <c r="G68" s="52"/>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6"/>
        <v>#N/A</v>
      </c>
      <c r="AS68" s="70" t="e">
        <f t="shared" si="1"/>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7"/>
        <v>#N/A</v>
      </c>
    </row>
    <row r="69" spans="1:75" ht="25" customHeight="1" x14ac:dyDescent="0.15">
      <c r="A69" s="34"/>
      <c r="B69" s="33"/>
      <c r="C69" s="33"/>
      <c r="D69" s="33"/>
      <c r="E69" s="33"/>
      <c r="F69" s="28"/>
      <c r="G69" s="52"/>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8">ROUND((AZ$2*AZ69+BA$2*BA69+BB$2*BB69+BC$2*BC69+BD$2*BD69+BE$2*BE69+BF$2*BF69+BG$2*BG69)/3,0)</f>
        <v>#N/A</v>
      </c>
      <c r="AS69" s="70" t="e">
        <f t="shared" si="1"/>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7"/>
        <v>#N/A</v>
      </c>
    </row>
    <row r="70" spans="1:75" ht="25" customHeight="1" x14ac:dyDescent="0.15">
      <c r="A70" s="34"/>
      <c r="B70" s="33"/>
      <c r="C70" s="33"/>
      <c r="D70" s="33"/>
      <c r="E70" s="33"/>
      <c r="F70" s="28"/>
      <c r="G70" s="52"/>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8"/>
        <v>#N/A</v>
      </c>
      <c r="AS70" s="70" t="e">
        <f t="shared" ref="AS70:AS133" si="9">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7"/>
        <v>#N/A</v>
      </c>
    </row>
    <row r="71" spans="1:75" ht="25" customHeight="1" x14ac:dyDescent="0.15">
      <c r="A71" s="34"/>
      <c r="B71" s="33"/>
      <c r="C71" s="33"/>
      <c r="D71" s="33"/>
      <c r="E71" s="33"/>
      <c r="F71" s="28"/>
      <c r="G71" s="52"/>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8"/>
        <v>#N/A</v>
      </c>
      <c r="AS71" s="70" t="e">
        <f t="shared" si="9"/>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7"/>
        <v>#N/A</v>
      </c>
    </row>
    <row r="72" spans="1:75" ht="25" customHeight="1" x14ac:dyDescent="0.15">
      <c r="A72" s="34"/>
      <c r="B72" s="33"/>
      <c r="C72" s="33"/>
      <c r="D72" s="33"/>
      <c r="E72" s="33"/>
      <c r="F72" s="28"/>
      <c r="G72" s="52"/>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8"/>
        <v>#N/A</v>
      </c>
      <c r="AS72" s="70" t="e">
        <f t="shared" si="9"/>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7"/>
        <v>#N/A</v>
      </c>
    </row>
    <row r="73" spans="1:75" ht="25" customHeight="1" x14ac:dyDescent="0.15">
      <c r="A73" s="34"/>
      <c r="B73" s="33"/>
      <c r="C73" s="33"/>
      <c r="D73" s="33"/>
      <c r="E73" s="33"/>
      <c r="F73" s="28"/>
      <c r="G73" s="52"/>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8"/>
        <v>#N/A</v>
      </c>
      <c r="AS73" s="70" t="e">
        <f t="shared" si="9"/>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7"/>
        <v>#N/A</v>
      </c>
    </row>
    <row r="74" spans="1:75" ht="25" customHeight="1" x14ac:dyDescent="0.15">
      <c r="A74" s="34"/>
      <c r="B74" s="33"/>
      <c r="C74" s="33"/>
      <c r="D74" s="33"/>
      <c r="E74" s="33"/>
      <c r="F74" s="28"/>
      <c r="G74" s="52"/>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8"/>
        <v>#N/A</v>
      </c>
      <c r="AS74" s="70" t="e">
        <f t="shared" si="9"/>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7"/>
        <v>#N/A</v>
      </c>
    </row>
    <row r="75" spans="1:75" ht="25" customHeight="1" x14ac:dyDescent="0.15">
      <c r="A75" s="34"/>
      <c r="B75" s="33"/>
      <c r="C75" s="33"/>
      <c r="D75" s="33"/>
      <c r="E75" s="33"/>
      <c r="F75" s="28"/>
      <c r="G75" s="52"/>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8"/>
        <v>#N/A</v>
      </c>
      <c r="AS75" s="70" t="e">
        <f t="shared" si="9"/>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7"/>
        <v>#N/A</v>
      </c>
    </row>
    <row r="76" spans="1:75" ht="25" customHeight="1" x14ac:dyDescent="0.15">
      <c r="A76" s="34"/>
      <c r="B76" s="33"/>
      <c r="C76" s="33"/>
      <c r="D76" s="33"/>
      <c r="E76" s="33"/>
      <c r="F76" s="28"/>
      <c r="G76" s="52"/>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8"/>
        <v>#N/A</v>
      </c>
      <c r="AS76" s="70" t="e">
        <f t="shared" si="9"/>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7"/>
        <v>#N/A</v>
      </c>
    </row>
    <row r="77" spans="1:75" ht="25" customHeight="1" x14ac:dyDescent="0.15">
      <c r="A77" s="34"/>
      <c r="B77" s="33"/>
      <c r="C77" s="33"/>
      <c r="D77" s="33"/>
      <c r="E77" s="33"/>
      <c r="F77" s="28"/>
      <c r="G77" s="52"/>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8"/>
        <v>#N/A</v>
      </c>
      <c r="AS77" s="70" t="e">
        <f t="shared" si="9"/>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7"/>
        <v>#N/A</v>
      </c>
    </row>
    <row r="78" spans="1:75" ht="25" customHeight="1" x14ac:dyDescent="0.15">
      <c r="A78" s="34"/>
      <c r="B78" s="33"/>
      <c r="C78" s="33"/>
      <c r="D78" s="33"/>
      <c r="E78" s="33"/>
      <c r="F78" s="28"/>
      <c r="G78" s="52"/>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8"/>
        <v>#N/A</v>
      </c>
      <c r="AS78" s="70" t="e">
        <f t="shared" si="9"/>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7"/>
        <v>#N/A</v>
      </c>
    </row>
    <row r="79" spans="1:75" ht="25" customHeight="1" x14ac:dyDescent="0.15">
      <c r="A79" s="34"/>
      <c r="B79" s="33"/>
      <c r="C79" s="33"/>
      <c r="D79" s="33"/>
      <c r="E79" s="33"/>
      <c r="F79" s="28"/>
      <c r="G79" s="52"/>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8"/>
        <v>#N/A</v>
      </c>
      <c r="AS79" s="70" t="e">
        <f t="shared" si="9"/>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7"/>
        <v>#N/A</v>
      </c>
    </row>
    <row r="80" spans="1:75" ht="25" customHeight="1" x14ac:dyDescent="0.15">
      <c r="A80" s="34"/>
      <c r="B80" s="33"/>
      <c r="C80" s="33"/>
      <c r="D80" s="33"/>
      <c r="E80" s="33"/>
      <c r="F80" s="28"/>
      <c r="G80" s="52"/>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8"/>
        <v>#N/A</v>
      </c>
      <c r="AS80" s="70" t="e">
        <f t="shared" si="9"/>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7"/>
        <v>#N/A</v>
      </c>
    </row>
    <row r="81" spans="1:75" ht="25" customHeight="1" x14ac:dyDescent="0.15">
      <c r="A81" s="34"/>
      <c r="B81" s="33"/>
      <c r="C81" s="33"/>
      <c r="D81" s="33"/>
      <c r="E81" s="33"/>
      <c r="F81" s="28"/>
      <c r="G81" s="52"/>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8"/>
        <v>#N/A</v>
      </c>
      <c r="AS81" s="70" t="e">
        <f t="shared" si="9"/>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7"/>
        <v>#N/A</v>
      </c>
    </row>
    <row r="82" spans="1:75" ht="25" customHeight="1" x14ac:dyDescent="0.15">
      <c r="A82" s="34"/>
      <c r="B82" s="33"/>
      <c r="C82" s="33"/>
      <c r="D82" s="33"/>
      <c r="E82" s="33"/>
      <c r="F82" s="28"/>
      <c r="G82" s="52"/>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8"/>
        <v>#N/A</v>
      </c>
      <c r="AS82" s="70" t="e">
        <f t="shared" si="9"/>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7"/>
        <v>#N/A</v>
      </c>
    </row>
    <row r="83" spans="1:75" ht="25" customHeight="1" x14ac:dyDescent="0.15">
      <c r="A83" s="34"/>
      <c r="B83" s="33"/>
      <c r="C83" s="33"/>
      <c r="D83" s="33"/>
      <c r="E83" s="33"/>
      <c r="F83" s="28"/>
      <c r="G83" s="52"/>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8"/>
        <v>#N/A</v>
      </c>
      <c r="AS83" s="70" t="e">
        <f t="shared" si="9"/>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7"/>
        <v>#N/A</v>
      </c>
    </row>
    <row r="84" spans="1:75" ht="25" customHeight="1" x14ac:dyDescent="0.15">
      <c r="A84" s="34"/>
      <c r="B84" s="33"/>
      <c r="C84" s="33"/>
      <c r="D84" s="33"/>
      <c r="E84" s="33"/>
      <c r="F84" s="28"/>
      <c r="G84" s="52"/>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8"/>
        <v>#N/A</v>
      </c>
      <c r="AS84" s="70" t="e">
        <f t="shared" si="9"/>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7"/>
        <v>#N/A</v>
      </c>
    </row>
    <row r="85" spans="1:75" ht="25" customHeight="1" x14ac:dyDescent="0.15">
      <c r="A85" s="34"/>
      <c r="B85" s="33"/>
      <c r="C85" s="33"/>
      <c r="D85" s="33"/>
      <c r="E85" s="33"/>
      <c r="F85" s="28"/>
      <c r="G85" s="52"/>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8"/>
        <v>#N/A</v>
      </c>
      <c r="AS85" s="70" t="e">
        <f t="shared" si="9"/>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7"/>
        <v>#N/A</v>
      </c>
    </row>
    <row r="86" spans="1:75" ht="25" customHeight="1" x14ac:dyDescent="0.15">
      <c r="A86" s="34"/>
      <c r="B86" s="33"/>
      <c r="C86" s="33"/>
      <c r="D86" s="33"/>
      <c r="E86" s="33"/>
      <c r="F86" s="28"/>
      <c r="G86" s="52"/>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8"/>
        <v>#N/A</v>
      </c>
      <c r="AS86" s="70" t="e">
        <f t="shared" si="9"/>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7"/>
        <v>#N/A</v>
      </c>
    </row>
    <row r="87" spans="1:75" ht="25" customHeight="1" x14ac:dyDescent="0.15">
      <c r="A87" s="34"/>
      <c r="B87" s="33"/>
      <c r="C87" s="33"/>
      <c r="D87" s="33"/>
      <c r="E87" s="33"/>
      <c r="F87" s="28"/>
      <c r="G87" s="52"/>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8"/>
        <v>#N/A</v>
      </c>
      <c r="AS87" s="70" t="e">
        <f t="shared" si="9"/>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7"/>
        <v>#N/A</v>
      </c>
    </row>
    <row r="88" spans="1:75" ht="25" customHeight="1" x14ac:dyDescent="0.15">
      <c r="A88" s="34"/>
      <c r="B88" s="33"/>
      <c r="C88" s="33"/>
      <c r="D88" s="33"/>
      <c r="E88" s="33"/>
      <c r="F88" s="28"/>
      <c r="G88" s="52"/>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8"/>
        <v>#N/A</v>
      </c>
      <c r="AS88" s="70" t="e">
        <f t="shared" si="9"/>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7"/>
        <v>#N/A</v>
      </c>
    </row>
    <row r="89" spans="1:75" ht="25" customHeight="1" x14ac:dyDescent="0.15">
      <c r="A89" s="34"/>
      <c r="B89" s="33"/>
      <c r="C89" s="33"/>
      <c r="D89" s="33"/>
      <c r="E89" s="33"/>
      <c r="F89" s="28"/>
      <c r="G89" s="52"/>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8"/>
        <v>#N/A</v>
      </c>
      <c r="AS89" s="70" t="e">
        <f t="shared" si="9"/>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7"/>
        <v>#N/A</v>
      </c>
    </row>
    <row r="90" spans="1:75" ht="25" customHeight="1" x14ac:dyDescent="0.15">
      <c r="A90" s="34"/>
      <c r="B90" s="33"/>
      <c r="C90" s="33"/>
      <c r="D90" s="33"/>
      <c r="E90" s="33"/>
      <c r="F90" s="28"/>
      <c r="G90" s="52"/>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8"/>
        <v>#N/A</v>
      </c>
      <c r="AS90" s="70" t="e">
        <f t="shared" si="9"/>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7"/>
        <v>#N/A</v>
      </c>
    </row>
    <row r="91" spans="1:75" ht="25" customHeight="1" x14ac:dyDescent="0.15">
      <c r="A91" s="34"/>
      <c r="B91" s="33"/>
      <c r="C91" s="33"/>
      <c r="D91" s="33"/>
      <c r="E91" s="33"/>
      <c r="F91" s="28"/>
      <c r="G91" s="52"/>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8"/>
        <v>#N/A</v>
      </c>
      <c r="AS91" s="70" t="e">
        <f t="shared" si="9"/>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7"/>
        <v>#N/A</v>
      </c>
    </row>
    <row r="92" spans="1:75" ht="25" customHeight="1" x14ac:dyDescent="0.15">
      <c r="A92" s="34"/>
      <c r="B92" s="33"/>
      <c r="C92" s="33"/>
      <c r="D92" s="33"/>
      <c r="E92" s="33"/>
      <c r="F92" s="28"/>
      <c r="G92" s="52"/>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8"/>
        <v>#N/A</v>
      </c>
      <c r="AS92" s="70" t="e">
        <f t="shared" si="9"/>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7"/>
        <v>#N/A</v>
      </c>
    </row>
    <row r="93" spans="1:75" ht="25" customHeight="1" x14ac:dyDescent="0.15">
      <c r="A93" s="34"/>
      <c r="B93" s="33"/>
      <c r="C93" s="33"/>
      <c r="D93" s="33"/>
      <c r="E93" s="33"/>
      <c r="F93" s="28"/>
      <c r="G93" s="52"/>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8"/>
        <v>#N/A</v>
      </c>
      <c r="AS93" s="70" t="e">
        <f t="shared" si="9"/>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7"/>
        <v>#N/A</v>
      </c>
    </row>
    <row r="94" spans="1:75" ht="25" customHeight="1" x14ac:dyDescent="0.15">
      <c r="A94" s="34"/>
      <c r="B94" s="33"/>
      <c r="C94" s="33"/>
      <c r="D94" s="33"/>
      <c r="E94" s="33"/>
      <c r="F94" s="28"/>
      <c r="G94" s="52"/>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8"/>
        <v>#N/A</v>
      </c>
      <c r="AS94" s="70" t="e">
        <f t="shared" si="9"/>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7"/>
        <v>#N/A</v>
      </c>
    </row>
    <row r="95" spans="1:75" ht="25" customHeight="1" x14ac:dyDescent="0.15">
      <c r="A95" s="34"/>
      <c r="B95" s="33"/>
      <c r="C95" s="33"/>
      <c r="D95" s="33"/>
      <c r="E95" s="33"/>
      <c r="F95" s="28"/>
      <c r="G95" s="52"/>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8"/>
        <v>#N/A</v>
      </c>
      <c r="AS95" s="70" t="e">
        <f t="shared" si="9"/>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7"/>
        <v>#N/A</v>
      </c>
    </row>
    <row r="96" spans="1:75" ht="25" customHeight="1" x14ac:dyDescent="0.15">
      <c r="A96" s="34"/>
      <c r="B96" s="33"/>
      <c r="C96" s="33"/>
      <c r="D96" s="33"/>
      <c r="E96" s="33"/>
      <c r="F96" s="28"/>
      <c r="G96" s="52"/>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8"/>
        <v>#N/A</v>
      </c>
      <c r="AS96" s="70" t="e">
        <f t="shared" si="9"/>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7"/>
        <v>#N/A</v>
      </c>
    </row>
    <row r="97" spans="1:75" ht="25" customHeight="1" x14ac:dyDescent="0.15">
      <c r="A97" s="34"/>
      <c r="B97" s="33"/>
      <c r="C97" s="33"/>
      <c r="D97" s="33"/>
      <c r="E97" s="33"/>
      <c r="F97" s="28"/>
      <c r="G97" s="52"/>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8"/>
        <v>#N/A</v>
      </c>
      <c r="AS97" s="70" t="e">
        <f t="shared" si="9"/>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7"/>
        <v>#N/A</v>
      </c>
    </row>
    <row r="98" spans="1:75" ht="25" customHeight="1" x14ac:dyDescent="0.15">
      <c r="A98" s="34"/>
      <c r="B98" s="33"/>
      <c r="C98" s="33"/>
      <c r="D98" s="33"/>
      <c r="E98" s="33"/>
      <c r="F98" s="28"/>
      <c r="G98" s="52"/>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8"/>
        <v>#N/A</v>
      </c>
      <c r="AS98" s="70" t="e">
        <f t="shared" si="9"/>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7"/>
        <v>#N/A</v>
      </c>
    </row>
    <row r="99" spans="1:75" ht="25" customHeight="1" x14ac:dyDescent="0.15">
      <c r="A99" s="34"/>
      <c r="B99" s="33"/>
      <c r="C99" s="33"/>
      <c r="D99" s="33"/>
      <c r="E99" s="33"/>
      <c r="F99" s="28"/>
      <c r="G99" s="52"/>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8"/>
        <v>#N/A</v>
      </c>
      <c r="AS99" s="70" t="e">
        <f t="shared" si="9"/>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7"/>
        <v>#N/A</v>
      </c>
    </row>
    <row r="100" spans="1:75" ht="25" customHeight="1" x14ac:dyDescent="0.15">
      <c r="A100" s="34"/>
      <c r="B100" s="33"/>
      <c r="C100" s="33"/>
      <c r="D100" s="33"/>
      <c r="E100" s="33"/>
      <c r="F100" s="28"/>
      <c r="G100" s="52"/>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8"/>
        <v>#N/A</v>
      </c>
      <c r="AS100" s="70" t="e">
        <f t="shared" si="9"/>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7"/>
        <v>#N/A</v>
      </c>
    </row>
    <row r="101" spans="1:75" ht="25" customHeight="1" x14ac:dyDescent="0.15">
      <c r="A101" s="34"/>
      <c r="B101" s="33"/>
      <c r="C101" s="33"/>
      <c r="D101" s="33"/>
      <c r="E101" s="33"/>
      <c r="F101" s="28"/>
      <c r="G101" s="52"/>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8"/>
        <v>#N/A</v>
      </c>
      <c r="AS101" s="70" t="e">
        <f t="shared" si="9"/>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7"/>
        <v>#N/A</v>
      </c>
    </row>
    <row r="102" spans="1:75" ht="25" customHeight="1" x14ac:dyDescent="0.15">
      <c r="A102" s="34"/>
      <c r="B102" s="33"/>
      <c r="C102" s="33"/>
      <c r="D102" s="33"/>
      <c r="E102" s="33"/>
      <c r="F102" s="28"/>
      <c r="G102" s="52"/>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8"/>
        <v>#N/A</v>
      </c>
      <c r="AS102" s="70" t="e">
        <f t="shared" si="9"/>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7"/>
        <v>#N/A</v>
      </c>
    </row>
    <row r="103" spans="1:75" ht="25" customHeight="1" x14ac:dyDescent="0.15">
      <c r="A103" s="34"/>
      <c r="B103" s="33"/>
      <c r="C103" s="33"/>
      <c r="D103" s="33"/>
      <c r="E103" s="33"/>
      <c r="F103" s="28"/>
      <c r="G103" s="52"/>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8"/>
        <v>#N/A</v>
      </c>
      <c r="AS103" s="70" t="e">
        <f t="shared" si="9"/>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7"/>
        <v>#N/A</v>
      </c>
    </row>
    <row r="104" spans="1:75" ht="25" customHeight="1" x14ac:dyDescent="0.15">
      <c r="A104" s="34"/>
      <c r="B104" s="33"/>
      <c r="C104" s="33"/>
      <c r="D104" s="33"/>
      <c r="E104" s="33"/>
      <c r="F104" s="28"/>
      <c r="G104" s="52"/>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8"/>
        <v>#N/A</v>
      </c>
      <c r="AS104" s="70" t="e">
        <f t="shared" si="9"/>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7"/>
        <v>#N/A</v>
      </c>
    </row>
    <row r="105" spans="1:75" ht="25" customHeight="1" x14ac:dyDescent="0.15">
      <c r="A105" s="34"/>
      <c r="B105" s="33"/>
      <c r="C105" s="33"/>
      <c r="D105" s="33"/>
      <c r="E105" s="33"/>
      <c r="F105" s="28"/>
      <c r="G105" s="52"/>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8"/>
        <v>#N/A</v>
      </c>
      <c r="AS105" s="70" t="e">
        <f t="shared" si="9"/>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7"/>
        <v>#N/A</v>
      </c>
    </row>
    <row r="106" spans="1:75" ht="25" customHeight="1" x14ac:dyDescent="0.15">
      <c r="A106" s="34"/>
      <c r="B106" s="33"/>
      <c r="C106" s="33"/>
      <c r="D106" s="33"/>
      <c r="E106" s="33"/>
      <c r="F106" s="28"/>
      <c r="G106" s="52"/>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8"/>
        <v>#N/A</v>
      </c>
      <c r="AS106" s="70" t="e">
        <f t="shared" si="9"/>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7"/>
        <v>#N/A</v>
      </c>
    </row>
    <row r="107" spans="1:75" ht="25" customHeight="1" x14ac:dyDescent="0.15">
      <c r="A107" s="34"/>
      <c r="B107" s="33"/>
      <c r="C107" s="33"/>
      <c r="D107" s="33"/>
      <c r="E107" s="33"/>
      <c r="F107" s="28"/>
      <c r="G107" s="52"/>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8"/>
        <v>#N/A</v>
      </c>
      <c r="AS107" s="70" t="e">
        <f t="shared" si="9"/>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7"/>
        <v>#N/A</v>
      </c>
    </row>
    <row r="108" spans="1:75" ht="25" customHeight="1" x14ac:dyDescent="0.15">
      <c r="A108" s="34"/>
      <c r="B108" s="33"/>
      <c r="C108" s="33"/>
      <c r="D108" s="33"/>
      <c r="E108" s="33"/>
      <c r="F108" s="28"/>
      <c r="G108" s="52"/>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8"/>
        <v>#N/A</v>
      </c>
      <c r="AS108" s="70" t="e">
        <f t="shared" si="9"/>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7"/>
        <v>#N/A</v>
      </c>
    </row>
    <row r="109" spans="1:75" ht="25" customHeight="1" x14ac:dyDescent="0.15">
      <c r="A109" s="34"/>
      <c r="B109" s="33"/>
      <c r="C109" s="33"/>
      <c r="D109" s="33"/>
      <c r="E109" s="33"/>
      <c r="F109" s="28"/>
      <c r="G109" s="52"/>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8"/>
        <v>#N/A</v>
      </c>
      <c r="AS109" s="70" t="e">
        <f t="shared" si="9"/>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7"/>
        <v>#N/A</v>
      </c>
    </row>
    <row r="110" spans="1:75" ht="25" customHeight="1" x14ac:dyDescent="0.15">
      <c r="A110" s="34"/>
      <c r="B110" s="33"/>
      <c r="C110" s="33"/>
      <c r="D110" s="33"/>
      <c r="E110" s="33"/>
      <c r="F110" s="28"/>
      <c r="G110" s="52"/>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8"/>
        <v>#N/A</v>
      </c>
      <c r="AS110" s="70" t="e">
        <f t="shared" si="9"/>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7"/>
        <v>#N/A</v>
      </c>
    </row>
    <row r="111" spans="1:75" ht="25" customHeight="1" x14ac:dyDescent="0.15">
      <c r="A111" s="34"/>
      <c r="B111" s="33"/>
      <c r="C111" s="33"/>
      <c r="D111" s="33"/>
      <c r="E111" s="33"/>
      <c r="F111" s="28"/>
      <c r="G111" s="52"/>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8"/>
        <v>#N/A</v>
      </c>
      <c r="AS111" s="70" t="e">
        <f t="shared" si="9"/>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7"/>
        <v>#N/A</v>
      </c>
    </row>
    <row r="112" spans="1:75" ht="25" customHeight="1" x14ac:dyDescent="0.15">
      <c r="A112" s="34"/>
      <c r="B112" s="33"/>
      <c r="C112" s="33"/>
      <c r="D112" s="33"/>
      <c r="E112" s="33"/>
      <c r="F112" s="28"/>
      <c r="G112" s="52"/>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8"/>
        <v>#N/A</v>
      </c>
      <c r="AS112" s="70" t="e">
        <f t="shared" si="9"/>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7"/>
        <v>#N/A</v>
      </c>
    </row>
    <row r="113" spans="1:75" ht="25" customHeight="1" x14ac:dyDescent="0.15">
      <c r="A113" s="34"/>
      <c r="B113" s="33"/>
      <c r="C113" s="33"/>
      <c r="D113" s="33"/>
      <c r="E113" s="33"/>
      <c r="F113" s="28"/>
      <c r="G113" s="52"/>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8"/>
        <v>#N/A</v>
      </c>
      <c r="AS113" s="70" t="e">
        <f t="shared" si="9"/>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7"/>
        <v>#N/A</v>
      </c>
    </row>
    <row r="114" spans="1:75" ht="25" customHeight="1" x14ac:dyDescent="0.15">
      <c r="A114" s="34"/>
      <c r="B114" s="33"/>
      <c r="C114" s="33"/>
      <c r="D114" s="33"/>
      <c r="E114" s="33"/>
      <c r="F114" s="28"/>
      <c r="G114" s="52"/>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8"/>
        <v>#N/A</v>
      </c>
      <c r="AS114" s="70" t="e">
        <f t="shared" si="9"/>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7"/>
        <v>#N/A</v>
      </c>
    </row>
    <row r="115" spans="1:75" ht="25" customHeight="1" x14ac:dyDescent="0.15">
      <c r="A115" s="34"/>
      <c r="B115" s="33"/>
      <c r="C115" s="33"/>
      <c r="D115" s="33"/>
      <c r="E115" s="33"/>
      <c r="F115" s="28"/>
      <c r="G115" s="52"/>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8"/>
        <v>#N/A</v>
      </c>
      <c r="AS115" s="70" t="e">
        <f t="shared" si="9"/>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7"/>
        <v>#N/A</v>
      </c>
    </row>
    <row r="116" spans="1:75" ht="25" customHeight="1" x14ac:dyDescent="0.15">
      <c r="A116" s="34"/>
      <c r="B116" s="33"/>
      <c r="C116" s="33"/>
      <c r="D116" s="33"/>
      <c r="E116" s="33"/>
      <c r="F116" s="28"/>
      <c r="G116" s="52"/>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8"/>
        <v>#N/A</v>
      </c>
      <c r="AS116" s="70" t="e">
        <f t="shared" si="9"/>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7"/>
        <v>#N/A</v>
      </c>
    </row>
    <row r="117" spans="1:75" ht="25" customHeight="1" x14ac:dyDescent="0.15">
      <c r="A117" s="34"/>
      <c r="B117" s="33"/>
      <c r="C117" s="33"/>
      <c r="D117" s="33"/>
      <c r="E117" s="33"/>
      <c r="F117" s="28"/>
      <c r="G117" s="52"/>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8"/>
        <v>#N/A</v>
      </c>
      <c r="AS117" s="70" t="e">
        <f t="shared" si="9"/>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7"/>
        <v>#N/A</v>
      </c>
    </row>
    <row r="118" spans="1:75" ht="25" customHeight="1" x14ac:dyDescent="0.15">
      <c r="A118" s="34"/>
      <c r="B118" s="33"/>
      <c r="C118" s="33"/>
      <c r="D118" s="33"/>
      <c r="E118" s="33"/>
      <c r="F118" s="28"/>
      <c r="G118" s="52"/>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8"/>
        <v>#N/A</v>
      </c>
      <c r="AS118" s="70" t="e">
        <f t="shared" si="9"/>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7"/>
        <v>#N/A</v>
      </c>
    </row>
    <row r="119" spans="1:75" ht="25" customHeight="1" x14ac:dyDescent="0.15">
      <c r="A119" s="34"/>
      <c r="B119" s="33"/>
      <c r="C119" s="33"/>
      <c r="D119" s="33"/>
      <c r="E119" s="33"/>
      <c r="F119" s="28"/>
      <c r="G119" s="52"/>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8"/>
        <v>#N/A</v>
      </c>
      <c r="AS119" s="70" t="e">
        <f t="shared" si="9"/>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7"/>
        <v>#N/A</v>
      </c>
    </row>
    <row r="120" spans="1:75" ht="25" customHeight="1" x14ac:dyDescent="0.15">
      <c r="A120" s="34"/>
      <c r="B120" s="33"/>
      <c r="C120" s="33"/>
      <c r="D120" s="33"/>
      <c r="E120" s="33"/>
      <c r="F120" s="28"/>
      <c r="G120" s="52"/>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8"/>
        <v>#N/A</v>
      </c>
      <c r="AS120" s="70" t="e">
        <f t="shared" si="9"/>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7"/>
        <v>#N/A</v>
      </c>
    </row>
    <row r="121" spans="1:75" ht="25" customHeight="1" x14ac:dyDescent="0.15">
      <c r="A121" s="34"/>
      <c r="B121" s="33"/>
      <c r="C121" s="33"/>
      <c r="D121" s="33"/>
      <c r="E121" s="33"/>
      <c r="F121" s="28"/>
      <c r="G121" s="52"/>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8"/>
        <v>#N/A</v>
      </c>
      <c r="AS121" s="70" t="e">
        <f t="shared" si="9"/>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7"/>
        <v>#N/A</v>
      </c>
    </row>
    <row r="122" spans="1:75" ht="25" customHeight="1" x14ac:dyDescent="0.15">
      <c r="A122" s="34"/>
      <c r="B122" s="33"/>
      <c r="C122" s="33"/>
      <c r="D122" s="33"/>
      <c r="E122" s="33"/>
      <c r="F122" s="28"/>
      <c r="G122" s="52"/>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8"/>
        <v>#N/A</v>
      </c>
      <c r="AS122" s="70" t="e">
        <f t="shared" si="9"/>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7"/>
        <v>#N/A</v>
      </c>
    </row>
    <row r="123" spans="1:75" ht="25" customHeight="1" x14ac:dyDescent="0.15">
      <c r="A123" s="34"/>
      <c r="B123" s="33"/>
      <c r="C123" s="33"/>
      <c r="D123" s="33"/>
      <c r="E123" s="33"/>
      <c r="F123" s="28"/>
      <c r="G123" s="52"/>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8"/>
        <v>#N/A</v>
      </c>
      <c r="AS123" s="70" t="e">
        <f t="shared" si="9"/>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7"/>
        <v>#N/A</v>
      </c>
    </row>
    <row r="124" spans="1:75" ht="25" customHeight="1" x14ac:dyDescent="0.15">
      <c r="A124" s="34"/>
      <c r="B124" s="33"/>
      <c r="C124" s="33"/>
      <c r="D124" s="33"/>
      <c r="E124" s="33"/>
      <c r="F124" s="28"/>
      <c r="G124" s="52"/>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8"/>
        <v>#N/A</v>
      </c>
      <c r="AS124" s="70" t="e">
        <f t="shared" si="9"/>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7"/>
        <v>#N/A</v>
      </c>
    </row>
    <row r="125" spans="1:75" ht="25" customHeight="1" x14ac:dyDescent="0.15">
      <c r="A125" s="34"/>
      <c r="B125" s="33"/>
      <c r="C125" s="33"/>
      <c r="D125" s="33"/>
      <c r="E125" s="33"/>
      <c r="F125" s="28"/>
      <c r="G125" s="52"/>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8"/>
        <v>#N/A</v>
      </c>
      <c r="AS125" s="70" t="e">
        <f t="shared" si="9"/>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7"/>
        <v>#N/A</v>
      </c>
    </row>
    <row r="126" spans="1:75" ht="25" customHeight="1" x14ac:dyDescent="0.15">
      <c r="A126" s="34"/>
      <c r="B126" s="33"/>
      <c r="C126" s="33"/>
      <c r="D126" s="33"/>
      <c r="E126" s="33"/>
      <c r="F126" s="28"/>
      <c r="G126" s="52"/>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8"/>
        <v>#N/A</v>
      </c>
      <c r="AS126" s="70" t="e">
        <f t="shared" si="9"/>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7"/>
        <v>#N/A</v>
      </c>
    </row>
    <row r="127" spans="1:75" ht="25" customHeight="1" x14ac:dyDescent="0.15">
      <c r="A127" s="34"/>
      <c r="B127" s="33"/>
      <c r="C127" s="33"/>
      <c r="D127" s="33"/>
      <c r="E127" s="33"/>
      <c r="F127" s="28"/>
      <c r="G127" s="52"/>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8"/>
        <v>#N/A</v>
      </c>
      <c r="AS127" s="70" t="e">
        <f t="shared" si="9"/>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7"/>
        <v>#N/A</v>
      </c>
    </row>
    <row r="128" spans="1:75" ht="25" customHeight="1" x14ac:dyDescent="0.15">
      <c r="A128" s="34"/>
      <c r="B128" s="33"/>
      <c r="C128" s="33"/>
      <c r="D128" s="33"/>
      <c r="E128" s="33"/>
      <c r="F128" s="28"/>
      <c r="G128" s="52"/>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8"/>
        <v>#N/A</v>
      </c>
      <c r="AS128" s="70" t="e">
        <f t="shared" si="9"/>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7"/>
        <v>#N/A</v>
      </c>
    </row>
    <row r="129" spans="1:75" ht="25" customHeight="1" x14ac:dyDescent="0.15">
      <c r="A129" s="34"/>
      <c r="B129" s="33"/>
      <c r="C129" s="33"/>
      <c r="D129" s="33"/>
      <c r="E129" s="33"/>
      <c r="F129" s="28"/>
      <c r="G129" s="52"/>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8"/>
        <v>#N/A</v>
      </c>
      <c r="AS129" s="70" t="e">
        <f t="shared" si="9"/>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7"/>
        <v>#N/A</v>
      </c>
    </row>
    <row r="130" spans="1:75" ht="25" customHeight="1" x14ac:dyDescent="0.15">
      <c r="A130" s="34"/>
      <c r="B130" s="33"/>
      <c r="C130" s="33"/>
      <c r="D130" s="33"/>
      <c r="E130" s="33"/>
      <c r="F130" s="28"/>
      <c r="G130" s="52"/>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8"/>
        <v>#N/A</v>
      </c>
      <c r="AS130" s="70" t="e">
        <f t="shared" si="9"/>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ref="BW130:BW189" si="10">SUM(BI130:BV130)</f>
        <v>#N/A</v>
      </c>
    </row>
    <row r="131" spans="1:75" ht="25" customHeight="1" x14ac:dyDescent="0.15">
      <c r="A131" s="34"/>
      <c r="B131" s="33"/>
      <c r="C131" s="33"/>
      <c r="D131" s="33"/>
      <c r="E131" s="33"/>
      <c r="F131" s="28"/>
      <c r="G131" s="52"/>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8"/>
        <v>#N/A</v>
      </c>
      <c r="AS131" s="70" t="e">
        <f t="shared" si="9"/>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10"/>
        <v>#N/A</v>
      </c>
    </row>
    <row r="132" spans="1:75" ht="25" customHeight="1" x14ac:dyDescent="0.15">
      <c r="A132" s="34"/>
      <c r="B132" s="33"/>
      <c r="C132" s="33"/>
      <c r="D132" s="33"/>
      <c r="E132" s="33"/>
      <c r="F132" s="28"/>
      <c r="G132" s="52"/>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8"/>
        <v>#N/A</v>
      </c>
      <c r="AS132" s="70" t="e">
        <f t="shared" si="9"/>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10"/>
        <v>#N/A</v>
      </c>
    </row>
    <row r="133" spans="1:75" ht="25" customHeight="1" x14ac:dyDescent="0.15">
      <c r="A133" s="34"/>
      <c r="B133" s="33"/>
      <c r="C133" s="33"/>
      <c r="D133" s="33"/>
      <c r="E133" s="33"/>
      <c r="F133" s="28"/>
      <c r="G133" s="52"/>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11">ROUND((AZ$2*AZ133+BA$2*BA133+BB$2*BB133+BC$2*BC133+BD$2*BD133+BE$2*BE133+BF$2*BF133+BG$2*BG133)/3,0)</f>
        <v>#N/A</v>
      </c>
      <c r="AS133" s="70" t="e">
        <f t="shared" si="9"/>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10"/>
        <v>#N/A</v>
      </c>
    </row>
    <row r="134" spans="1:75" ht="25" customHeight="1" x14ac:dyDescent="0.15">
      <c r="A134" s="34"/>
      <c r="B134" s="33"/>
      <c r="C134" s="33"/>
      <c r="D134" s="33"/>
      <c r="E134" s="33"/>
      <c r="F134" s="28"/>
      <c r="G134" s="52"/>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11"/>
        <v>#N/A</v>
      </c>
      <c r="AS134" s="70" t="e">
        <f t="shared" ref="AS134:AS189" si="12">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10"/>
        <v>#N/A</v>
      </c>
    </row>
    <row r="135" spans="1:75" ht="25" customHeight="1" x14ac:dyDescent="0.15">
      <c r="A135" s="34"/>
      <c r="B135" s="33"/>
      <c r="C135" s="33"/>
      <c r="D135" s="33"/>
      <c r="E135" s="33"/>
      <c r="F135" s="28"/>
      <c r="G135" s="52"/>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11"/>
        <v>#N/A</v>
      </c>
      <c r="AS135" s="70" t="e">
        <f t="shared" si="12"/>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10"/>
        <v>#N/A</v>
      </c>
    </row>
    <row r="136" spans="1:75" ht="25" customHeight="1" x14ac:dyDescent="0.15">
      <c r="A136" s="34"/>
      <c r="B136" s="33"/>
      <c r="C136" s="33"/>
      <c r="D136" s="33"/>
      <c r="E136" s="33"/>
      <c r="F136" s="28"/>
      <c r="G136" s="52"/>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11"/>
        <v>#N/A</v>
      </c>
      <c r="AS136" s="70" t="e">
        <f t="shared" si="12"/>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10"/>
        <v>#N/A</v>
      </c>
    </row>
    <row r="137" spans="1:75" ht="25" customHeight="1" x14ac:dyDescent="0.15">
      <c r="A137" s="34"/>
      <c r="B137" s="33"/>
      <c r="C137" s="33"/>
      <c r="D137" s="33"/>
      <c r="E137" s="33"/>
      <c r="F137" s="28"/>
      <c r="G137" s="52"/>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11"/>
        <v>#N/A</v>
      </c>
      <c r="AS137" s="70" t="e">
        <f t="shared" si="12"/>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10"/>
        <v>#N/A</v>
      </c>
    </row>
    <row r="138" spans="1:75" ht="25" customHeight="1" x14ac:dyDescent="0.15">
      <c r="A138" s="34"/>
      <c r="B138" s="33"/>
      <c r="C138" s="33"/>
      <c r="D138" s="33"/>
      <c r="E138" s="33"/>
      <c r="F138" s="28"/>
      <c r="G138" s="52"/>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11"/>
        <v>#N/A</v>
      </c>
      <c r="AS138" s="70" t="e">
        <f t="shared" si="12"/>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10"/>
        <v>#N/A</v>
      </c>
    </row>
    <row r="139" spans="1:75" ht="25" customHeight="1" x14ac:dyDescent="0.15">
      <c r="A139" s="34"/>
      <c r="B139" s="33"/>
      <c r="C139" s="33"/>
      <c r="D139" s="33"/>
      <c r="E139" s="33"/>
      <c r="F139" s="28"/>
      <c r="G139" s="52"/>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11"/>
        <v>#N/A</v>
      </c>
      <c r="AS139" s="70" t="e">
        <f t="shared" si="12"/>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10"/>
        <v>#N/A</v>
      </c>
    </row>
    <row r="140" spans="1:75" ht="25" customHeight="1" x14ac:dyDescent="0.15">
      <c r="A140" s="34"/>
      <c r="B140" s="33"/>
      <c r="C140" s="33"/>
      <c r="D140" s="33"/>
      <c r="E140" s="33"/>
      <c r="F140" s="28"/>
      <c r="G140" s="52"/>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11"/>
        <v>#N/A</v>
      </c>
      <c r="AS140" s="70" t="e">
        <f t="shared" si="12"/>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10"/>
        <v>#N/A</v>
      </c>
    </row>
    <row r="141" spans="1:75" ht="25" customHeight="1" x14ac:dyDescent="0.15">
      <c r="A141" s="34"/>
      <c r="B141" s="33"/>
      <c r="C141" s="33"/>
      <c r="D141" s="33"/>
      <c r="E141" s="33"/>
      <c r="F141" s="28"/>
      <c r="G141" s="52"/>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11"/>
        <v>#N/A</v>
      </c>
      <c r="AS141" s="70" t="e">
        <f t="shared" si="12"/>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10"/>
        <v>#N/A</v>
      </c>
    </row>
    <row r="142" spans="1:75" ht="25" customHeight="1" x14ac:dyDescent="0.15">
      <c r="A142" s="34"/>
      <c r="B142" s="33"/>
      <c r="C142" s="33"/>
      <c r="D142" s="33"/>
      <c r="E142" s="33"/>
      <c r="F142" s="28"/>
      <c r="G142" s="52"/>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11"/>
        <v>#N/A</v>
      </c>
      <c r="AS142" s="70" t="e">
        <f t="shared" si="12"/>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10"/>
        <v>#N/A</v>
      </c>
    </row>
    <row r="143" spans="1:75" ht="25" customHeight="1" x14ac:dyDescent="0.15">
      <c r="A143" s="34"/>
      <c r="B143" s="33"/>
      <c r="C143" s="33"/>
      <c r="D143" s="33"/>
      <c r="E143" s="33"/>
      <c r="F143" s="28"/>
      <c r="G143" s="52"/>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11"/>
        <v>#N/A</v>
      </c>
      <c r="AS143" s="70" t="e">
        <f t="shared" si="12"/>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10"/>
        <v>#N/A</v>
      </c>
    </row>
    <row r="144" spans="1:75" ht="25" customHeight="1" x14ac:dyDescent="0.15">
      <c r="A144" s="34"/>
      <c r="B144" s="33"/>
      <c r="C144" s="33"/>
      <c r="D144" s="33"/>
      <c r="E144" s="33"/>
      <c r="F144" s="28"/>
      <c r="G144" s="52"/>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11"/>
        <v>#N/A</v>
      </c>
      <c r="AS144" s="70" t="e">
        <f t="shared" si="12"/>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10"/>
        <v>#N/A</v>
      </c>
    </row>
    <row r="145" spans="1:75" ht="25" customHeight="1" x14ac:dyDescent="0.15">
      <c r="A145" s="34"/>
      <c r="B145" s="33"/>
      <c r="C145" s="33"/>
      <c r="D145" s="33"/>
      <c r="E145" s="33"/>
      <c r="F145" s="28"/>
      <c r="G145" s="52"/>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11"/>
        <v>#N/A</v>
      </c>
      <c r="AS145" s="70" t="e">
        <f t="shared" si="12"/>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10"/>
        <v>#N/A</v>
      </c>
    </row>
    <row r="146" spans="1:75" ht="25" customHeight="1" x14ac:dyDescent="0.15">
      <c r="A146" s="34"/>
      <c r="B146" s="33"/>
      <c r="C146" s="33"/>
      <c r="D146" s="33"/>
      <c r="E146" s="33"/>
      <c r="F146" s="28"/>
      <c r="G146" s="52"/>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11"/>
        <v>#N/A</v>
      </c>
      <c r="AS146" s="70" t="e">
        <f t="shared" si="12"/>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10"/>
        <v>#N/A</v>
      </c>
    </row>
    <row r="147" spans="1:75" ht="25" customHeight="1" x14ac:dyDescent="0.15">
      <c r="A147" s="34"/>
      <c r="B147" s="33"/>
      <c r="C147" s="33"/>
      <c r="D147" s="33"/>
      <c r="E147" s="33"/>
      <c r="F147" s="28"/>
      <c r="G147" s="52"/>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11"/>
        <v>#N/A</v>
      </c>
      <c r="AS147" s="70" t="e">
        <f t="shared" si="12"/>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10"/>
        <v>#N/A</v>
      </c>
    </row>
    <row r="148" spans="1:75" ht="25" customHeight="1" x14ac:dyDescent="0.15">
      <c r="A148" s="34"/>
      <c r="B148" s="33"/>
      <c r="C148" s="33"/>
      <c r="D148" s="33"/>
      <c r="E148" s="33"/>
      <c r="F148" s="28"/>
      <c r="G148" s="52"/>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11"/>
        <v>#N/A</v>
      </c>
      <c r="AS148" s="70" t="e">
        <f t="shared" si="12"/>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10"/>
        <v>#N/A</v>
      </c>
    </row>
    <row r="149" spans="1:75" ht="25" customHeight="1" x14ac:dyDescent="0.15">
      <c r="A149" s="34"/>
      <c r="B149" s="33"/>
      <c r="C149" s="33"/>
      <c r="D149" s="33"/>
      <c r="E149" s="33"/>
      <c r="F149" s="28"/>
      <c r="G149" s="52"/>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11"/>
        <v>#N/A</v>
      </c>
      <c r="AS149" s="70" t="e">
        <f t="shared" si="12"/>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10"/>
        <v>#N/A</v>
      </c>
    </row>
    <row r="150" spans="1:75" ht="25" customHeight="1" x14ac:dyDescent="0.15">
      <c r="A150" s="34"/>
      <c r="B150" s="33"/>
      <c r="C150" s="33"/>
      <c r="D150" s="33"/>
      <c r="E150" s="33"/>
      <c r="F150" s="28"/>
      <c r="G150" s="52"/>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11"/>
        <v>#N/A</v>
      </c>
      <c r="AS150" s="70" t="e">
        <f t="shared" si="12"/>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10"/>
        <v>#N/A</v>
      </c>
    </row>
    <row r="151" spans="1:75" ht="25" customHeight="1" x14ac:dyDescent="0.15">
      <c r="A151" s="34"/>
      <c r="B151" s="33"/>
      <c r="C151" s="33"/>
      <c r="D151" s="33"/>
      <c r="E151" s="33"/>
      <c r="F151" s="28"/>
      <c r="G151" s="52"/>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11"/>
        <v>#N/A</v>
      </c>
      <c r="AS151" s="70" t="e">
        <f t="shared" si="12"/>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10"/>
        <v>#N/A</v>
      </c>
    </row>
    <row r="152" spans="1:75" ht="25" customHeight="1" x14ac:dyDescent="0.15">
      <c r="A152" s="34"/>
      <c r="B152" s="33"/>
      <c r="C152" s="33"/>
      <c r="D152" s="33"/>
      <c r="E152" s="33"/>
      <c r="F152" s="28"/>
      <c r="G152" s="52"/>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11"/>
        <v>#N/A</v>
      </c>
      <c r="AS152" s="70" t="e">
        <f t="shared" si="12"/>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10"/>
        <v>#N/A</v>
      </c>
    </row>
    <row r="153" spans="1:75" ht="25" customHeight="1" x14ac:dyDescent="0.15">
      <c r="A153" s="34"/>
      <c r="B153" s="33"/>
      <c r="C153" s="33"/>
      <c r="D153" s="33"/>
      <c r="E153" s="33"/>
      <c r="F153" s="28"/>
      <c r="G153" s="52"/>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11"/>
        <v>#N/A</v>
      </c>
      <c r="AS153" s="70" t="e">
        <f t="shared" si="12"/>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10"/>
        <v>#N/A</v>
      </c>
    </row>
    <row r="154" spans="1:75" ht="25" customHeight="1" x14ac:dyDescent="0.15">
      <c r="A154" s="34"/>
      <c r="B154" s="33"/>
      <c r="C154" s="33"/>
      <c r="D154" s="33"/>
      <c r="E154" s="33"/>
      <c r="F154" s="28"/>
      <c r="G154" s="52"/>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11"/>
        <v>#N/A</v>
      </c>
      <c r="AS154" s="70" t="e">
        <f t="shared" si="12"/>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10"/>
        <v>#N/A</v>
      </c>
    </row>
    <row r="155" spans="1:75" ht="25" customHeight="1" x14ac:dyDescent="0.15">
      <c r="A155" s="34"/>
      <c r="B155" s="33"/>
      <c r="C155" s="33"/>
      <c r="D155" s="33"/>
      <c r="E155" s="33"/>
      <c r="F155" s="28"/>
      <c r="G155" s="52"/>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11"/>
        <v>#N/A</v>
      </c>
      <c r="AS155" s="70" t="e">
        <f t="shared" si="12"/>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10"/>
        <v>#N/A</v>
      </c>
    </row>
    <row r="156" spans="1:75" ht="25" customHeight="1" x14ac:dyDescent="0.15">
      <c r="A156" s="34"/>
      <c r="B156" s="33"/>
      <c r="C156" s="33"/>
      <c r="D156" s="33"/>
      <c r="E156" s="33"/>
      <c r="F156" s="28"/>
      <c r="G156" s="52"/>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11"/>
        <v>#N/A</v>
      </c>
      <c r="AS156" s="70" t="e">
        <f t="shared" si="12"/>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10"/>
        <v>#N/A</v>
      </c>
    </row>
    <row r="157" spans="1:75" ht="25" customHeight="1" x14ac:dyDescent="0.15">
      <c r="A157" s="34"/>
      <c r="B157" s="33"/>
      <c r="C157" s="33"/>
      <c r="D157" s="33"/>
      <c r="E157" s="33"/>
      <c r="F157" s="28"/>
      <c r="G157" s="52"/>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11"/>
        <v>#N/A</v>
      </c>
      <c r="AS157" s="70" t="e">
        <f t="shared" si="12"/>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10"/>
        <v>#N/A</v>
      </c>
    </row>
    <row r="158" spans="1:75" ht="25" customHeight="1" x14ac:dyDescent="0.15">
      <c r="A158" s="34"/>
      <c r="B158" s="33"/>
      <c r="C158" s="33"/>
      <c r="D158" s="33"/>
      <c r="E158" s="33"/>
      <c r="F158" s="28"/>
      <c r="G158" s="52"/>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11"/>
        <v>#N/A</v>
      </c>
      <c r="AS158" s="70" t="e">
        <f t="shared" si="12"/>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10"/>
        <v>#N/A</v>
      </c>
    </row>
    <row r="159" spans="1:75" ht="25" customHeight="1" x14ac:dyDescent="0.15">
      <c r="A159" s="34"/>
      <c r="B159" s="33"/>
      <c r="C159" s="33"/>
      <c r="D159" s="33"/>
      <c r="E159" s="33"/>
      <c r="F159" s="28"/>
      <c r="G159" s="52"/>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11"/>
        <v>#N/A</v>
      </c>
      <c r="AS159" s="70" t="e">
        <f t="shared" si="12"/>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10"/>
        <v>#N/A</v>
      </c>
    </row>
    <row r="160" spans="1:75" ht="25" customHeight="1" x14ac:dyDescent="0.15">
      <c r="A160" s="34"/>
      <c r="B160" s="33"/>
      <c r="C160" s="33"/>
      <c r="D160" s="33"/>
      <c r="E160" s="33"/>
      <c r="F160" s="28"/>
      <c r="G160" s="52"/>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11"/>
        <v>#N/A</v>
      </c>
      <c r="AS160" s="70" t="e">
        <f t="shared" si="12"/>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10"/>
        <v>#N/A</v>
      </c>
    </row>
    <row r="161" spans="1:75" ht="25" customHeight="1" x14ac:dyDescent="0.15">
      <c r="A161" s="34"/>
      <c r="B161" s="33"/>
      <c r="C161" s="33"/>
      <c r="D161" s="33"/>
      <c r="E161" s="33"/>
      <c r="F161" s="28"/>
      <c r="G161" s="52"/>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11"/>
        <v>#N/A</v>
      </c>
      <c r="AS161" s="70" t="e">
        <f t="shared" si="12"/>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10"/>
        <v>#N/A</v>
      </c>
    </row>
    <row r="162" spans="1:75" ht="25" customHeight="1" x14ac:dyDescent="0.15">
      <c r="A162" s="34"/>
      <c r="B162" s="33"/>
      <c r="C162" s="33"/>
      <c r="D162" s="33"/>
      <c r="E162" s="33"/>
      <c r="F162" s="28"/>
      <c r="G162" s="52"/>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11"/>
        <v>#N/A</v>
      </c>
      <c r="AS162" s="70" t="e">
        <f t="shared" si="12"/>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10"/>
        <v>#N/A</v>
      </c>
    </row>
    <row r="163" spans="1:75" ht="25" customHeight="1" x14ac:dyDescent="0.15">
      <c r="A163" s="34"/>
      <c r="B163" s="33"/>
      <c r="C163" s="33"/>
      <c r="D163" s="33"/>
      <c r="E163" s="33"/>
      <c r="F163" s="28"/>
      <c r="G163" s="52"/>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11"/>
        <v>#N/A</v>
      </c>
      <c r="AS163" s="70" t="e">
        <f t="shared" si="12"/>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10"/>
        <v>#N/A</v>
      </c>
    </row>
    <row r="164" spans="1:75" ht="25" customHeight="1" x14ac:dyDescent="0.15">
      <c r="A164" s="34"/>
      <c r="B164" s="33"/>
      <c r="C164" s="33"/>
      <c r="D164" s="33"/>
      <c r="E164" s="33"/>
      <c r="F164" s="28"/>
      <c r="G164" s="52"/>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11"/>
        <v>#N/A</v>
      </c>
      <c r="AS164" s="70" t="e">
        <f t="shared" si="12"/>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10"/>
        <v>#N/A</v>
      </c>
    </row>
    <row r="165" spans="1:75" ht="25" customHeight="1" x14ac:dyDescent="0.15">
      <c r="A165" s="34"/>
      <c r="B165" s="33"/>
      <c r="C165" s="33"/>
      <c r="D165" s="33"/>
      <c r="E165" s="33"/>
      <c r="F165" s="28"/>
      <c r="G165" s="52"/>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11"/>
        <v>#N/A</v>
      </c>
      <c r="AS165" s="70" t="e">
        <f t="shared" si="12"/>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10"/>
        <v>#N/A</v>
      </c>
    </row>
    <row r="166" spans="1:75" ht="25" customHeight="1" x14ac:dyDescent="0.15">
      <c r="A166" s="34"/>
      <c r="B166" s="33"/>
      <c r="C166" s="33"/>
      <c r="D166" s="33"/>
      <c r="E166" s="33"/>
      <c r="F166" s="28"/>
      <c r="G166" s="52"/>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11"/>
        <v>#N/A</v>
      </c>
      <c r="AS166" s="70" t="e">
        <f t="shared" si="12"/>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10"/>
        <v>#N/A</v>
      </c>
    </row>
    <row r="167" spans="1:75" ht="25" customHeight="1" x14ac:dyDescent="0.15">
      <c r="A167" s="34"/>
      <c r="B167" s="33"/>
      <c r="C167" s="33"/>
      <c r="D167" s="33"/>
      <c r="E167" s="33"/>
      <c r="F167" s="28"/>
      <c r="G167" s="52"/>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11"/>
        <v>#N/A</v>
      </c>
      <c r="AS167" s="70" t="e">
        <f t="shared" si="12"/>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10"/>
        <v>#N/A</v>
      </c>
    </row>
    <row r="168" spans="1:75" ht="25" customHeight="1" x14ac:dyDescent="0.15">
      <c r="A168" s="34"/>
      <c r="B168" s="33"/>
      <c r="C168" s="33"/>
      <c r="D168" s="33"/>
      <c r="E168" s="33"/>
      <c r="F168" s="28"/>
      <c r="G168" s="52"/>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11"/>
        <v>#N/A</v>
      </c>
      <c r="AS168" s="70" t="e">
        <f t="shared" si="12"/>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10"/>
        <v>#N/A</v>
      </c>
    </row>
    <row r="169" spans="1:75" ht="25" customHeight="1" x14ac:dyDescent="0.15">
      <c r="A169" s="34"/>
      <c r="B169" s="33"/>
      <c r="C169" s="33"/>
      <c r="D169" s="33"/>
      <c r="E169" s="33"/>
      <c r="F169" s="28"/>
      <c r="G169" s="52"/>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11"/>
        <v>#N/A</v>
      </c>
      <c r="AS169" s="70" t="e">
        <f t="shared" si="12"/>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10"/>
        <v>#N/A</v>
      </c>
    </row>
    <row r="170" spans="1:75" ht="25" customHeight="1" x14ac:dyDescent="0.15">
      <c r="A170" s="34"/>
      <c r="B170" s="33"/>
      <c r="C170" s="33"/>
      <c r="D170" s="33"/>
      <c r="E170" s="33"/>
      <c r="F170" s="28"/>
      <c r="G170" s="52"/>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11"/>
        <v>#N/A</v>
      </c>
      <c r="AS170" s="70" t="e">
        <f t="shared" si="12"/>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10"/>
        <v>#N/A</v>
      </c>
    </row>
    <row r="171" spans="1:75" ht="25" customHeight="1" x14ac:dyDescent="0.15">
      <c r="A171" s="34"/>
      <c r="B171" s="33"/>
      <c r="C171" s="33"/>
      <c r="D171" s="33"/>
      <c r="E171" s="33"/>
      <c r="F171" s="28"/>
      <c r="G171" s="52"/>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11"/>
        <v>#N/A</v>
      </c>
      <c r="AS171" s="70" t="e">
        <f t="shared" si="12"/>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10"/>
        <v>#N/A</v>
      </c>
    </row>
    <row r="172" spans="1:75" ht="25" customHeight="1" x14ac:dyDescent="0.15">
      <c r="A172" s="34"/>
      <c r="B172" s="33"/>
      <c r="C172" s="33"/>
      <c r="D172" s="33"/>
      <c r="E172" s="33"/>
      <c r="F172" s="28"/>
      <c r="G172" s="52"/>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11"/>
        <v>#N/A</v>
      </c>
      <c r="AS172" s="70" t="e">
        <f t="shared" si="12"/>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10"/>
        <v>#N/A</v>
      </c>
    </row>
    <row r="173" spans="1:75" ht="25" customHeight="1" x14ac:dyDescent="0.15">
      <c r="A173" s="34"/>
      <c r="B173" s="33"/>
      <c r="C173" s="33"/>
      <c r="D173" s="33"/>
      <c r="E173" s="33"/>
      <c r="F173" s="28"/>
      <c r="G173" s="52"/>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11"/>
        <v>#N/A</v>
      </c>
      <c r="AS173" s="70" t="e">
        <f t="shared" si="12"/>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10"/>
        <v>#N/A</v>
      </c>
    </row>
    <row r="174" spans="1:75" ht="25" customHeight="1" x14ac:dyDescent="0.15">
      <c r="A174" s="34"/>
      <c r="B174" s="33"/>
      <c r="C174" s="33"/>
      <c r="D174" s="33"/>
      <c r="E174" s="33"/>
      <c r="F174" s="28"/>
      <c r="G174" s="52"/>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11"/>
        <v>#N/A</v>
      </c>
      <c r="AS174" s="70" t="e">
        <f t="shared" si="12"/>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10"/>
        <v>#N/A</v>
      </c>
    </row>
    <row r="175" spans="1:75" ht="25" customHeight="1" x14ac:dyDescent="0.15">
      <c r="A175" s="34"/>
      <c r="B175" s="33"/>
      <c r="C175" s="33"/>
      <c r="D175" s="33"/>
      <c r="E175" s="33"/>
      <c r="F175" s="28"/>
      <c r="G175" s="52"/>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11"/>
        <v>#N/A</v>
      </c>
      <c r="AS175" s="70" t="e">
        <f t="shared" si="12"/>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10"/>
        <v>#N/A</v>
      </c>
    </row>
    <row r="176" spans="1:75" ht="25" customHeight="1" x14ac:dyDescent="0.15">
      <c r="A176" s="34"/>
      <c r="B176" s="33"/>
      <c r="C176" s="33"/>
      <c r="D176" s="33"/>
      <c r="E176" s="33"/>
      <c r="F176" s="28"/>
      <c r="G176" s="52"/>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11"/>
        <v>#N/A</v>
      </c>
      <c r="AS176" s="70" t="e">
        <f t="shared" si="12"/>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10"/>
        <v>#N/A</v>
      </c>
    </row>
    <row r="177" spans="1:75" ht="25" customHeight="1" x14ac:dyDescent="0.15">
      <c r="A177" s="34"/>
      <c r="B177" s="33"/>
      <c r="C177" s="33"/>
      <c r="D177" s="33"/>
      <c r="E177" s="33"/>
      <c r="F177" s="28"/>
      <c r="G177" s="52"/>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11"/>
        <v>#N/A</v>
      </c>
      <c r="AS177" s="70" t="e">
        <f t="shared" si="12"/>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10"/>
        <v>#N/A</v>
      </c>
    </row>
    <row r="178" spans="1:75" ht="25" customHeight="1" x14ac:dyDescent="0.15">
      <c r="A178" s="34"/>
      <c r="B178" s="33"/>
      <c r="C178" s="33"/>
      <c r="D178" s="33"/>
      <c r="E178" s="33"/>
      <c r="F178" s="28"/>
      <c r="G178" s="52"/>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11"/>
        <v>#N/A</v>
      </c>
      <c r="AS178" s="70" t="e">
        <f t="shared" si="12"/>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10"/>
        <v>#N/A</v>
      </c>
    </row>
    <row r="179" spans="1:75" ht="25" customHeight="1" x14ac:dyDescent="0.15">
      <c r="A179" s="34"/>
      <c r="B179" s="33"/>
      <c r="C179" s="33"/>
      <c r="D179" s="33"/>
      <c r="E179" s="33"/>
      <c r="F179" s="28"/>
      <c r="G179" s="52"/>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11"/>
        <v>#N/A</v>
      </c>
      <c r="AS179" s="70" t="e">
        <f t="shared" si="12"/>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10"/>
        <v>#N/A</v>
      </c>
    </row>
    <row r="180" spans="1:75" ht="25" customHeight="1" x14ac:dyDescent="0.15">
      <c r="A180" s="34"/>
      <c r="B180" s="33"/>
      <c r="C180" s="33"/>
      <c r="D180" s="33"/>
      <c r="E180" s="33"/>
      <c r="F180" s="28"/>
      <c r="G180" s="52"/>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11"/>
        <v>#N/A</v>
      </c>
      <c r="AS180" s="70" t="e">
        <f t="shared" si="12"/>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10"/>
        <v>#N/A</v>
      </c>
    </row>
    <row r="181" spans="1:75" ht="25" customHeight="1" x14ac:dyDescent="0.15">
      <c r="A181" s="34"/>
      <c r="B181" s="33"/>
      <c r="C181" s="33"/>
      <c r="D181" s="33"/>
      <c r="E181" s="33"/>
      <c r="F181" s="28"/>
      <c r="G181" s="52"/>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11"/>
        <v>#N/A</v>
      </c>
      <c r="AS181" s="70" t="e">
        <f t="shared" si="12"/>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10"/>
        <v>#N/A</v>
      </c>
    </row>
    <row r="182" spans="1:75" ht="25" customHeight="1" x14ac:dyDescent="0.15">
      <c r="A182" s="34"/>
      <c r="B182" s="33"/>
      <c r="C182" s="33"/>
      <c r="D182" s="33"/>
      <c r="E182" s="33"/>
      <c r="F182" s="28"/>
      <c r="G182" s="52"/>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11"/>
        <v>#N/A</v>
      </c>
      <c r="AS182" s="70" t="e">
        <f t="shared" si="12"/>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10"/>
        <v>#N/A</v>
      </c>
    </row>
    <row r="183" spans="1:75" ht="25" customHeight="1" x14ac:dyDescent="0.15">
      <c r="A183" s="34"/>
      <c r="B183" s="33"/>
      <c r="C183" s="33"/>
      <c r="D183" s="33"/>
      <c r="E183" s="33"/>
      <c r="F183" s="28"/>
      <c r="G183" s="52"/>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11"/>
        <v>#N/A</v>
      </c>
      <c r="AS183" s="70" t="e">
        <f t="shared" si="12"/>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10"/>
        <v>#N/A</v>
      </c>
    </row>
    <row r="184" spans="1:75" ht="25" customHeight="1" x14ac:dyDescent="0.15">
      <c r="A184" s="34"/>
      <c r="B184" s="33"/>
      <c r="C184" s="33"/>
      <c r="D184" s="33"/>
      <c r="E184" s="33"/>
      <c r="F184" s="28"/>
      <c r="G184" s="52"/>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11"/>
        <v>#N/A</v>
      </c>
      <c r="AS184" s="70" t="e">
        <f t="shared" si="12"/>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10"/>
        <v>#N/A</v>
      </c>
    </row>
    <row r="185" spans="1:75" ht="25" customHeight="1" x14ac:dyDescent="0.15">
      <c r="A185" s="34"/>
      <c r="B185" s="33"/>
      <c r="C185" s="33"/>
      <c r="D185" s="33"/>
      <c r="E185" s="33"/>
      <c r="F185" s="28"/>
      <c r="G185" s="52"/>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11"/>
        <v>#N/A</v>
      </c>
      <c r="AS185" s="70" t="e">
        <f t="shared" si="12"/>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10"/>
        <v>#N/A</v>
      </c>
    </row>
    <row r="186" spans="1:75" ht="25" customHeight="1" x14ac:dyDescent="0.15">
      <c r="A186" s="34"/>
      <c r="B186" s="33"/>
      <c r="C186" s="33"/>
      <c r="D186" s="33"/>
      <c r="E186" s="33"/>
      <c r="F186" s="28"/>
      <c r="G186" s="52"/>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11"/>
        <v>#N/A</v>
      </c>
      <c r="AS186" s="70" t="e">
        <f t="shared" si="12"/>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10"/>
        <v>#N/A</v>
      </c>
    </row>
    <row r="187" spans="1:75" ht="25" customHeight="1" x14ac:dyDescent="0.15">
      <c r="A187" s="34"/>
      <c r="B187" s="33"/>
      <c r="C187" s="33"/>
      <c r="D187" s="33"/>
      <c r="E187" s="33"/>
      <c r="F187" s="28"/>
      <c r="G187" s="52"/>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11"/>
        <v>#N/A</v>
      </c>
      <c r="AS187" s="70" t="e">
        <f t="shared" si="12"/>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10"/>
        <v>#N/A</v>
      </c>
    </row>
    <row r="188" spans="1:75" ht="25" customHeight="1" x14ac:dyDescent="0.15">
      <c r="A188" s="34"/>
      <c r="B188" s="33"/>
      <c r="C188" s="33"/>
      <c r="D188" s="33"/>
      <c r="E188" s="33"/>
      <c r="F188" s="28"/>
      <c r="G188" s="52"/>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11"/>
        <v>#N/A</v>
      </c>
      <c r="AS188" s="70" t="e">
        <f t="shared" si="12"/>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10"/>
        <v>#N/A</v>
      </c>
    </row>
    <row r="189" spans="1:75" ht="25" customHeight="1" x14ac:dyDescent="0.15">
      <c r="A189" s="34"/>
      <c r="B189" s="33"/>
      <c r="C189" s="33"/>
      <c r="D189" s="33"/>
      <c r="E189" s="33"/>
      <c r="F189" s="28"/>
      <c r="G189" s="52"/>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11"/>
        <v>#N/A</v>
      </c>
      <c r="AS189" s="70" t="e">
        <f t="shared" si="12"/>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10"/>
        <v>#N/A</v>
      </c>
    </row>
    <row r="190" spans="1:75" ht="25" customHeight="1" x14ac:dyDescent="0.15">
      <c r="A190" s="34"/>
      <c r="B190" s="33"/>
      <c r="C190" s="33"/>
      <c r="D190" s="33"/>
      <c r="E190" s="33"/>
      <c r="F190" s="28"/>
      <c r="G190" s="52"/>
      <c r="H190" s="52"/>
      <c r="I190" s="52"/>
      <c r="J190" s="52"/>
      <c r="K190" s="52"/>
      <c r="L190" s="52"/>
      <c r="M190" s="52"/>
      <c r="N190" s="52"/>
      <c r="O190" s="53"/>
      <c r="P190" s="53"/>
      <c r="Q190" s="53"/>
      <c r="R190" s="53"/>
      <c r="S190" s="53"/>
      <c r="T190" s="53"/>
      <c r="U190" s="53"/>
    </row>
    <row r="191" spans="1:75" ht="25" customHeight="1" x14ac:dyDescent="0.15">
      <c r="A191" s="34"/>
      <c r="B191" s="33"/>
      <c r="C191" s="33"/>
      <c r="D191" s="33"/>
      <c r="E191" s="33"/>
      <c r="F191" s="28"/>
      <c r="G191" s="52"/>
      <c r="H191" s="52"/>
      <c r="I191" s="52"/>
      <c r="J191" s="52"/>
      <c r="K191" s="52"/>
      <c r="L191" s="52"/>
      <c r="M191" s="52"/>
      <c r="N191" s="52"/>
      <c r="O191" s="53"/>
      <c r="P191" s="53"/>
      <c r="Q191" s="53"/>
      <c r="R191" s="53"/>
      <c r="S191" s="53"/>
      <c r="T191" s="53"/>
      <c r="U191" s="53"/>
    </row>
    <row r="192" spans="1:75" ht="25" customHeight="1" x14ac:dyDescent="0.15">
      <c r="A192" s="34"/>
      <c r="B192" s="33"/>
      <c r="C192" s="33"/>
      <c r="D192" s="33"/>
      <c r="E192" s="33"/>
      <c r="F192" s="28"/>
      <c r="G192" s="52"/>
      <c r="H192" s="52"/>
      <c r="I192" s="52"/>
      <c r="J192" s="52"/>
      <c r="K192" s="52"/>
      <c r="L192" s="52"/>
      <c r="M192" s="52"/>
      <c r="N192" s="52"/>
      <c r="O192" s="53"/>
      <c r="P192" s="53"/>
      <c r="Q192" s="53"/>
      <c r="R192" s="53"/>
      <c r="S192" s="53"/>
      <c r="T192" s="53"/>
      <c r="U192" s="53"/>
    </row>
    <row r="193" spans="1:21" ht="25" customHeight="1" x14ac:dyDescent="0.15">
      <c r="A193" s="34"/>
      <c r="B193" s="33"/>
      <c r="C193" s="33"/>
      <c r="D193" s="33"/>
      <c r="E193" s="33"/>
      <c r="F193" s="28"/>
      <c r="G193" s="52"/>
      <c r="H193" s="52"/>
      <c r="I193" s="52"/>
      <c r="J193" s="52"/>
      <c r="K193" s="52"/>
      <c r="L193" s="52"/>
      <c r="M193" s="52"/>
      <c r="N193" s="52"/>
      <c r="O193" s="53"/>
      <c r="P193" s="53"/>
      <c r="Q193" s="53"/>
      <c r="R193" s="53"/>
      <c r="S193" s="53"/>
      <c r="T193" s="53"/>
      <c r="U193" s="53"/>
    </row>
    <row r="194" spans="1:21" ht="25" customHeight="1" x14ac:dyDescent="0.15">
      <c r="A194" s="34"/>
      <c r="B194" s="33"/>
      <c r="C194" s="33"/>
      <c r="D194" s="33"/>
      <c r="E194" s="33"/>
      <c r="F194" s="28"/>
      <c r="G194" s="52"/>
      <c r="H194" s="52"/>
      <c r="I194" s="52"/>
      <c r="J194" s="52"/>
      <c r="K194" s="52"/>
      <c r="L194" s="52"/>
      <c r="M194" s="52"/>
      <c r="N194" s="52"/>
      <c r="O194" s="53"/>
      <c r="P194" s="53"/>
      <c r="Q194" s="53"/>
      <c r="R194" s="53"/>
      <c r="S194" s="53"/>
      <c r="T194" s="53"/>
      <c r="U194" s="53"/>
    </row>
    <row r="195" spans="1:21" ht="25" customHeight="1" x14ac:dyDescent="0.15">
      <c r="A195" s="34"/>
      <c r="B195" s="33"/>
      <c r="C195" s="33"/>
      <c r="D195" s="33"/>
      <c r="E195" s="33"/>
      <c r="F195" s="28"/>
      <c r="G195" s="52"/>
      <c r="H195" s="52"/>
      <c r="I195" s="52"/>
      <c r="J195" s="52"/>
      <c r="K195" s="52"/>
      <c r="L195" s="52"/>
      <c r="M195" s="52"/>
      <c r="N195" s="52"/>
      <c r="O195" s="53"/>
      <c r="P195" s="53"/>
      <c r="Q195" s="53"/>
      <c r="R195" s="53"/>
      <c r="S195" s="53"/>
      <c r="T195" s="53"/>
      <c r="U195" s="53"/>
    </row>
    <row r="196" spans="1:21" ht="25" customHeight="1" x14ac:dyDescent="0.15">
      <c r="A196" s="34"/>
      <c r="B196" s="33"/>
      <c r="C196" s="33"/>
      <c r="D196" s="33"/>
      <c r="E196" s="33"/>
      <c r="F196" s="28"/>
      <c r="G196" s="52"/>
      <c r="H196" s="52"/>
      <c r="I196" s="52"/>
      <c r="J196" s="52"/>
      <c r="K196" s="52"/>
      <c r="L196" s="52"/>
      <c r="M196" s="52"/>
      <c r="N196" s="52"/>
      <c r="O196" s="53"/>
      <c r="P196" s="53"/>
      <c r="Q196" s="53"/>
      <c r="R196" s="53"/>
      <c r="S196" s="53"/>
      <c r="T196" s="53"/>
      <c r="U196" s="53"/>
    </row>
    <row r="197" spans="1:21" ht="25" customHeight="1" x14ac:dyDescent="0.15">
      <c r="A197" s="34"/>
      <c r="B197" s="33"/>
      <c r="C197" s="33"/>
      <c r="D197" s="33"/>
      <c r="E197" s="33"/>
      <c r="F197" s="28"/>
      <c r="G197" s="52"/>
      <c r="H197" s="52"/>
      <c r="I197" s="52"/>
      <c r="J197" s="52"/>
      <c r="K197" s="52"/>
      <c r="L197" s="52"/>
      <c r="M197" s="52"/>
      <c r="N197" s="52"/>
      <c r="O197" s="53"/>
      <c r="P197" s="53"/>
      <c r="Q197" s="53"/>
      <c r="R197" s="53"/>
      <c r="S197" s="53"/>
      <c r="T197" s="53"/>
      <c r="U197" s="53"/>
    </row>
  </sheetData>
  <mergeCells count="7">
    <mergeCell ref="AR2:AR3"/>
    <mergeCell ref="AS2:AS3"/>
    <mergeCell ref="G2:J2"/>
    <mergeCell ref="A2:F2"/>
    <mergeCell ref="O2:U2"/>
    <mergeCell ref="AJ2:AQ2"/>
    <mergeCell ref="V2:AI2"/>
  </mergeCells>
  <pageMargins left="0.7" right="0.7" top="0.75" bottom="0.75" header="0.3" footer="0.3"/>
  <pageSetup paperSize="17" scale="62" orientation="landscape" r:id="rId1"/>
  <extLst>
    <ext xmlns:x14="http://schemas.microsoft.com/office/spreadsheetml/2009/9/main" uri="{CCE6A557-97BC-4b89-ADB6-D9C93CAAB3DF}">
      <x14:dataValidations xmlns:xm="http://schemas.microsoft.com/office/excel/2006/main" count="7">
        <x14:dataValidation type="list" allowBlank="1" showInputMessage="1" showErrorMessage="1" xr:uid="{48AF5D38-5C14-4A4A-9152-1123200C09CF}">
          <x14:formula1>
            <xm:f>'Validation Lists'!$B$3:$B$16</xm:f>
          </x14:formula1>
          <xm:sqref>D198</xm:sqref>
        </x14:dataValidation>
        <x14:dataValidation type="list" allowBlank="1" showInputMessage="1" showErrorMessage="1" xr:uid="{263AB27D-E11E-48CF-811E-D3B2B4D0497D}">
          <x14:formula1>
            <xm:f>'Validation Lists'!$B$18:$B$79</xm:f>
          </x14:formula1>
          <xm:sqref>E198:F198</xm:sqref>
        </x14:dataValidation>
        <x14:dataValidation type="list" allowBlank="1" showInputMessage="1" showErrorMessage="1" xr:uid="{4CA7BFDE-7568-4209-A68F-F90923FBCAFD}">
          <x14:formula1>
            <xm:f>'Validation Lists'!$B$162:$B$163</xm:f>
          </x14:formula1>
          <xm:sqref>D15:D197</xm:sqref>
        </x14:dataValidation>
        <x14:dataValidation type="list" allowBlank="1" showInputMessage="1" showErrorMessage="1" xr:uid="{516C98BE-17EF-479A-B1A2-D3DE102538A1}">
          <x14:formula1>
            <xm:f>'Validation Lists'!$B$223:$B$227</xm:f>
          </x14:formula1>
          <xm:sqref>F15:F197</xm:sqref>
        </x14:dataValidation>
        <x14:dataValidation type="list" allowBlank="1" showInputMessage="1" showErrorMessage="1" xr:uid="{5EC29243-1517-4090-A8E8-92538409FE20}">
          <x14:formula1>
            <xm:f>'Validation Lists'!$B$18:$B$27</xm:f>
          </x14:formula1>
          <xm:sqref>E9:E10 E15:E197</xm:sqref>
        </x14:dataValidation>
        <x14:dataValidation type="list" allowBlank="1" showInputMessage="1" showErrorMessage="1" xr:uid="{DF9649B0-5252-4DA0-B206-C5E9C1F1EE13}">
          <x14:formula1>
            <xm:f>'Validation Lists'!$B$229:$B$230</xm:f>
          </x14:formula1>
          <xm:sqref>V4:AI14 AF15:AI189</xm:sqref>
        </x14:dataValidation>
        <x14:dataValidation type="list" allowBlank="1" showInputMessage="1" showErrorMessage="1" xr:uid="{E1D3F223-F287-4C3A-88DA-BF0A95259E28}">
          <x14:formula1>
            <xm:f>'Validation Lists'!$B$232:$B$235</xm:f>
          </x14:formula1>
          <xm:sqref>AJ4:AQ189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W197"/>
  <sheetViews>
    <sheetView topLeftCell="D1" zoomScale="104" workbookViewId="0">
      <selection activeCell="G5" sqref="G5"/>
    </sheetView>
  </sheetViews>
  <sheetFormatPr baseColWidth="10" defaultColWidth="8.6640625" defaultRowHeight="14" x14ac:dyDescent="0.15"/>
  <cols>
    <col min="1" max="1" width="12.6640625" style="47" customWidth="1"/>
    <col min="2" max="2" width="26.6640625" style="48" customWidth="1"/>
    <col min="3" max="3" width="12.6640625" style="48" customWidth="1"/>
    <col min="4" max="4" width="17.33203125" style="48" customWidth="1"/>
    <col min="5" max="5" width="12.6640625" style="48" customWidth="1"/>
    <col min="6" max="6" width="26" style="48" customWidth="1"/>
    <col min="7" max="7" width="16.83203125" style="48" customWidth="1"/>
    <col min="8" max="10" width="12.6640625" style="48" customWidth="1"/>
    <col min="11" max="11" width="19.6640625" style="48" customWidth="1"/>
    <col min="12" max="12" width="14.33203125" style="48" customWidth="1"/>
    <col min="13" max="15" width="12.6640625" style="48" customWidth="1"/>
    <col min="16" max="19" width="12.6640625" style="47" customWidth="1"/>
    <col min="20" max="20" width="15" style="47" customWidth="1"/>
    <col min="21" max="21" width="12.6640625" style="47" customWidth="1"/>
    <col min="22" max="43" width="23.5" style="48" hidden="1" customWidth="1"/>
    <col min="44" max="44" width="20.33203125" style="35" customWidth="1"/>
    <col min="45" max="45" width="25.33203125" style="47" hidden="1" customWidth="1"/>
    <col min="46" max="51" width="8.6640625" style="35"/>
    <col min="52" max="52" width="9.1640625" style="35" bestFit="1" customWidth="1"/>
    <col min="53" max="75" width="8.6640625" style="35"/>
    <col min="76" max="16384" width="8.6640625" style="47"/>
  </cols>
  <sheetData>
    <row r="1" spans="1:75" x14ac:dyDescent="0.15">
      <c r="AZ1" s="69" t="s">
        <v>297</v>
      </c>
      <c r="BI1" s="69" t="s">
        <v>297</v>
      </c>
    </row>
    <row r="2" spans="1:75" ht="29.25"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57" t="s">
        <v>149</v>
      </c>
      <c r="W2" s="158"/>
      <c r="X2" s="158"/>
      <c r="Y2" s="158"/>
      <c r="Z2" s="158"/>
      <c r="AA2" s="158"/>
      <c r="AB2" s="158"/>
      <c r="AC2" s="158"/>
      <c r="AD2" s="158"/>
      <c r="AE2" s="158"/>
      <c r="AF2" s="158"/>
      <c r="AG2" s="158"/>
      <c r="AH2" s="158"/>
      <c r="AI2" s="159"/>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ht="150.75" customHeight="1" x14ac:dyDescent="0.15">
      <c r="A3" s="32" t="s">
        <v>8</v>
      </c>
      <c r="B3" s="29" t="s">
        <v>60</v>
      </c>
      <c r="C3" s="29" t="s">
        <v>0</v>
      </c>
      <c r="D3" s="29" t="s">
        <v>301</v>
      </c>
      <c r="E3" s="30" t="s">
        <v>137</v>
      </c>
      <c r="F3" s="30" t="s">
        <v>163</v>
      </c>
      <c r="G3" s="30" t="s">
        <v>167</v>
      </c>
      <c r="H3" s="49" t="s">
        <v>61</v>
      </c>
      <c r="I3" s="49" t="s">
        <v>62</v>
      </c>
      <c r="J3" s="49" t="s">
        <v>63</v>
      </c>
      <c r="K3" s="49" t="s">
        <v>84</v>
      </c>
      <c r="L3" s="49" t="s">
        <v>71</v>
      </c>
      <c r="M3" s="49" t="s">
        <v>83</v>
      </c>
      <c r="N3" s="49"/>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Z3" s="68"/>
      <c r="BA3" s="68"/>
      <c r="BB3" s="68"/>
      <c r="BC3" s="68"/>
      <c r="BD3" s="68"/>
      <c r="BE3" s="68"/>
      <c r="BF3" s="68"/>
      <c r="BG3" s="68"/>
      <c r="BI3" s="68"/>
      <c r="BJ3" s="68"/>
      <c r="BK3" s="68"/>
      <c r="BL3" s="68"/>
      <c r="BM3" s="68"/>
      <c r="BN3" s="68"/>
      <c r="BO3" s="68"/>
      <c r="BP3" s="68"/>
      <c r="BQ3" s="68"/>
      <c r="BR3" s="68"/>
      <c r="BS3" s="68"/>
      <c r="BT3" s="68"/>
      <c r="BU3" s="68"/>
      <c r="BV3" s="68"/>
      <c r="BW3" s="68"/>
    </row>
    <row r="4" spans="1:75" ht="98.25" customHeight="1" x14ac:dyDescent="0.15">
      <c r="A4" s="29">
        <v>1</v>
      </c>
      <c r="B4" s="61" t="s">
        <v>437</v>
      </c>
      <c r="C4" s="30" t="s">
        <v>303</v>
      </c>
      <c r="D4" s="30" t="s">
        <v>438</v>
      </c>
      <c r="E4" s="30">
        <v>2024</v>
      </c>
      <c r="F4" s="30" t="s">
        <v>439</v>
      </c>
      <c r="G4" s="30"/>
      <c r="H4" s="52">
        <v>7820</v>
      </c>
      <c r="I4" s="52">
        <v>7.3</v>
      </c>
      <c r="J4" s="52">
        <v>2</v>
      </c>
      <c r="K4" s="49" t="s">
        <v>440</v>
      </c>
      <c r="L4" s="49" t="s">
        <v>441</v>
      </c>
      <c r="M4" s="49" t="s">
        <v>442</v>
      </c>
      <c r="N4" s="52"/>
      <c r="O4" s="101">
        <v>441000.00000000006</v>
      </c>
      <c r="P4" s="46">
        <v>1764000.0000000002</v>
      </c>
      <c r="Q4" s="46">
        <v>3969000.0000000005</v>
      </c>
      <c r="R4" s="46">
        <v>2646000</v>
      </c>
      <c r="S4" s="46">
        <v>980000</v>
      </c>
      <c r="T4" s="46">
        <v>9800000</v>
      </c>
      <c r="U4" s="46">
        <v>147000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65">
        <v>48.6</v>
      </c>
      <c r="AS4" s="70" t="str">
        <f>IF(BW4=14,"","This Project does not fully meet qualification criteria")</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58" customHeight="1" x14ac:dyDescent="0.15">
      <c r="A5" s="29">
        <f>A4+1</f>
        <v>2</v>
      </c>
      <c r="B5" s="61" t="s">
        <v>273</v>
      </c>
      <c r="C5" s="30" t="s">
        <v>303</v>
      </c>
      <c r="D5" s="30" t="s">
        <v>575</v>
      </c>
      <c r="E5" s="30">
        <v>2024</v>
      </c>
      <c r="F5" s="30" t="s">
        <v>165</v>
      </c>
      <c r="G5" s="30"/>
      <c r="H5" s="65">
        <v>6000</v>
      </c>
      <c r="I5" s="66">
        <v>7</v>
      </c>
      <c r="J5" s="52">
        <v>2</v>
      </c>
      <c r="K5" s="49" t="s">
        <v>440</v>
      </c>
      <c r="L5" s="49" t="s">
        <v>441</v>
      </c>
      <c r="M5" s="49" t="s">
        <v>442</v>
      </c>
      <c r="N5" s="62"/>
      <c r="O5" s="101">
        <v>283500.00000000006</v>
      </c>
      <c r="P5" s="46">
        <v>1134000.0000000002</v>
      </c>
      <c r="Q5" s="46">
        <v>2551500</v>
      </c>
      <c r="R5" s="46">
        <v>1701000</v>
      </c>
      <c r="S5" s="46">
        <v>630000</v>
      </c>
      <c r="T5" s="46">
        <v>6300000</v>
      </c>
      <c r="U5" s="46">
        <v>94500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65">
        <v>41.2</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73" si="0">SUM(BI5:BV5)</f>
        <v>14</v>
      </c>
    </row>
    <row r="6" spans="1:75" ht="58" customHeight="1" x14ac:dyDescent="0.15">
      <c r="A6" s="29">
        <v>3</v>
      </c>
      <c r="B6" s="61" t="s">
        <v>443</v>
      </c>
      <c r="C6" s="30" t="s">
        <v>303</v>
      </c>
      <c r="D6" s="30" t="s">
        <v>444</v>
      </c>
      <c r="E6" s="30">
        <v>2023</v>
      </c>
      <c r="F6" s="30" t="s">
        <v>164</v>
      </c>
      <c r="G6" s="30"/>
      <c r="H6" s="52">
        <v>85475</v>
      </c>
      <c r="I6" s="52">
        <v>7.3</v>
      </c>
      <c r="J6" s="52">
        <v>2</v>
      </c>
      <c r="K6" s="49" t="s">
        <v>445</v>
      </c>
      <c r="L6" s="49" t="s">
        <v>446</v>
      </c>
      <c r="M6" s="49" t="s">
        <v>447</v>
      </c>
      <c r="N6" s="62"/>
      <c r="O6" s="101">
        <v>438750</v>
      </c>
      <c r="P6" s="46">
        <v>1023750</v>
      </c>
      <c r="Q6" s="46">
        <v>2632500</v>
      </c>
      <c r="R6" s="46">
        <v>1755000</v>
      </c>
      <c r="S6" s="46">
        <v>650000</v>
      </c>
      <c r="T6" s="46">
        <v>6500000</v>
      </c>
      <c r="U6" s="46">
        <v>97500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c r="AK6" s="58"/>
      <c r="AL6" s="58"/>
      <c r="AM6" s="58"/>
      <c r="AN6" s="58"/>
      <c r="AO6" s="58"/>
      <c r="AP6" s="58"/>
      <c r="AQ6" s="58"/>
      <c r="AR6" s="65">
        <v>37.6</v>
      </c>
      <c r="AS6" s="70" t="str">
        <f t="shared" ref="AS6:AS74" si="1">IF(BW6=14,"","This Project does not fully meet qualification criteria")</f>
        <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f>VLOOKUP(V6,'Validation Lists'!$B$229:$C$230,2,FALSE)</f>
        <v>1</v>
      </c>
      <c r="BJ6" s="68">
        <f>VLOOKUP(W6,'Validation Lists'!$B$229:$C$230,2,FALSE)</f>
        <v>1</v>
      </c>
      <c r="BK6" s="68">
        <f>VLOOKUP(X6,'Validation Lists'!$B$229:$C$230,2,FALSE)</f>
        <v>1</v>
      </c>
      <c r="BL6" s="68">
        <f>VLOOKUP(Y6,'Validation Lists'!$B$229:$C$230,2,FALSE)</f>
        <v>1</v>
      </c>
      <c r="BM6" s="68">
        <f>VLOOKUP(Z6,'Validation Lists'!$B$229:$C$230,2,FALSE)</f>
        <v>1</v>
      </c>
      <c r="BN6" s="68">
        <f>VLOOKUP(AA6,'Validation Lists'!$B$229:$C$230,2,FALSE)</f>
        <v>1</v>
      </c>
      <c r="BO6" s="68">
        <f>VLOOKUP(AB6,'Validation Lists'!$B$229:$C$230,2,FALSE)</f>
        <v>1</v>
      </c>
      <c r="BP6" s="68">
        <f>VLOOKUP(AC6,'Validation Lists'!$B$229:$C$230,2,FALSE)</f>
        <v>1</v>
      </c>
      <c r="BQ6" s="68">
        <f>VLOOKUP(AD6,'Validation Lists'!$B$229:$C$230,2,FALSE)</f>
        <v>1</v>
      </c>
      <c r="BR6" s="68">
        <f>VLOOKUP(AE6,'Validation Lists'!$B$229:$C$230,2,FALSE)</f>
        <v>1</v>
      </c>
      <c r="BS6" s="68">
        <f>VLOOKUP(AF6,'Validation Lists'!$B$229:$C$230,2,FALSE)</f>
        <v>1</v>
      </c>
      <c r="BT6" s="68">
        <f>VLOOKUP(AG6,'Validation Lists'!$B$229:$C$230,2,FALSE)</f>
        <v>1</v>
      </c>
      <c r="BU6" s="68">
        <f>VLOOKUP(AH6,'Validation Lists'!$B$229:$C$230,2,FALSE)</f>
        <v>1</v>
      </c>
      <c r="BV6" s="68">
        <f>VLOOKUP(AI6,'Validation Lists'!$B$229:$C$230,2,FALSE)</f>
        <v>1</v>
      </c>
      <c r="BW6" s="68">
        <f t="shared" si="0"/>
        <v>14</v>
      </c>
    </row>
    <row r="7" spans="1:75" ht="58" customHeight="1" x14ac:dyDescent="0.15">
      <c r="A7" s="29">
        <v>4</v>
      </c>
      <c r="B7" s="31" t="s">
        <v>448</v>
      </c>
      <c r="C7" s="30" t="s">
        <v>303</v>
      </c>
      <c r="D7" s="30" t="s">
        <v>327</v>
      </c>
      <c r="E7" s="30">
        <v>2023</v>
      </c>
      <c r="F7" s="30" t="s">
        <v>164</v>
      </c>
      <c r="G7" s="30"/>
      <c r="H7" s="65">
        <v>46130</v>
      </c>
      <c r="I7" s="66">
        <v>7</v>
      </c>
      <c r="J7" s="52">
        <v>2</v>
      </c>
      <c r="K7" s="49" t="s">
        <v>449</v>
      </c>
      <c r="L7" s="62" t="s">
        <v>441</v>
      </c>
      <c r="M7" s="62" t="s">
        <v>442</v>
      </c>
      <c r="N7" s="62"/>
      <c r="O7" s="101">
        <v>405000</v>
      </c>
      <c r="P7" s="46">
        <v>945000</v>
      </c>
      <c r="Q7" s="46">
        <v>2430000</v>
      </c>
      <c r="R7" s="46">
        <v>1620000</v>
      </c>
      <c r="S7" s="46">
        <v>600000</v>
      </c>
      <c r="T7" s="46">
        <v>6000000</v>
      </c>
      <c r="U7" s="46">
        <v>90000</v>
      </c>
      <c r="V7" s="54" t="s">
        <v>154</v>
      </c>
      <c r="W7" s="54" t="s">
        <v>154</v>
      </c>
      <c r="X7" s="54" t="s">
        <v>154</v>
      </c>
      <c r="Y7" s="54" t="s">
        <v>154</v>
      </c>
      <c r="Z7" s="54" t="s">
        <v>154</v>
      </c>
      <c r="AA7" s="54" t="s">
        <v>154</v>
      </c>
      <c r="AB7" s="54" t="s">
        <v>154</v>
      </c>
      <c r="AC7" s="54" t="s">
        <v>154</v>
      </c>
      <c r="AD7" s="54" t="s">
        <v>154</v>
      </c>
      <c r="AE7" s="54" t="s">
        <v>154</v>
      </c>
      <c r="AF7" s="54" t="s">
        <v>154</v>
      </c>
      <c r="AG7" s="54" t="s">
        <v>154</v>
      </c>
      <c r="AH7" s="54" t="s">
        <v>154</v>
      </c>
      <c r="AI7" s="54" t="s">
        <v>154</v>
      </c>
      <c r="AJ7" s="58"/>
      <c r="AK7" s="58"/>
      <c r="AL7" s="58"/>
      <c r="AM7" s="58"/>
      <c r="AN7" s="58"/>
      <c r="AO7" s="58"/>
      <c r="AP7" s="58"/>
      <c r="AQ7" s="58"/>
      <c r="AR7" s="65">
        <v>22.133333333333333</v>
      </c>
      <c r="AS7" s="70" t="str">
        <f t="shared" si="1"/>
        <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f>VLOOKUP(V7,'Validation Lists'!$B$229:$C$230,2,FALSE)</f>
        <v>1</v>
      </c>
      <c r="BJ7" s="68">
        <f>VLOOKUP(W7,'Validation Lists'!$B$229:$C$230,2,FALSE)</f>
        <v>1</v>
      </c>
      <c r="BK7" s="68">
        <f>VLOOKUP(X7,'Validation Lists'!$B$229:$C$230,2,FALSE)</f>
        <v>1</v>
      </c>
      <c r="BL7" s="68">
        <f>VLOOKUP(Y7,'Validation Lists'!$B$229:$C$230,2,FALSE)</f>
        <v>1</v>
      </c>
      <c r="BM7" s="68">
        <f>VLOOKUP(Z7,'Validation Lists'!$B$229:$C$230,2,FALSE)</f>
        <v>1</v>
      </c>
      <c r="BN7" s="68">
        <f>VLOOKUP(AA7,'Validation Lists'!$B$229:$C$230,2,FALSE)</f>
        <v>1</v>
      </c>
      <c r="BO7" s="68">
        <f>VLOOKUP(AB7,'Validation Lists'!$B$229:$C$230,2,FALSE)</f>
        <v>1</v>
      </c>
      <c r="BP7" s="68">
        <f>VLOOKUP(AC7,'Validation Lists'!$B$229:$C$230,2,FALSE)</f>
        <v>1</v>
      </c>
      <c r="BQ7" s="68">
        <f>VLOOKUP(AD7,'Validation Lists'!$B$229:$C$230,2,FALSE)</f>
        <v>1</v>
      </c>
      <c r="BR7" s="68">
        <f>VLOOKUP(AE7,'Validation Lists'!$B$229:$C$230,2,FALSE)</f>
        <v>1</v>
      </c>
      <c r="BS7" s="68">
        <f>VLOOKUP(AF7,'Validation Lists'!$B$229:$C$230,2,FALSE)</f>
        <v>1</v>
      </c>
      <c r="BT7" s="68">
        <f>VLOOKUP(AG7,'Validation Lists'!$B$229:$C$230,2,FALSE)</f>
        <v>1</v>
      </c>
      <c r="BU7" s="68">
        <f>VLOOKUP(AH7,'Validation Lists'!$B$229:$C$230,2,FALSE)</f>
        <v>1</v>
      </c>
      <c r="BV7" s="68">
        <f>VLOOKUP(AI7,'Validation Lists'!$B$229:$C$230,2,FALSE)</f>
        <v>1</v>
      </c>
      <c r="BW7" s="68">
        <f t="shared" si="0"/>
        <v>14</v>
      </c>
    </row>
    <row r="8" spans="1:75" ht="50.25" customHeight="1" x14ac:dyDescent="0.15">
      <c r="A8" s="29" t="s">
        <v>450</v>
      </c>
      <c r="B8" s="31" t="s">
        <v>456</v>
      </c>
      <c r="C8" s="30" t="s">
        <v>303</v>
      </c>
      <c r="D8" s="30" t="s">
        <v>464</v>
      </c>
      <c r="E8" s="29">
        <v>2023</v>
      </c>
      <c r="F8" s="30" t="s">
        <v>164</v>
      </c>
      <c r="G8" s="30"/>
      <c r="H8" s="65">
        <v>5270</v>
      </c>
      <c r="I8" s="66">
        <v>7.3</v>
      </c>
      <c r="J8" s="52">
        <v>2</v>
      </c>
      <c r="K8" s="49" t="s">
        <v>440</v>
      </c>
      <c r="L8" s="49" t="s">
        <v>441</v>
      </c>
      <c r="M8" s="49" t="s">
        <v>442</v>
      </c>
      <c r="N8" s="49"/>
      <c r="O8" s="101">
        <v>315000.00000000006</v>
      </c>
      <c r="P8" s="46">
        <v>1260000.0000000002</v>
      </c>
      <c r="Q8" s="46">
        <v>2835000</v>
      </c>
      <c r="R8" s="46">
        <v>1890000.0000000002</v>
      </c>
      <c r="S8" s="46">
        <v>700000</v>
      </c>
      <c r="T8" s="46">
        <v>7000000</v>
      </c>
      <c r="U8" s="46">
        <v>105000</v>
      </c>
      <c r="V8" s="54" t="s">
        <v>154</v>
      </c>
      <c r="W8" s="54" t="s">
        <v>154</v>
      </c>
      <c r="X8" s="54" t="s">
        <v>154</v>
      </c>
      <c r="Y8" s="54" t="s">
        <v>154</v>
      </c>
      <c r="Z8" s="54" t="s">
        <v>154</v>
      </c>
      <c r="AA8" s="54" t="s">
        <v>154</v>
      </c>
      <c r="AB8" s="54" t="s">
        <v>154</v>
      </c>
      <c r="AC8" s="54" t="s">
        <v>154</v>
      </c>
      <c r="AD8" s="54" t="s">
        <v>154</v>
      </c>
      <c r="AE8" s="54" t="s">
        <v>154</v>
      </c>
      <c r="AF8" s="54" t="s">
        <v>154</v>
      </c>
      <c r="AG8" s="54" t="s">
        <v>154</v>
      </c>
      <c r="AH8" s="54" t="s">
        <v>154</v>
      </c>
      <c r="AI8" s="54" t="s">
        <v>154</v>
      </c>
      <c r="AJ8" s="58"/>
      <c r="AK8" s="58"/>
      <c r="AL8" s="58"/>
      <c r="AM8" s="58"/>
      <c r="AN8" s="58"/>
      <c r="AO8" s="58"/>
      <c r="AP8" s="58"/>
      <c r="AQ8" s="58"/>
      <c r="AR8" s="65">
        <v>35.4</v>
      </c>
      <c r="AS8" s="70" t="str">
        <f t="shared" si="1"/>
        <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f>VLOOKUP(V8,'Validation Lists'!$B$229:$C$230,2,FALSE)</f>
        <v>1</v>
      </c>
      <c r="BJ8" s="68">
        <f>VLOOKUP(W8,'Validation Lists'!$B$229:$C$230,2,FALSE)</f>
        <v>1</v>
      </c>
      <c r="BK8" s="68">
        <f>VLOOKUP(X8,'Validation Lists'!$B$229:$C$230,2,FALSE)</f>
        <v>1</v>
      </c>
      <c r="BL8" s="68">
        <f>VLOOKUP(Y8,'Validation Lists'!$B$229:$C$230,2,FALSE)</f>
        <v>1</v>
      </c>
      <c r="BM8" s="68">
        <f>VLOOKUP(Z8,'Validation Lists'!$B$229:$C$230,2,FALSE)</f>
        <v>1</v>
      </c>
      <c r="BN8" s="68">
        <f>VLOOKUP(AA8,'Validation Lists'!$B$229:$C$230,2,FALSE)</f>
        <v>1</v>
      </c>
      <c r="BO8" s="68">
        <f>VLOOKUP(AB8,'Validation Lists'!$B$229:$C$230,2,FALSE)</f>
        <v>1</v>
      </c>
      <c r="BP8" s="68">
        <f>VLOOKUP(AC8,'Validation Lists'!$B$229:$C$230,2,FALSE)</f>
        <v>1</v>
      </c>
      <c r="BQ8" s="68">
        <f>VLOOKUP(AD8,'Validation Lists'!$B$229:$C$230,2,FALSE)</f>
        <v>1</v>
      </c>
      <c r="BR8" s="68">
        <f>VLOOKUP(AE8,'Validation Lists'!$B$229:$C$230,2,FALSE)</f>
        <v>1</v>
      </c>
      <c r="BS8" s="68">
        <f>VLOOKUP(AF8,'Validation Lists'!$B$229:$C$230,2,FALSE)</f>
        <v>1</v>
      </c>
      <c r="BT8" s="68">
        <f>VLOOKUP(AG8,'Validation Lists'!$B$229:$C$230,2,FALSE)</f>
        <v>1</v>
      </c>
      <c r="BU8" s="68">
        <f>VLOOKUP(AH8,'Validation Lists'!$B$229:$C$230,2,FALSE)</f>
        <v>1</v>
      </c>
      <c r="BV8" s="68">
        <f>VLOOKUP(AI8,'Validation Lists'!$B$229:$C$230,2,FALSE)</f>
        <v>1</v>
      </c>
      <c r="BW8" s="68">
        <f t="shared" si="0"/>
        <v>14</v>
      </c>
    </row>
    <row r="9" spans="1:75" ht="50.25" customHeight="1" x14ac:dyDescent="0.15">
      <c r="A9" s="29" t="s">
        <v>451</v>
      </c>
      <c r="B9" s="31" t="s">
        <v>457</v>
      </c>
      <c r="C9" s="30" t="s">
        <v>303</v>
      </c>
      <c r="D9" s="30" t="s">
        <v>465</v>
      </c>
      <c r="E9" s="29">
        <v>2022</v>
      </c>
      <c r="F9" s="30" t="s">
        <v>468</v>
      </c>
      <c r="G9" s="30"/>
      <c r="H9" s="65">
        <v>2200</v>
      </c>
      <c r="I9" s="66">
        <v>7.3</v>
      </c>
      <c r="J9" s="52">
        <v>2</v>
      </c>
      <c r="K9" s="49" t="s">
        <v>440</v>
      </c>
      <c r="L9" s="49" t="s">
        <v>441</v>
      </c>
      <c r="M9" s="49" t="s">
        <v>442</v>
      </c>
      <c r="N9" s="49"/>
      <c r="O9" s="101">
        <v>135000.00000000003</v>
      </c>
      <c r="P9" s="46">
        <v>540000.00000000012</v>
      </c>
      <c r="Q9" s="46">
        <v>1215000</v>
      </c>
      <c r="R9" s="46">
        <v>810000</v>
      </c>
      <c r="S9" s="46">
        <v>300000</v>
      </c>
      <c r="T9" s="46">
        <v>3000000</v>
      </c>
      <c r="U9" s="46">
        <v>45000</v>
      </c>
      <c r="V9" s="100"/>
      <c r="W9" s="100"/>
      <c r="X9" s="100"/>
      <c r="Y9" s="100"/>
      <c r="Z9" s="100"/>
      <c r="AA9" s="100"/>
      <c r="AB9" s="100"/>
      <c r="AC9" s="100"/>
      <c r="AD9" s="100"/>
      <c r="AE9" s="100"/>
      <c r="AF9" s="100"/>
      <c r="AG9" s="100"/>
      <c r="AH9" s="100"/>
      <c r="AI9" s="100"/>
      <c r="AJ9" s="103"/>
      <c r="AK9" s="103"/>
      <c r="AL9" s="103"/>
      <c r="AM9" s="103"/>
      <c r="AN9" s="103"/>
      <c r="AO9" s="103"/>
      <c r="AP9" s="103"/>
      <c r="AQ9" s="103"/>
      <c r="AR9" s="65">
        <v>35.4</v>
      </c>
      <c r="AS9" s="70"/>
      <c r="AZ9" s="68"/>
      <c r="BA9" s="68"/>
      <c r="BB9" s="68"/>
      <c r="BC9" s="68"/>
      <c r="BD9" s="68"/>
      <c r="BE9" s="68"/>
      <c r="BF9" s="68"/>
      <c r="BG9" s="68"/>
      <c r="BI9" s="68"/>
      <c r="BJ9" s="68"/>
      <c r="BK9" s="68"/>
      <c r="BL9" s="68"/>
      <c r="BM9" s="68"/>
      <c r="BN9" s="68"/>
      <c r="BO9" s="68"/>
      <c r="BP9" s="68"/>
      <c r="BQ9" s="68"/>
      <c r="BR9" s="68"/>
      <c r="BS9" s="68"/>
      <c r="BT9" s="68"/>
      <c r="BU9" s="68"/>
      <c r="BV9" s="68"/>
      <c r="BW9" s="68"/>
    </row>
    <row r="10" spans="1:75" ht="50.25" customHeight="1" x14ac:dyDescent="0.15">
      <c r="A10" s="29" t="s">
        <v>452</v>
      </c>
      <c r="B10" s="31" t="s">
        <v>458</v>
      </c>
      <c r="C10" s="30" t="s">
        <v>303</v>
      </c>
      <c r="D10" s="30" t="s">
        <v>466</v>
      </c>
      <c r="E10" s="29">
        <v>2022</v>
      </c>
      <c r="F10" s="30" t="s">
        <v>468</v>
      </c>
      <c r="G10" s="30"/>
      <c r="H10" s="65">
        <v>2355</v>
      </c>
      <c r="I10" s="66">
        <v>7.3</v>
      </c>
      <c r="J10" s="52">
        <v>2</v>
      </c>
      <c r="K10" s="49" t="s">
        <v>440</v>
      </c>
      <c r="L10" s="49" t="s">
        <v>441</v>
      </c>
      <c r="M10" s="49" t="s">
        <v>442</v>
      </c>
      <c r="N10" s="49"/>
      <c r="O10" s="101">
        <v>139500.00000000003</v>
      </c>
      <c r="P10" s="46">
        <v>558000.00000000012</v>
      </c>
      <c r="Q10" s="46">
        <v>1255500</v>
      </c>
      <c r="R10" s="46">
        <v>837000</v>
      </c>
      <c r="S10" s="46">
        <v>310000</v>
      </c>
      <c r="T10" s="46">
        <v>3100000</v>
      </c>
      <c r="U10" s="46">
        <v>46500</v>
      </c>
      <c r="V10" s="100"/>
      <c r="W10" s="100"/>
      <c r="X10" s="100"/>
      <c r="Y10" s="100"/>
      <c r="Z10" s="100"/>
      <c r="AA10" s="100"/>
      <c r="AB10" s="100"/>
      <c r="AC10" s="100"/>
      <c r="AD10" s="100"/>
      <c r="AE10" s="100"/>
      <c r="AF10" s="100"/>
      <c r="AG10" s="100"/>
      <c r="AH10" s="100"/>
      <c r="AI10" s="100"/>
      <c r="AJ10" s="103"/>
      <c r="AK10" s="103"/>
      <c r="AL10" s="103"/>
      <c r="AM10" s="103"/>
      <c r="AN10" s="103"/>
      <c r="AO10" s="103"/>
      <c r="AP10" s="103"/>
      <c r="AQ10" s="103"/>
      <c r="AR10" s="65">
        <v>35.4</v>
      </c>
      <c r="AS10" s="70"/>
      <c r="AZ10" s="68"/>
      <c r="BA10" s="68"/>
      <c r="BB10" s="68"/>
      <c r="BC10" s="68"/>
      <c r="BD10" s="68"/>
      <c r="BE10" s="68"/>
      <c r="BF10" s="68"/>
      <c r="BG10" s="68"/>
      <c r="BI10" s="68"/>
      <c r="BJ10" s="68"/>
      <c r="BK10" s="68"/>
      <c r="BL10" s="68"/>
      <c r="BM10" s="68"/>
      <c r="BN10" s="68"/>
      <c r="BO10" s="68"/>
      <c r="BP10" s="68"/>
      <c r="BQ10" s="68"/>
      <c r="BR10" s="68"/>
      <c r="BS10" s="68"/>
      <c r="BT10" s="68"/>
      <c r="BU10" s="68"/>
      <c r="BV10" s="68"/>
      <c r="BW10" s="68"/>
    </row>
    <row r="11" spans="1:75" ht="50.25" customHeight="1" x14ac:dyDescent="0.15">
      <c r="A11" s="29" t="s">
        <v>453</v>
      </c>
      <c r="B11" s="31" t="s">
        <v>459</v>
      </c>
      <c r="C11" s="30" t="s">
        <v>303</v>
      </c>
      <c r="D11" s="30" t="s">
        <v>467</v>
      </c>
      <c r="E11" s="29">
        <v>2022</v>
      </c>
      <c r="F11" s="30" t="s">
        <v>468</v>
      </c>
      <c r="G11" s="30"/>
      <c r="H11" s="65">
        <v>10005</v>
      </c>
      <c r="I11" s="66">
        <v>6.1</v>
      </c>
      <c r="J11" s="52">
        <v>2</v>
      </c>
      <c r="K11" s="49" t="s">
        <v>440</v>
      </c>
      <c r="L11" s="49" t="s">
        <v>441</v>
      </c>
      <c r="M11" s="49" t="s">
        <v>442</v>
      </c>
      <c r="N11" s="49"/>
      <c r="O11" s="101">
        <v>495000.00000000006</v>
      </c>
      <c r="P11" s="46">
        <v>1980000.0000000002</v>
      </c>
      <c r="Q11" s="46">
        <v>4455000</v>
      </c>
      <c r="R11" s="46">
        <v>2970000</v>
      </c>
      <c r="S11" s="46">
        <v>1100000</v>
      </c>
      <c r="T11" s="46">
        <v>11000000</v>
      </c>
      <c r="U11" s="46">
        <v>165000</v>
      </c>
      <c r="V11" s="100"/>
      <c r="W11" s="100"/>
      <c r="X11" s="100"/>
      <c r="Y11" s="100"/>
      <c r="Z11" s="100"/>
      <c r="AA11" s="100"/>
      <c r="AB11" s="100"/>
      <c r="AC11" s="100"/>
      <c r="AD11" s="100"/>
      <c r="AE11" s="100"/>
      <c r="AF11" s="100"/>
      <c r="AG11" s="100"/>
      <c r="AH11" s="100"/>
      <c r="AI11" s="100"/>
      <c r="AJ11" s="103"/>
      <c r="AK11" s="103"/>
      <c r="AL11" s="103"/>
      <c r="AM11" s="103"/>
      <c r="AN11" s="103"/>
      <c r="AO11" s="103"/>
      <c r="AP11" s="103"/>
      <c r="AQ11" s="103"/>
      <c r="AR11" s="65">
        <v>35.4</v>
      </c>
      <c r="AS11" s="70"/>
      <c r="AZ11" s="68"/>
      <c r="BA11" s="68"/>
      <c r="BB11" s="68"/>
      <c r="BC11" s="68"/>
      <c r="BD11" s="68"/>
      <c r="BE11" s="68"/>
      <c r="BF11" s="68"/>
      <c r="BG11" s="68"/>
      <c r="BI11" s="68"/>
      <c r="BJ11" s="68"/>
      <c r="BK11" s="68"/>
      <c r="BL11" s="68"/>
      <c r="BM11" s="68"/>
      <c r="BN11" s="68"/>
      <c r="BO11" s="68"/>
      <c r="BP11" s="68"/>
      <c r="BQ11" s="68"/>
      <c r="BR11" s="68"/>
      <c r="BS11" s="68"/>
      <c r="BT11" s="68"/>
      <c r="BU11" s="68"/>
      <c r="BV11" s="68"/>
      <c r="BW11" s="68"/>
    </row>
    <row r="12" spans="1:75" ht="50.25" customHeight="1" x14ac:dyDescent="0.15">
      <c r="A12" s="106" t="s">
        <v>454</v>
      </c>
      <c r="B12" s="31" t="s">
        <v>460</v>
      </c>
      <c r="C12" s="30" t="s">
        <v>303</v>
      </c>
      <c r="D12" s="30" t="s">
        <v>462</v>
      </c>
      <c r="E12" s="29">
        <v>2022</v>
      </c>
      <c r="F12" s="30" t="s">
        <v>468</v>
      </c>
      <c r="G12" s="30"/>
      <c r="H12" s="65">
        <v>5095</v>
      </c>
      <c r="I12" s="66">
        <v>6.7</v>
      </c>
      <c r="J12" s="52">
        <v>2</v>
      </c>
      <c r="K12" s="49" t="s">
        <v>440</v>
      </c>
      <c r="L12" s="49" t="s">
        <v>441</v>
      </c>
      <c r="M12" s="49" t="s">
        <v>442</v>
      </c>
      <c r="N12" s="49"/>
      <c r="O12" s="101">
        <v>283500.00000000006</v>
      </c>
      <c r="P12" s="46">
        <v>1134000.0000000002</v>
      </c>
      <c r="Q12" s="46">
        <v>2551500</v>
      </c>
      <c r="R12" s="46">
        <v>1701000</v>
      </c>
      <c r="S12" s="46">
        <v>630000</v>
      </c>
      <c r="T12" s="46">
        <v>6300000</v>
      </c>
      <c r="U12" s="46">
        <v>94500</v>
      </c>
      <c r="V12" s="100"/>
      <c r="W12" s="100"/>
      <c r="X12" s="100"/>
      <c r="Y12" s="100"/>
      <c r="Z12" s="100"/>
      <c r="AA12" s="100"/>
      <c r="AB12" s="100"/>
      <c r="AC12" s="100"/>
      <c r="AD12" s="100"/>
      <c r="AE12" s="100"/>
      <c r="AF12" s="100"/>
      <c r="AG12" s="100"/>
      <c r="AH12" s="100"/>
      <c r="AI12" s="100"/>
      <c r="AJ12" s="103"/>
      <c r="AK12" s="103"/>
      <c r="AL12" s="103"/>
      <c r="AM12" s="103"/>
      <c r="AN12" s="103"/>
      <c r="AO12" s="103"/>
      <c r="AP12" s="103"/>
      <c r="AQ12" s="103"/>
      <c r="AR12" s="65">
        <v>35.4</v>
      </c>
      <c r="AS12" s="70"/>
      <c r="AZ12" s="68"/>
      <c r="BA12" s="68"/>
      <c r="BB12" s="68"/>
      <c r="BC12" s="68"/>
      <c r="BD12" s="68"/>
      <c r="BE12" s="68"/>
      <c r="BF12" s="68"/>
      <c r="BG12" s="68"/>
      <c r="BI12" s="68"/>
      <c r="BJ12" s="68"/>
      <c r="BK12" s="68"/>
      <c r="BL12" s="68"/>
      <c r="BM12" s="68"/>
      <c r="BN12" s="68"/>
      <c r="BO12" s="68"/>
      <c r="BP12" s="68"/>
      <c r="BQ12" s="68"/>
      <c r="BR12" s="68"/>
      <c r="BS12" s="68"/>
      <c r="BT12" s="68"/>
      <c r="BU12" s="68"/>
      <c r="BV12" s="68"/>
      <c r="BW12" s="68"/>
    </row>
    <row r="13" spans="1:75" ht="50.25" customHeight="1" x14ac:dyDescent="0.15">
      <c r="A13" s="106" t="s">
        <v>455</v>
      </c>
      <c r="B13" s="31" t="s">
        <v>461</v>
      </c>
      <c r="C13" s="30" t="s">
        <v>303</v>
      </c>
      <c r="D13" s="30" t="s">
        <v>463</v>
      </c>
      <c r="E13" s="29">
        <v>2022</v>
      </c>
      <c r="F13" s="30" t="s">
        <v>468</v>
      </c>
      <c r="G13" s="30"/>
      <c r="H13" s="65">
        <v>35260</v>
      </c>
      <c r="I13" s="66">
        <v>7.3</v>
      </c>
      <c r="J13" s="52">
        <v>2</v>
      </c>
      <c r="K13" s="49" t="s">
        <v>440</v>
      </c>
      <c r="L13" s="49" t="s">
        <v>441</v>
      </c>
      <c r="M13" s="49" t="s">
        <v>442</v>
      </c>
      <c r="N13" s="49"/>
      <c r="O13" s="101">
        <v>810000.00000000012</v>
      </c>
      <c r="P13" s="46">
        <v>3240000.0000000005</v>
      </c>
      <c r="Q13" s="46">
        <v>7290000.0000000009</v>
      </c>
      <c r="R13" s="46">
        <v>4860000</v>
      </c>
      <c r="S13" s="46">
        <v>1800000</v>
      </c>
      <c r="T13" s="46">
        <v>18000000</v>
      </c>
      <c r="U13" s="46">
        <v>270000</v>
      </c>
      <c r="V13" s="100"/>
      <c r="W13" s="100"/>
      <c r="X13" s="100"/>
      <c r="Y13" s="100"/>
      <c r="Z13" s="100"/>
      <c r="AA13" s="100"/>
      <c r="AB13" s="100"/>
      <c r="AC13" s="100"/>
      <c r="AD13" s="100"/>
      <c r="AE13" s="100"/>
      <c r="AF13" s="100"/>
      <c r="AG13" s="100"/>
      <c r="AH13" s="100"/>
      <c r="AI13" s="100"/>
      <c r="AJ13" s="103"/>
      <c r="AK13" s="103"/>
      <c r="AL13" s="103"/>
      <c r="AM13" s="103"/>
      <c r="AN13" s="103"/>
      <c r="AO13" s="103"/>
      <c r="AP13" s="103"/>
      <c r="AQ13" s="103"/>
      <c r="AR13" s="65">
        <v>35.4</v>
      </c>
      <c r="AS13" s="70"/>
      <c r="AZ13" s="68"/>
      <c r="BA13" s="68"/>
      <c r="BB13" s="68"/>
      <c r="BC13" s="68"/>
      <c r="BD13" s="68"/>
      <c r="BE13" s="68"/>
      <c r="BF13" s="68"/>
      <c r="BG13" s="68"/>
      <c r="BI13" s="68"/>
      <c r="BJ13" s="68"/>
      <c r="BK13" s="68"/>
      <c r="BL13" s="68"/>
      <c r="BM13" s="68"/>
      <c r="BN13" s="68"/>
      <c r="BO13" s="68"/>
      <c r="BP13" s="68"/>
      <c r="BQ13" s="68"/>
      <c r="BR13" s="68"/>
      <c r="BS13" s="68"/>
      <c r="BT13" s="68"/>
      <c r="BU13" s="68"/>
      <c r="BV13" s="68"/>
      <c r="BW13" s="68"/>
    </row>
    <row r="14" spans="1:75" ht="66" customHeight="1" x14ac:dyDescent="0.15">
      <c r="A14" s="29" t="s">
        <v>469</v>
      </c>
      <c r="B14" s="30" t="s">
        <v>470</v>
      </c>
      <c r="C14" s="30" t="s">
        <v>303</v>
      </c>
      <c r="D14" s="30" t="s">
        <v>471</v>
      </c>
      <c r="E14" s="29">
        <v>2025</v>
      </c>
      <c r="F14" s="30" t="s">
        <v>472</v>
      </c>
      <c r="G14" s="30" t="s">
        <v>473</v>
      </c>
      <c r="H14" s="52">
        <v>63</v>
      </c>
      <c r="I14" s="52">
        <v>9.8000000000000007</v>
      </c>
      <c r="J14" s="52">
        <v>2</v>
      </c>
      <c r="K14" s="49" t="s">
        <v>479</v>
      </c>
      <c r="L14" s="49" t="s">
        <v>480</v>
      </c>
      <c r="M14" s="49" t="s">
        <v>481</v>
      </c>
      <c r="N14" s="52"/>
      <c r="O14" s="101">
        <v>45000.000000000007</v>
      </c>
      <c r="P14" s="46">
        <v>180000.00000000003</v>
      </c>
      <c r="Q14" s="46">
        <v>405000</v>
      </c>
      <c r="R14" s="46">
        <v>270000</v>
      </c>
      <c r="S14" s="46">
        <v>100000</v>
      </c>
      <c r="T14" s="46">
        <v>1000000</v>
      </c>
      <c r="U14" s="46">
        <v>20000</v>
      </c>
      <c r="V14" s="54" t="s">
        <v>154</v>
      </c>
      <c r="W14" s="54" t="s">
        <v>154</v>
      </c>
      <c r="X14" s="54" t="s">
        <v>154</v>
      </c>
      <c r="Y14" s="54" t="s">
        <v>154</v>
      </c>
      <c r="Z14" s="54" t="s">
        <v>154</v>
      </c>
      <c r="AA14" s="54" t="s">
        <v>154</v>
      </c>
      <c r="AB14" s="54" t="s">
        <v>154</v>
      </c>
      <c r="AC14" s="54" t="s">
        <v>154</v>
      </c>
      <c r="AD14" s="54" t="s">
        <v>154</v>
      </c>
      <c r="AE14" s="54" t="s">
        <v>154</v>
      </c>
      <c r="AF14" s="54" t="s">
        <v>154</v>
      </c>
      <c r="AG14" s="54" t="s">
        <v>154</v>
      </c>
      <c r="AH14" s="54" t="s">
        <v>154</v>
      </c>
      <c r="AI14" s="54" t="s">
        <v>154</v>
      </c>
      <c r="AJ14" s="58"/>
      <c r="AK14" s="58"/>
      <c r="AL14" s="58"/>
      <c r="AM14" s="58"/>
      <c r="AN14" s="58"/>
      <c r="AO14" s="58"/>
      <c r="AP14" s="58"/>
      <c r="AQ14" s="58"/>
      <c r="AR14" s="65">
        <v>36.666666666666671</v>
      </c>
      <c r="AS14" s="70" t="str">
        <f t="shared" si="1"/>
        <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f>VLOOKUP(V14,'Validation Lists'!$B$229:$C$230,2,FALSE)</f>
        <v>1</v>
      </c>
      <c r="BJ14" s="68">
        <f>VLOOKUP(W14,'Validation Lists'!$B$229:$C$230,2,FALSE)</f>
        <v>1</v>
      </c>
      <c r="BK14" s="68">
        <f>VLOOKUP(X14,'Validation Lists'!$B$229:$C$230,2,FALSE)</f>
        <v>1</v>
      </c>
      <c r="BL14" s="68">
        <f>VLOOKUP(Y14,'Validation Lists'!$B$229:$C$230,2,FALSE)</f>
        <v>1</v>
      </c>
      <c r="BM14" s="68">
        <f>VLOOKUP(Z14,'Validation Lists'!$B$229:$C$230,2,FALSE)</f>
        <v>1</v>
      </c>
      <c r="BN14" s="68">
        <f>VLOOKUP(AA14,'Validation Lists'!$B$229:$C$230,2,FALSE)</f>
        <v>1</v>
      </c>
      <c r="BO14" s="68">
        <f>VLOOKUP(AB14,'Validation Lists'!$B$229:$C$230,2,FALSE)</f>
        <v>1</v>
      </c>
      <c r="BP14" s="68">
        <f>VLOOKUP(AC14,'Validation Lists'!$B$229:$C$230,2,FALSE)</f>
        <v>1</v>
      </c>
      <c r="BQ14" s="68">
        <f>VLOOKUP(AD14,'Validation Lists'!$B$229:$C$230,2,FALSE)</f>
        <v>1</v>
      </c>
      <c r="BR14" s="68">
        <f>VLOOKUP(AE14,'Validation Lists'!$B$229:$C$230,2,FALSE)</f>
        <v>1</v>
      </c>
      <c r="BS14" s="68">
        <f>VLOOKUP(AF14,'Validation Lists'!$B$229:$C$230,2,FALSE)</f>
        <v>1</v>
      </c>
      <c r="BT14" s="68">
        <f>VLOOKUP(AG14,'Validation Lists'!$B$229:$C$230,2,FALSE)</f>
        <v>1</v>
      </c>
      <c r="BU14" s="68">
        <f>VLOOKUP(AH14,'Validation Lists'!$B$229:$C$230,2,FALSE)</f>
        <v>1</v>
      </c>
      <c r="BV14" s="68">
        <f>VLOOKUP(AI14,'Validation Lists'!$B$229:$C$230,2,FALSE)</f>
        <v>1</v>
      </c>
      <c r="BW14" s="68">
        <f t="shared" si="0"/>
        <v>14</v>
      </c>
    </row>
    <row r="15" spans="1:75" ht="68.5" customHeight="1" x14ac:dyDescent="0.15">
      <c r="A15" s="29" t="s">
        <v>474</v>
      </c>
      <c r="B15" s="30" t="s">
        <v>475</v>
      </c>
      <c r="C15" s="30" t="s">
        <v>303</v>
      </c>
      <c r="D15" s="29" t="s">
        <v>476</v>
      </c>
      <c r="E15" s="29">
        <v>2025</v>
      </c>
      <c r="F15" s="30" t="s">
        <v>525</v>
      </c>
      <c r="G15" s="30"/>
      <c r="H15" s="52" t="s">
        <v>477</v>
      </c>
      <c r="I15" s="52" t="s">
        <v>478</v>
      </c>
      <c r="J15" s="52">
        <v>2</v>
      </c>
      <c r="K15" s="49" t="s">
        <v>479</v>
      </c>
      <c r="L15" s="49" t="s">
        <v>480</v>
      </c>
      <c r="M15" s="49" t="s">
        <v>482</v>
      </c>
      <c r="N15" s="52"/>
      <c r="O15" s="101">
        <v>36000.000000000007</v>
      </c>
      <c r="P15" s="46">
        <v>144000.00000000003</v>
      </c>
      <c r="Q15" s="46">
        <v>324000</v>
      </c>
      <c r="R15" s="46">
        <v>216000</v>
      </c>
      <c r="S15" s="46">
        <v>80000</v>
      </c>
      <c r="T15" s="46">
        <v>800000</v>
      </c>
      <c r="U15" s="46">
        <v>16000</v>
      </c>
      <c r="V15" s="60"/>
      <c r="W15" s="60"/>
      <c r="X15" s="60"/>
      <c r="Y15" s="60"/>
      <c r="Z15" s="60"/>
      <c r="AA15" s="60"/>
      <c r="AB15" s="60"/>
      <c r="AC15" s="60"/>
      <c r="AD15" s="60"/>
      <c r="AE15" s="60"/>
      <c r="AF15" s="60"/>
      <c r="AG15" s="60"/>
      <c r="AH15" s="60"/>
      <c r="AI15" s="60"/>
      <c r="AJ15" s="58"/>
      <c r="AK15" s="58"/>
      <c r="AL15" s="58"/>
      <c r="AM15" s="58"/>
      <c r="AN15" s="58"/>
      <c r="AO15" s="58"/>
      <c r="AP15" s="58"/>
      <c r="AQ15" s="58"/>
      <c r="AR15" s="52">
        <v>37</v>
      </c>
      <c r="AS15" s="70" t="e">
        <f t="shared" si="1"/>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0"/>
        <v>#N/A</v>
      </c>
    </row>
    <row r="16" spans="1:75" ht="50.25" customHeight="1" x14ac:dyDescent="0.15">
      <c r="A16" s="29"/>
      <c r="B16" s="29"/>
      <c r="C16" s="29"/>
      <c r="D16" s="29"/>
      <c r="E16" s="29"/>
      <c r="F16" s="30"/>
      <c r="G16" s="30"/>
      <c r="H16" s="52"/>
      <c r="I16" s="52"/>
      <c r="J16" s="52"/>
      <c r="K16" s="52"/>
      <c r="L16" s="52"/>
      <c r="M16" s="52"/>
      <c r="N16" s="52"/>
      <c r="O16" s="53"/>
      <c r="P16" s="44"/>
      <c r="Q16" s="44"/>
      <c r="R16" s="44"/>
      <c r="S16" s="44"/>
      <c r="T16" s="46"/>
      <c r="U16" s="44"/>
      <c r="V16" s="60"/>
      <c r="W16" s="60"/>
      <c r="X16" s="60"/>
      <c r="Y16" s="60"/>
      <c r="Z16" s="60"/>
      <c r="AA16" s="60"/>
      <c r="AB16" s="60"/>
      <c r="AC16" s="60"/>
      <c r="AD16" s="60"/>
      <c r="AE16" s="60"/>
      <c r="AF16" s="60"/>
      <c r="AG16" s="60"/>
      <c r="AH16" s="60"/>
      <c r="AI16" s="60"/>
      <c r="AJ16" s="58"/>
      <c r="AK16" s="58"/>
      <c r="AL16" s="58"/>
      <c r="AM16" s="58"/>
      <c r="AN16" s="58"/>
      <c r="AO16" s="58"/>
      <c r="AP16" s="58"/>
      <c r="AQ16" s="58"/>
      <c r="AR16" s="52" t="e">
        <f t="shared" ref="AR16:AR73" si="2">ROUND((AZ$2*AZ16+BA$2*BA16+BB$2*BB16+BC$2*BC16+BD$2*BD16+BE$2*BE16+BF$2*BF16+BG$2*BG16)/3,0)</f>
        <v>#N/A</v>
      </c>
      <c r="AS16" s="70" t="e">
        <f t="shared" si="1"/>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0"/>
        <v>#N/A</v>
      </c>
    </row>
    <row r="17" spans="1:75" ht="25" customHeight="1" x14ac:dyDescent="0.15">
      <c r="A17" s="29"/>
      <c r="B17" s="29"/>
      <c r="C17" s="29"/>
      <c r="D17" s="29"/>
      <c r="E17" s="29"/>
      <c r="F17" s="30"/>
      <c r="G17" s="30"/>
      <c r="H17" s="52"/>
      <c r="I17" s="52"/>
      <c r="J17" s="52"/>
      <c r="K17" s="52"/>
      <c r="L17" s="52"/>
      <c r="M17" s="52"/>
      <c r="N17" s="52"/>
      <c r="O17" s="53"/>
      <c r="P17" s="44"/>
      <c r="Q17" s="44"/>
      <c r="R17" s="44"/>
      <c r="S17" s="44"/>
      <c r="T17" s="46"/>
      <c r="U17" s="44"/>
      <c r="V17" s="60"/>
      <c r="W17" s="60"/>
      <c r="X17" s="60"/>
      <c r="Y17" s="60"/>
      <c r="Z17" s="60"/>
      <c r="AA17" s="60"/>
      <c r="AB17" s="60"/>
      <c r="AC17" s="60"/>
      <c r="AD17" s="60"/>
      <c r="AE17" s="60"/>
      <c r="AF17" s="60"/>
      <c r="AG17" s="60"/>
      <c r="AH17" s="60"/>
      <c r="AI17" s="60"/>
      <c r="AJ17" s="58"/>
      <c r="AK17" s="58"/>
      <c r="AL17" s="58"/>
      <c r="AM17" s="58"/>
      <c r="AN17" s="58"/>
      <c r="AO17" s="58"/>
      <c r="AP17" s="58"/>
      <c r="AQ17" s="58"/>
      <c r="AR17" s="52" t="e">
        <f t="shared" si="2"/>
        <v>#N/A</v>
      </c>
      <c r="AS17" s="70" t="e">
        <f t="shared" si="1"/>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0"/>
        <v>#N/A</v>
      </c>
    </row>
    <row r="18" spans="1:75" ht="25" customHeight="1" x14ac:dyDescent="0.15">
      <c r="A18" s="29"/>
      <c r="B18" s="29"/>
      <c r="C18" s="29"/>
      <c r="D18" s="29"/>
      <c r="E18" s="29"/>
      <c r="F18" s="30"/>
      <c r="G18" s="30"/>
      <c r="H18" s="52"/>
      <c r="I18" s="52"/>
      <c r="J18" s="52"/>
      <c r="K18" s="52"/>
      <c r="L18" s="52"/>
      <c r="M18" s="52"/>
      <c r="N18" s="52"/>
      <c r="O18" s="53"/>
      <c r="P18" s="44"/>
      <c r="Q18" s="44"/>
      <c r="R18" s="44"/>
      <c r="S18" s="44"/>
      <c r="T18" s="46"/>
      <c r="U18" s="44"/>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2"/>
        <v>#N/A</v>
      </c>
      <c r="AS18" s="70" t="e">
        <f t="shared" si="1"/>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0"/>
        <v>#N/A</v>
      </c>
    </row>
    <row r="19" spans="1:75" ht="25" customHeight="1" x14ac:dyDescent="0.15">
      <c r="A19" s="32"/>
      <c r="B19" s="29"/>
      <c r="C19" s="29"/>
      <c r="D19" s="29"/>
      <c r="E19" s="29"/>
      <c r="F19" s="30"/>
      <c r="G19" s="30"/>
      <c r="H19" s="52"/>
      <c r="I19" s="52"/>
      <c r="J19" s="52"/>
      <c r="K19" s="52"/>
      <c r="L19" s="52"/>
      <c r="M19" s="52"/>
      <c r="N19" s="52"/>
      <c r="O19" s="53"/>
      <c r="P19" s="44"/>
      <c r="Q19" s="44"/>
      <c r="R19" s="44"/>
      <c r="S19" s="44"/>
      <c r="T19" s="44"/>
      <c r="U19" s="44"/>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2"/>
        <v>#N/A</v>
      </c>
      <c r="AS19" s="70" t="e">
        <f t="shared" si="1"/>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0"/>
        <v>#N/A</v>
      </c>
    </row>
    <row r="20" spans="1:75" ht="25" customHeight="1" x14ac:dyDescent="0.15">
      <c r="A20" s="32"/>
      <c r="B20" s="29"/>
      <c r="C20" s="29"/>
      <c r="D20" s="29"/>
      <c r="E20" s="29"/>
      <c r="F20" s="30"/>
      <c r="G20" s="30"/>
      <c r="H20" s="52"/>
      <c r="I20" s="52"/>
      <c r="J20" s="52"/>
      <c r="K20" s="52"/>
      <c r="L20" s="52"/>
      <c r="M20" s="52"/>
      <c r="N20" s="52"/>
      <c r="O20" s="53"/>
      <c r="P20" s="44"/>
      <c r="Q20" s="44"/>
      <c r="R20" s="44"/>
      <c r="S20" s="44"/>
      <c r="T20" s="44"/>
      <c r="U20" s="44"/>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2"/>
        <v>#N/A</v>
      </c>
      <c r="AS20" s="70" t="e">
        <f t="shared" si="1"/>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0"/>
        <v>#N/A</v>
      </c>
    </row>
    <row r="21" spans="1:75" ht="25" customHeight="1" x14ac:dyDescent="0.15">
      <c r="A21" s="32"/>
      <c r="B21" s="29"/>
      <c r="C21" s="29"/>
      <c r="D21" s="29"/>
      <c r="E21" s="29"/>
      <c r="F21" s="30"/>
      <c r="G21" s="30"/>
      <c r="H21" s="52"/>
      <c r="I21" s="52"/>
      <c r="J21" s="52"/>
      <c r="K21" s="52"/>
      <c r="L21" s="52"/>
      <c r="M21" s="52"/>
      <c r="N21" s="52"/>
      <c r="O21" s="53"/>
      <c r="P21" s="44"/>
      <c r="Q21" s="44"/>
      <c r="R21" s="44"/>
      <c r="S21" s="44"/>
      <c r="T21" s="44"/>
      <c r="U21" s="44"/>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2"/>
        <v>#N/A</v>
      </c>
      <c r="AS21" s="70" t="e">
        <f t="shared" si="1"/>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0"/>
        <v>#N/A</v>
      </c>
    </row>
    <row r="22" spans="1:75" ht="25" customHeight="1" x14ac:dyDescent="0.15">
      <c r="A22" s="32"/>
      <c r="B22" s="29"/>
      <c r="C22" s="29"/>
      <c r="D22" s="29"/>
      <c r="E22" s="29"/>
      <c r="F22" s="30"/>
      <c r="G22" s="30"/>
      <c r="H22" s="52"/>
      <c r="I22" s="52"/>
      <c r="J22" s="52"/>
      <c r="K22" s="52"/>
      <c r="L22" s="52"/>
      <c r="M22" s="52"/>
      <c r="N22" s="52"/>
      <c r="O22" s="53"/>
      <c r="P22" s="44"/>
      <c r="Q22" s="44"/>
      <c r="R22" s="44"/>
      <c r="S22" s="44"/>
      <c r="T22" s="44"/>
      <c r="U22" s="44"/>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2"/>
        <v>#N/A</v>
      </c>
      <c r="AS22" s="70" t="e">
        <f t="shared" si="1"/>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0"/>
        <v>#N/A</v>
      </c>
    </row>
    <row r="23" spans="1:75" ht="25" customHeight="1" x14ac:dyDescent="0.15">
      <c r="A23" s="32"/>
      <c r="B23" s="29"/>
      <c r="C23" s="29"/>
      <c r="D23" s="29"/>
      <c r="E23" s="29"/>
      <c r="F23" s="30"/>
      <c r="G23" s="30"/>
      <c r="H23" s="52"/>
      <c r="I23" s="52"/>
      <c r="J23" s="52"/>
      <c r="K23" s="52"/>
      <c r="L23" s="52"/>
      <c r="M23" s="52"/>
      <c r="N23" s="52"/>
      <c r="O23" s="53"/>
      <c r="P23" s="44"/>
      <c r="Q23" s="44"/>
      <c r="R23" s="44"/>
      <c r="S23" s="44"/>
      <c r="T23" s="44"/>
      <c r="U23" s="44"/>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2"/>
        <v>#N/A</v>
      </c>
      <c r="AS23" s="70" t="e">
        <f t="shared" si="1"/>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0"/>
        <v>#N/A</v>
      </c>
    </row>
    <row r="24" spans="1:75" ht="25" customHeight="1" x14ac:dyDescent="0.15">
      <c r="A24" s="32"/>
      <c r="B24" s="29"/>
      <c r="C24" s="29"/>
      <c r="D24" s="29"/>
      <c r="E24" s="29"/>
      <c r="F24" s="30"/>
      <c r="G24" s="30"/>
      <c r="H24" s="52"/>
      <c r="I24" s="52"/>
      <c r="J24" s="52"/>
      <c r="K24" s="52"/>
      <c r="L24" s="52"/>
      <c r="M24" s="52"/>
      <c r="N24" s="52"/>
      <c r="O24" s="53"/>
      <c r="P24" s="44"/>
      <c r="Q24" s="44"/>
      <c r="R24" s="44"/>
      <c r="S24" s="44"/>
      <c r="T24" s="44"/>
      <c r="U24" s="44"/>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2"/>
        <v>#N/A</v>
      </c>
      <c r="AS24" s="70" t="e">
        <f t="shared" si="1"/>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0"/>
        <v>#N/A</v>
      </c>
    </row>
    <row r="25" spans="1:75" ht="25" customHeight="1" x14ac:dyDescent="0.15">
      <c r="A25" s="32"/>
      <c r="B25" s="29"/>
      <c r="C25" s="29"/>
      <c r="D25" s="29"/>
      <c r="E25" s="29"/>
      <c r="F25" s="30"/>
      <c r="G25" s="30"/>
      <c r="H25" s="52"/>
      <c r="I25" s="52"/>
      <c r="J25" s="52"/>
      <c r="K25" s="52"/>
      <c r="L25" s="52"/>
      <c r="M25" s="52"/>
      <c r="N25" s="52"/>
      <c r="O25" s="53"/>
      <c r="P25" s="44"/>
      <c r="Q25" s="44"/>
      <c r="R25" s="44"/>
      <c r="S25" s="44"/>
      <c r="T25" s="44"/>
      <c r="U25" s="44"/>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2"/>
        <v>#N/A</v>
      </c>
      <c r="AS25" s="70" t="e">
        <f t="shared" si="1"/>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0"/>
        <v>#N/A</v>
      </c>
    </row>
    <row r="26" spans="1:75" ht="25" customHeight="1" x14ac:dyDescent="0.15">
      <c r="A26" s="32"/>
      <c r="B26" s="29"/>
      <c r="C26" s="29"/>
      <c r="D26" s="29"/>
      <c r="E26" s="29"/>
      <c r="F26" s="30"/>
      <c r="G26" s="30"/>
      <c r="H26" s="52"/>
      <c r="I26" s="52"/>
      <c r="J26" s="52"/>
      <c r="K26" s="52"/>
      <c r="L26" s="52"/>
      <c r="M26" s="52"/>
      <c r="N26" s="52"/>
      <c r="O26" s="53"/>
      <c r="P26" s="44"/>
      <c r="Q26" s="44"/>
      <c r="R26" s="44"/>
      <c r="S26" s="44"/>
      <c r="T26" s="44"/>
      <c r="U26" s="44"/>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2"/>
        <v>#N/A</v>
      </c>
      <c r="AS26" s="70" t="e">
        <f t="shared" si="1"/>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0"/>
        <v>#N/A</v>
      </c>
    </row>
    <row r="27" spans="1:75" ht="25" customHeight="1" x14ac:dyDescent="0.15">
      <c r="A27" s="32"/>
      <c r="B27" s="29"/>
      <c r="C27" s="29"/>
      <c r="D27" s="29"/>
      <c r="E27" s="29"/>
      <c r="F27" s="30"/>
      <c r="G27" s="30"/>
      <c r="H27" s="52"/>
      <c r="I27" s="52"/>
      <c r="J27" s="52"/>
      <c r="K27" s="52"/>
      <c r="L27" s="52"/>
      <c r="M27" s="52"/>
      <c r="N27" s="52"/>
      <c r="O27" s="53"/>
      <c r="P27" s="44"/>
      <c r="Q27" s="44"/>
      <c r="R27" s="44"/>
      <c r="S27" s="44"/>
      <c r="T27" s="44"/>
      <c r="U27" s="44"/>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2"/>
        <v>#N/A</v>
      </c>
      <c r="AS27" s="70" t="e">
        <f t="shared" si="1"/>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0"/>
        <v>#N/A</v>
      </c>
    </row>
    <row r="28" spans="1:75" ht="25" customHeight="1" x14ac:dyDescent="0.15">
      <c r="A28" s="32"/>
      <c r="B28" s="29"/>
      <c r="C28" s="29"/>
      <c r="D28" s="29"/>
      <c r="E28" s="29"/>
      <c r="F28" s="30"/>
      <c r="G28" s="30"/>
      <c r="H28" s="52"/>
      <c r="I28" s="52"/>
      <c r="J28" s="52"/>
      <c r="K28" s="52"/>
      <c r="L28" s="52"/>
      <c r="M28" s="52"/>
      <c r="N28" s="52"/>
      <c r="O28" s="53"/>
      <c r="P28" s="44"/>
      <c r="Q28" s="44"/>
      <c r="R28" s="44"/>
      <c r="S28" s="44"/>
      <c r="T28" s="44"/>
      <c r="U28" s="44"/>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2"/>
        <v>#N/A</v>
      </c>
      <c r="AS28" s="70" t="e">
        <f t="shared" si="1"/>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0"/>
        <v>#N/A</v>
      </c>
    </row>
    <row r="29" spans="1:75" ht="25" customHeight="1" x14ac:dyDescent="0.15">
      <c r="A29" s="32"/>
      <c r="B29" s="29"/>
      <c r="C29" s="29"/>
      <c r="D29" s="29"/>
      <c r="E29" s="29"/>
      <c r="F29" s="30"/>
      <c r="G29" s="30"/>
      <c r="H29" s="52"/>
      <c r="I29" s="52"/>
      <c r="J29" s="52"/>
      <c r="K29" s="52"/>
      <c r="L29" s="52"/>
      <c r="M29" s="52"/>
      <c r="N29" s="52"/>
      <c r="O29" s="53"/>
      <c r="P29" s="44"/>
      <c r="Q29" s="44"/>
      <c r="R29" s="44"/>
      <c r="S29" s="44"/>
      <c r="T29" s="44"/>
      <c r="U29" s="44"/>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2"/>
        <v>#N/A</v>
      </c>
      <c r="AS29" s="70" t="e">
        <f t="shared" si="1"/>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0"/>
        <v>#N/A</v>
      </c>
    </row>
    <row r="30" spans="1:75" ht="25" customHeight="1" x14ac:dyDescent="0.15">
      <c r="A30" s="32"/>
      <c r="B30" s="29"/>
      <c r="C30" s="29"/>
      <c r="D30" s="29"/>
      <c r="E30" s="29"/>
      <c r="F30" s="30"/>
      <c r="G30" s="30"/>
      <c r="H30" s="52"/>
      <c r="I30" s="52"/>
      <c r="J30" s="52"/>
      <c r="K30" s="52"/>
      <c r="L30" s="52"/>
      <c r="M30" s="52"/>
      <c r="N30" s="52"/>
      <c r="O30" s="53"/>
      <c r="P30" s="44"/>
      <c r="Q30" s="44"/>
      <c r="R30" s="44"/>
      <c r="S30" s="44"/>
      <c r="T30" s="44"/>
      <c r="U30" s="44"/>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2"/>
        <v>#N/A</v>
      </c>
      <c r="AS30" s="70" t="e">
        <f t="shared" si="1"/>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0"/>
        <v>#N/A</v>
      </c>
    </row>
    <row r="31" spans="1:75" ht="25" customHeight="1" x14ac:dyDescent="0.15">
      <c r="A31" s="32"/>
      <c r="B31" s="29"/>
      <c r="C31" s="29"/>
      <c r="D31" s="29"/>
      <c r="E31" s="29"/>
      <c r="F31" s="30"/>
      <c r="G31" s="30"/>
      <c r="H31" s="52"/>
      <c r="I31" s="52"/>
      <c r="J31" s="52"/>
      <c r="K31" s="52"/>
      <c r="L31" s="52"/>
      <c r="M31" s="52"/>
      <c r="N31" s="52"/>
      <c r="O31" s="53"/>
      <c r="P31" s="44"/>
      <c r="Q31" s="44"/>
      <c r="R31" s="44"/>
      <c r="S31" s="44"/>
      <c r="T31" s="44"/>
      <c r="U31" s="44"/>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2"/>
        <v>#N/A</v>
      </c>
      <c r="AS31" s="70" t="e">
        <f t="shared" si="1"/>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0"/>
        <v>#N/A</v>
      </c>
    </row>
    <row r="32" spans="1:75" ht="25" customHeight="1" x14ac:dyDescent="0.15">
      <c r="A32" s="32"/>
      <c r="B32" s="29"/>
      <c r="C32" s="29"/>
      <c r="D32" s="29"/>
      <c r="E32" s="29"/>
      <c r="F32" s="30"/>
      <c r="G32" s="30"/>
      <c r="H32" s="52"/>
      <c r="I32" s="52"/>
      <c r="J32" s="52"/>
      <c r="K32" s="52"/>
      <c r="L32" s="52"/>
      <c r="M32" s="52"/>
      <c r="N32" s="52"/>
      <c r="O32" s="53"/>
      <c r="P32" s="44"/>
      <c r="Q32" s="44"/>
      <c r="R32" s="44"/>
      <c r="S32" s="44"/>
      <c r="T32" s="44"/>
      <c r="U32" s="44"/>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2"/>
        <v>#N/A</v>
      </c>
      <c r="AS32" s="70" t="e">
        <f t="shared" si="1"/>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0"/>
        <v>#N/A</v>
      </c>
    </row>
    <row r="33" spans="1:75" ht="25" customHeight="1" x14ac:dyDescent="0.15">
      <c r="A33" s="32"/>
      <c r="B33" s="29"/>
      <c r="C33" s="29"/>
      <c r="D33" s="29"/>
      <c r="E33" s="29"/>
      <c r="F33" s="30"/>
      <c r="G33" s="30"/>
      <c r="H33" s="52"/>
      <c r="I33" s="52"/>
      <c r="J33" s="52"/>
      <c r="K33" s="52"/>
      <c r="L33" s="52"/>
      <c r="M33" s="52"/>
      <c r="N33" s="52"/>
      <c r="O33" s="53"/>
      <c r="P33" s="44"/>
      <c r="Q33" s="44"/>
      <c r="R33" s="44"/>
      <c r="S33" s="44"/>
      <c r="T33" s="44"/>
      <c r="U33" s="44"/>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2"/>
        <v>#N/A</v>
      </c>
      <c r="AS33" s="70" t="e">
        <f t="shared" si="1"/>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0"/>
        <v>#N/A</v>
      </c>
    </row>
    <row r="34" spans="1:75" ht="25" customHeight="1" x14ac:dyDescent="0.15">
      <c r="A34" s="32"/>
      <c r="B34" s="29"/>
      <c r="C34" s="29"/>
      <c r="D34" s="29"/>
      <c r="E34" s="29"/>
      <c r="F34" s="30"/>
      <c r="G34" s="30"/>
      <c r="H34" s="52"/>
      <c r="I34" s="52"/>
      <c r="J34" s="52"/>
      <c r="K34" s="52"/>
      <c r="L34" s="52"/>
      <c r="M34" s="52"/>
      <c r="N34" s="52"/>
      <c r="O34" s="53"/>
      <c r="P34" s="44"/>
      <c r="Q34" s="44"/>
      <c r="R34" s="44"/>
      <c r="S34" s="44"/>
      <c r="T34" s="44"/>
      <c r="U34" s="44"/>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2"/>
        <v>#N/A</v>
      </c>
      <c r="AS34" s="70" t="e">
        <f t="shared" si="1"/>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0"/>
        <v>#N/A</v>
      </c>
    </row>
    <row r="35" spans="1:75" ht="25" customHeight="1" x14ac:dyDescent="0.15">
      <c r="A35" s="32"/>
      <c r="B35" s="29"/>
      <c r="C35" s="29"/>
      <c r="D35" s="29"/>
      <c r="E35" s="29"/>
      <c r="F35" s="30"/>
      <c r="G35" s="30"/>
      <c r="H35" s="52"/>
      <c r="I35" s="52"/>
      <c r="J35" s="52"/>
      <c r="K35" s="52"/>
      <c r="L35" s="52"/>
      <c r="M35" s="52"/>
      <c r="N35" s="52"/>
      <c r="O35" s="53"/>
      <c r="P35" s="44"/>
      <c r="Q35" s="44"/>
      <c r="R35" s="44"/>
      <c r="S35" s="44"/>
      <c r="T35" s="44"/>
      <c r="U35" s="44"/>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2"/>
        <v>#N/A</v>
      </c>
      <c r="AS35" s="70" t="e">
        <f t="shared" si="1"/>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0"/>
        <v>#N/A</v>
      </c>
    </row>
    <row r="36" spans="1:75" ht="25" customHeight="1" x14ac:dyDescent="0.15">
      <c r="A36" s="32"/>
      <c r="B36" s="29"/>
      <c r="C36" s="29"/>
      <c r="D36" s="29"/>
      <c r="E36" s="29"/>
      <c r="F36" s="30"/>
      <c r="G36" s="30"/>
      <c r="H36" s="52"/>
      <c r="I36" s="52"/>
      <c r="J36" s="52"/>
      <c r="K36" s="52"/>
      <c r="L36" s="52"/>
      <c r="M36" s="52"/>
      <c r="N36" s="52"/>
      <c r="O36" s="53"/>
      <c r="P36" s="44"/>
      <c r="Q36" s="44"/>
      <c r="R36" s="44"/>
      <c r="S36" s="44"/>
      <c r="T36" s="44"/>
      <c r="U36" s="44"/>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2"/>
        <v>#N/A</v>
      </c>
      <c r="AS36" s="70" t="e">
        <f t="shared" si="1"/>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0"/>
        <v>#N/A</v>
      </c>
    </row>
    <row r="37" spans="1:75" ht="25" customHeight="1" x14ac:dyDescent="0.15">
      <c r="A37" s="32"/>
      <c r="B37" s="29"/>
      <c r="C37" s="29"/>
      <c r="D37" s="29"/>
      <c r="E37" s="29"/>
      <c r="F37" s="30"/>
      <c r="G37" s="30"/>
      <c r="H37" s="52"/>
      <c r="I37" s="52"/>
      <c r="J37" s="52"/>
      <c r="K37" s="52"/>
      <c r="L37" s="52"/>
      <c r="M37" s="52"/>
      <c r="N37" s="52"/>
      <c r="O37" s="53"/>
      <c r="P37" s="44"/>
      <c r="Q37" s="44"/>
      <c r="R37" s="44"/>
      <c r="S37" s="44"/>
      <c r="T37" s="44"/>
      <c r="U37" s="44"/>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2"/>
        <v>#N/A</v>
      </c>
      <c r="AS37" s="70" t="e">
        <f t="shared" si="1"/>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0"/>
        <v>#N/A</v>
      </c>
    </row>
    <row r="38" spans="1:75" ht="25" customHeight="1" x14ac:dyDescent="0.15">
      <c r="A38" s="32"/>
      <c r="B38" s="29"/>
      <c r="C38" s="29"/>
      <c r="D38" s="29"/>
      <c r="E38" s="29"/>
      <c r="F38" s="30"/>
      <c r="G38" s="30"/>
      <c r="H38" s="52"/>
      <c r="I38" s="52"/>
      <c r="J38" s="52"/>
      <c r="K38" s="52"/>
      <c r="L38" s="52"/>
      <c r="M38" s="52"/>
      <c r="N38" s="52"/>
      <c r="O38" s="53"/>
      <c r="P38" s="44"/>
      <c r="Q38" s="44"/>
      <c r="R38" s="44"/>
      <c r="S38" s="44"/>
      <c r="T38" s="44"/>
      <c r="U38" s="44"/>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2"/>
        <v>#N/A</v>
      </c>
      <c r="AS38" s="70" t="e">
        <f t="shared" si="1"/>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0"/>
        <v>#N/A</v>
      </c>
    </row>
    <row r="39" spans="1:75" ht="25" customHeight="1" x14ac:dyDescent="0.15">
      <c r="A39" s="32"/>
      <c r="B39" s="29"/>
      <c r="C39" s="29"/>
      <c r="D39" s="29"/>
      <c r="E39" s="29"/>
      <c r="F39" s="30"/>
      <c r="G39" s="30"/>
      <c r="H39" s="52"/>
      <c r="I39" s="52"/>
      <c r="J39" s="52"/>
      <c r="K39" s="52"/>
      <c r="L39" s="52"/>
      <c r="M39" s="52"/>
      <c r="N39" s="52"/>
      <c r="O39" s="53"/>
      <c r="P39" s="44"/>
      <c r="Q39" s="44"/>
      <c r="R39" s="44"/>
      <c r="S39" s="44"/>
      <c r="T39" s="44"/>
      <c r="U39" s="44"/>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2"/>
        <v>#N/A</v>
      </c>
      <c r="AS39" s="70" t="e">
        <f t="shared" si="1"/>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0"/>
        <v>#N/A</v>
      </c>
    </row>
    <row r="40" spans="1:75" ht="25" customHeight="1" x14ac:dyDescent="0.15">
      <c r="A40" s="32"/>
      <c r="B40" s="29"/>
      <c r="C40" s="29"/>
      <c r="D40" s="29"/>
      <c r="E40" s="29"/>
      <c r="F40" s="30"/>
      <c r="G40" s="30"/>
      <c r="H40" s="52"/>
      <c r="I40" s="52"/>
      <c r="J40" s="52"/>
      <c r="K40" s="52"/>
      <c r="L40" s="52"/>
      <c r="M40" s="52"/>
      <c r="N40" s="52"/>
      <c r="O40" s="53"/>
      <c r="P40" s="44"/>
      <c r="Q40" s="44"/>
      <c r="R40" s="44"/>
      <c r="S40" s="44"/>
      <c r="T40" s="44"/>
      <c r="U40" s="44"/>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2"/>
        <v>#N/A</v>
      </c>
      <c r="AS40" s="70" t="e">
        <f t="shared" si="1"/>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0"/>
        <v>#N/A</v>
      </c>
    </row>
    <row r="41" spans="1:75" ht="25" customHeight="1" x14ac:dyDescent="0.15">
      <c r="A41" s="32"/>
      <c r="B41" s="29"/>
      <c r="C41" s="29"/>
      <c r="D41" s="29"/>
      <c r="E41" s="29"/>
      <c r="F41" s="30"/>
      <c r="G41" s="30"/>
      <c r="H41" s="52"/>
      <c r="I41" s="52"/>
      <c r="J41" s="52"/>
      <c r="K41" s="52"/>
      <c r="L41" s="52"/>
      <c r="M41" s="52"/>
      <c r="N41" s="52"/>
      <c r="O41" s="53"/>
      <c r="P41" s="44"/>
      <c r="Q41" s="44"/>
      <c r="R41" s="44"/>
      <c r="S41" s="44"/>
      <c r="T41" s="44"/>
      <c r="U41" s="44"/>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2"/>
        <v>#N/A</v>
      </c>
      <c r="AS41" s="70" t="e">
        <f t="shared" si="1"/>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0"/>
        <v>#N/A</v>
      </c>
    </row>
    <row r="42" spans="1:75" ht="25" customHeight="1" x14ac:dyDescent="0.15">
      <c r="A42" s="32"/>
      <c r="B42" s="29"/>
      <c r="C42" s="29"/>
      <c r="D42" s="29"/>
      <c r="E42" s="29"/>
      <c r="F42" s="30"/>
      <c r="G42" s="30"/>
      <c r="H42" s="52"/>
      <c r="I42" s="52"/>
      <c r="J42" s="52"/>
      <c r="K42" s="52"/>
      <c r="L42" s="52"/>
      <c r="M42" s="52"/>
      <c r="N42" s="52"/>
      <c r="O42" s="53"/>
      <c r="P42" s="44"/>
      <c r="Q42" s="44"/>
      <c r="R42" s="44"/>
      <c r="S42" s="44"/>
      <c r="T42" s="44"/>
      <c r="U42" s="44"/>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2"/>
        <v>#N/A</v>
      </c>
      <c r="AS42" s="70" t="e">
        <f t="shared" si="1"/>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0"/>
        <v>#N/A</v>
      </c>
    </row>
    <row r="43" spans="1:75" ht="25" customHeight="1" x14ac:dyDescent="0.15">
      <c r="A43" s="32"/>
      <c r="B43" s="29"/>
      <c r="C43" s="29"/>
      <c r="D43" s="29"/>
      <c r="E43" s="29"/>
      <c r="F43" s="30"/>
      <c r="G43" s="30"/>
      <c r="H43" s="52"/>
      <c r="I43" s="52"/>
      <c r="J43" s="52"/>
      <c r="K43" s="52"/>
      <c r="L43" s="52"/>
      <c r="M43" s="52"/>
      <c r="N43" s="52"/>
      <c r="O43" s="53"/>
      <c r="P43" s="44"/>
      <c r="Q43" s="44"/>
      <c r="R43" s="44"/>
      <c r="S43" s="44"/>
      <c r="T43" s="44"/>
      <c r="U43" s="44"/>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2"/>
        <v>#N/A</v>
      </c>
      <c r="AS43" s="70" t="e">
        <f t="shared" si="1"/>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0"/>
        <v>#N/A</v>
      </c>
    </row>
    <row r="44" spans="1:75" ht="25" customHeight="1" x14ac:dyDescent="0.15">
      <c r="A44" s="32"/>
      <c r="B44" s="29"/>
      <c r="C44" s="29"/>
      <c r="D44" s="29"/>
      <c r="E44" s="29"/>
      <c r="F44" s="30"/>
      <c r="G44" s="30"/>
      <c r="H44" s="52"/>
      <c r="I44" s="52"/>
      <c r="J44" s="52"/>
      <c r="K44" s="52"/>
      <c r="L44" s="52"/>
      <c r="M44" s="52"/>
      <c r="N44" s="52"/>
      <c r="O44" s="53"/>
      <c r="P44" s="44"/>
      <c r="Q44" s="44"/>
      <c r="R44" s="44"/>
      <c r="S44" s="44"/>
      <c r="T44" s="44"/>
      <c r="U44" s="44"/>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2"/>
        <v>#N/A</v>
      </c>
      <c r="AS44" s="70" t="e">
        <f t="shared" si="1"/>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0"/>
        <v>#N/A</v>
      </c>
    </row>
    <row r="45" spans="1:75" ht="25" customHeight="1" x14ac:dyDescent="0.15">
      <c r="A45" s="32"/>
      <c r="B45" s="29"/>
      <c r="C45" s="29"/>
      <c r="D45" s="29"/>
      <c r="E45" s="29"/>
      <c r="F45" s="30"/>
      <c r="G45" s="30"/>
      <c r="H45" s="52"/>
      <c r="I45" s="52"/>
      <c r="J45" s="52"/>
      <c r="K45" s="52"/>
      <c r="L45" s="52"/>
      <c r="M45" s="52"/>
      <c r="N45" s="52"/>
      <c r="O45" s="53"/>
      <c r="P45" s="44"/>
      <c r="Q45" s="44"/>
      <c r="R45" s="44"/>
      <c r="S45" s="44"/>
      <c r="T45" s="44"/>
      <c r="U45" s="44"/>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2"/>
        <v>#N/A</v>
      </c>
      <c r="AS45" s="70" t="e">
        <f t="shared" si="1"/>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0"/>
        <v>#N/A</v>
      </c>
    </row>
    <row r="46" spans="1:75" ht="25" customHeight="1" x14ac:dyDescent="0.15">
      <c r="A46" s="32"/>
      <c r="B46" s="29"/>
      <c r="C46" s="29"/>
      <c r="D46" s="29"/>
      <c r="E46" s="29"/>
      <c r="F46" s="30"/>
      <c r="G46" s="30"/>
      <c r="H46" s="52"/>
      <c r="I46" s="52"/>
      <c r="J46" s="52"/>
      <c r="K46" s="52"/>
      <c r="L46" s="52"/>
      <c r="M46" s="52"/>
      <c r="N46" s="52"/>
      <c r="O46" s="53"/>
      <c r="P46" s="44"/>
      <c r="Q46" s="44"/>
      <c r="R46" s="44"/>
      <c r="S46" s="44"/>
      <c r="T46" s="44"/>
      <c r="U46" s="44"/>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2"/>
        <v>#N/A</v>
      </c>
      <c r="AS46" s="70" t="e">
        <f t="shared" si="1"/>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0"/>
        <v>#N/A</v>
      </c>
    </row>
    <row r="47" spans="1:75" ht="25" customHeight="1" x14ac:dyDescent="0.15">
      <c r="A47" s="32"/>
      <c r="B47" s="29"/>
      <c r="C47" s="29"/>
      <c r="D47" s="29"/>
      <c r="E47" s="29"/>
      <c r="F47" s="30"/>
      <c r="G47" s="30"/>
      <c r="H47" s="52"/>
      <c r="I47" s="52"/>
      <c r="J47" s="52"/>
      <c r="K47" s="52"/>
      <c r="L47" s="52"/>
      <c r="M47" s="52"/>
      <c r="N47" s="52"/>
      <c r="O47" s="53"/>
      <c r="P47" s="44"/>
      <c r="Q47" s="44"/>
      <c r="R47" s="44"/>
      <c r="S47" s="44"/>
      <c r="T47" s="44"/>
      <c r="U47" s="44"/>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2"/>
        <v>#N/A</v>
      </c>
      <c r="AS47" s="70" t="e">
        <f t="shared" si="1"/>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0"/>
        <v>#N/A</v>
      </c>
    </row>
    <row r="48" spans="1:75" ht="25" customHeight="1" x14ac:dyDescent="0.15">
      <c r="A48" s="32"/>
      <c r="B48" s="29"/>
      <c r="C48" s="29"/>
      <c r="D48" s="29"/>
      <c r="E48" s="29"/>
      <c r="F48" s="30"/>
      <c r="G48" s="30"/>
      <c r="H48" s="52"/>
      <c r="I48" s="52"/>
      <c r="J48" s="52"/>
      <c r="K48" s="52"/>
      <c r="L48" s="52"/>
      <c r="M48" s="52"/>
      <c r="N48" s="52"/>
      <c r="O48" s="53"/>
      <c r="P48" s="44"/>
      <c r="Q48" s="44"/>
      <c r="R48" s="44"/>
      <c r="S48" s="44"/>
      <c r="T48" s="44"/>
      <c r="U48" s="44"/>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2"/>
        <v>#N/A</v>
      </c>
      <c r="AS48" s="70" t="e">
        <f t="shared" si="1"/>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0"/>
        <v>#N/A</v>
      </c>
    </row>
    <row r="49" spans="1:75" ht="25" customHeight="1" x14ac:dyDescent="0.15">
      <c r="A49" s="32"/>
      <c r="B49" s="29"/>
      <c r="C49" s="29"/>
      <c r="D49" s="29"/>
      <c r="E49" s="29"/>
      <c r="F49" s="30"/>
      <c r="G49" s="30"/>
      <c r="H49" s="52"/>
      <c r="I49" s="52"/>
      <c r="J49" s="52"/>
      <c r="K49" s="52"/>
      <c r="L49" s="52"/>
      <c r="M49" s="52"/>
      <c r="N49" s="52"/>
      <c r="O49" s="53"/>
      <c r="P49" s="44"/>
      <c r="Q49" s="44"/>
      <c r="R49" s="44"/>
      <c r="S49" s="44"/>
      <c r="T49" s="44"/>
      <c r="U49" s="44"/>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2"/>
        <v>#N/A</v>
      </c>
      <c r="AS49" s="70" t="e">
        <f t="shared" si="1"/>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0"/>
        <v>#N/A</v>
      </c>
    </row>
    <row r="50" spans="1:75" ht="25" customHeight="1" x14ac:dyDescent="0.15">
      <c r="A50" s="32"/>
      <c r="B50" s="29"/>
      <c r="C50" s="29"/>
      <c r="D50" s="29"/>
      <c r="E50" s="29"/>
      <c r="F50" s="30"/>
      <c r="G50" s="30"/>
      <c r="H50" s="52"/>
      <c r="I50" s="52"/>
      <c r="J50" s="52"/>
      <c r="K50" s="52"/>
      <c r="L50" s="52"/>
      <c r="M50" s="52"/>
      <c r="N50" s="52"/>
      <c r="O50" s="53"/>
      <c r="P50" s="44"/>
      <c r="Q50" s="44"/>
      <c r="R50" s="44"/>
      <c r="S50" s="44"/>
      <c r="T50" s="44"/>
      <c r="U50" s="44"/>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2"/>
        <v>#N/A</v>
      </c>
      <c r="AS50" s="70" t="e">
        <f t="shared" si="1"/>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0"/>
        <v>#N/A</v>
      </c>
    </row>
    <row r="51" spans="1:75" ht="25" customHeight="1" x14ac:dyDescent="0.15">
      <c r="A51" s="32"/>
      <c r="B51" s="29"/>
      <c r="C51" s="29"/>
      <c r="D51" s="29"/>
      <c r="E51" s="29"/>
      <c r="F51" s="30"/>
      <c r="G51" s="30"/>
      <c r="H51" s="52"/>
      <c r="I51" s="52"/>
      <c r="J51" s="52"/>
      <c r="K51" s="52"/>
      <c r="L51" s="52"/>
      <c r="M51" s="52"/>
      <c r="N51" s="52"/>
      <c r="O51" s="53"/>
      <c r="P51" s="44"/>
      <c r="Q51" s="44"/>
      <c r="R51" s="44"/>
      <c r="S51" s="44"/>
      <c r="T51" s="44"/>
      <c r="U51" s="44"/>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2"/>
        <v>#N/A</v>
      </c>
      <c r="AS51" s="70" t="e">
        <f t="shared" si="1"/>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0"/>
        <v>#N/A</v>
      </c>
    </row>
    <row r="52" spans="1:75" ht="25" customHeight="1" x14ac:dyDescent="0.15">
      <c r="A52" s="32"/>
      <c r="B52" s="29"/>
      <c r="C52" s="29"/>
      <c r="D52" s="29"/>
      <c r="E52" s="29"/>
      <c r="F52" s="30"/>
      <c r="G52" s="30"/>
      <c r="H52" s="52"/>
      <c r="I52" s="52"/>
      <c r="J52" s="52"/>
      <c r="K52" s="52"/>
      <c r="L52" s="52"/>
      <c r="M52" s="52"/>
      <c r="N52" s="52"/>
      <c r="O52" s="53"/>
      <c r="P52" s="44"/>
      <c r="Q52" s="44"/>
      <c r="R52" s="44"/>
      <c r="S52" s="44"/>
      <c r="T52" s="44"/>
      <c r="U52" s="44"/>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2"/>
        <v>#N/A</v>
      </c>
      <c r="AS52" s="70" t="e">
        <f t="shared" si="1"/>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0"/>
        <v>#N/A</v>
      </c>
    </row>
    <row r="53" spans="1:75" ht="25" customHeight="1" x14ac:dyDescent="0.15">
      <c r="A53" s="32"/>
      <c r="B53" s="29"/>
      <c r="C53" s="29"/>
      <c r="D53" s="29"/>
      <c r="E53" s="29"/>
      <c r="F53" s="30"/>
      <c r="G53" s="30"/>
      <c r="H53" s="52"/>
      <c r="I53" s="52"/>
      <c r="J53" s="52"/>
      <c r="K53" s="52"/>
      <c r="L53" s="52"/>
      <c r="M53" s="52"/>
      <c r="N53" s="52"/>
      <c r="O53" s="53"/>
      <c r="P53" s="44"/>
      <c r="Q53" s="44"/>
      <c r="R53" s="44"/>
      <c r="S53" s="44"/>
      <c r="T53" s="44"/>
      <c r="U53" s="44"/>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2"/>
        <v>#N/A</v>
      </c>
      <c r="AS53" s="70" t="e">
        <f t="shared" si="1"/>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0"/>
        <v>#N/A</v>
      </c>
    </row>
    <row r="54" spans="1:75" ht="25" customHeight="1" x14ac:dyDescent="0.15">
      <c r="A54" s="32"/>
      <c r="B54" s="29"/>
      <c r="C54" s="29"/>
      <c r="D54" s="29"/>
      <c r="E54" s="29"/>
      <c r="F54" s="30"/>
      <c r="G54" s="30"/>
      <c r="H54" s="52"/>
      <c r="I54" s="52"/>
      <c r="J54" s="52"/>
      <c r="K54" s="52"/>
      <c r="L54" s="52"/>
      <c r="M54" s="52"/>
      <c r="N54" s="52"/>
      <c r="O54" s="53"/>
      <c r="P54" s="44"/>
      <c r="Q54" s="44"/>
      <c r="R54" s="44"/>
      <c r="S54" s="44"/>
      <c r="T54" s="44"/>
      <c r="U54" s="44"/>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2"/>
        <v>#N/A</v>
      </c>
      <c r="AS54" s="70" t="e">
        <f t="shared" si="1"/>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0"/>
        <v>#N/A</v>
      </c>
    </row>
    <row r="55" spans="1:75" ht="25" customHeight="1" x14ac:dyDescent="0.15">
      <c r="A55" s="32"/>
      <c r="B55" s="29"/>
      <c r="C55" s="29"/>
      <c r="D55" s="29"/>
      <c r="E55" s="29"/>
      <c r="F55" s="30"/>
      <c r="G55" s="30"/>
      <c r="H55" s="52"/>
      <c r="I55" s="52"/>
      <c r="J55" s="52"/>
      <c r="K55" s="52"/>
      <c r="L55" s="52"/>
      <c r="M55" s="52"/>
      <c r="N55" s="52"/>
      <c r="O55" s="53"/>
      <c r="P55" s="44"/>
      <c r="Q55" s="44"/>
      <c r="R55" s="44"/>
      <c r="S55" s="44"/>
      <c r="T55" s="44"/>
      <c r="U55" s="44"/>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2"/>
        <v>#N/A</v>
      </c>
      <c r="AS55" s="70" t="e">
        <f t="shared" si="1"/>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0"/>
        <v>#N/A</v>
      </c>
    </row>
    <row r="56" spans="1:75" ht="25" customHeight="1" x14ac:dyDescent="0.15">
      <c r="A56" s="32"/>
      <c r="B56" s="29"/>
      <c r="C56" s="29"/>
      <c r="D56" s="29"/>
      <c r="E56" s="29"/>
      <c r="F56" s="30"/>
      <c r="G56" s="30"/>
      <c r="H56" s="52"/>
      <c r="I56" s="52"/>
      <c r="J56" s="52"/>
      <c r="K56" s="52"/>
      <c r="L56" s="52"/>
      <c r="M56" s="52"/>
      <c r="N56" s="52"/>
      <c r="O56" s="53"/>
      <c r="P56" s="44"/>
      <c r="Q56" s="44"/>
      <c r="R56" s="44"/>
      <c r="S56" s="44"/>
      <c r="T56" s="44"/>
      <c r="U56" s="44"/>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2"/>
        <v>#N/A</v>
      </c>
      <c r="AS56" s="70" t="e">
        <f t="shared" si="1"/>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0"/>
        <v>#N/A</v>
      </c>
    </row>
    <row r="57" spans="1:75" ht="25" customHeight="1" x14ac:dyDescent="0.15">
      <c r="A57" s="32"/>
      <c r="B57" s="29"/>
      <c r="C57" s="29"/>
      <c r="D57" s="29"/>
      <c r="E57" s="29"/>
      <c r="F57" s="30"/>
      <c r="G57" s="30"/>
      <c r="H57" s="52"/>
      <c r="I57" s="52"/>
      <c r="J57" s="52"/>
      <c r="K57" s="52"/>
      <c r="L57" s="52"/>
      <c r="M57" s="52"/>
      <c r="N57" s="52"/>
      <c r="O57" s="53"/>
      <c r="P57" s="44"/>
      <c r="Q57" s="44"/>
      <c r="R57" s="44"/>
      <c r="S57" s="44"/>
      <c r="T57" s="44"/>
      <c r="U57" s="44"/>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2"/>
        <v>#N/A</v>
      </c>
      <c r="AS57" s="70" t="e">
        <f t="shared" si="1"/>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0"/>
        <v>#N/A</v>
      </c>
    </row>
    <row r="58" spans="1:75" ht="25" customHeight="1" x14ac:dyDescent="0.15">
      <c r="A58" s="32"/>
      <c r="B58" s="29"/>
      <c r="C58" s="29"/>
      <c r="D58" s="29"/>
      <c r="E58" s="29"/>
      <c r="F58" s="30"/>
      <c r="G58" s="30"/>
      <c r="H58" s="52"/>
      <c r="I58" s="52"/>
      <c r="J58" s="52"/>
      <c r="K58" s="52"/>
      <c r="L58" s="52"/>
      <c r="M58" s="52"/>
      <c r="N58" s="52"/>
      <c r="O58" s="53"/>
      <c r="P58" s="44"/>
      <c r="Q58" s="44"/>
      <c r="R58" s="44"/>
      <c r="S58" s="44"/>
      <c r="T58" s="44"/>
      <c r="U58" s="44"/>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2"/>
        <v>#N/A</v>
      </c>
      <c r="AS58" s="70" t="e">
        <f t="shared" si="1"/>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0"/>
        <v>#N/A</v>
      </c>
    </row>
    <row r="59" spans="1:75" ht="25" customHeight="1" x14ac:dyDescent="0.15">
      <c r="A59" s="32"/>
      <c r="B59" s="29"/>
      <c r="C59" s="29"/>
      <c r="D59" s="29"/>
      <c r="E59" s="29"/>
      <c r="F59" s="30"/>
      <c r="G59" s="30"/>
      <c r="H59" s="52"/>
      <c r="I59" s="52"/>
      <c r="J59" s="52"/>
      <c r="K59" s="52"/>
      <c r="L59" s="52"/>
      <c r="M59" s="52"/>
      <c r="N59" s="52"/>
      <c r="O59" s="53"/>
      <c r="P59" s="44"/>
      <c r="Q59" s="44"/>
      <c r="R59" s="44"/>
      <c r="S59" s="44"/>
      <c r="T59" s="44"/>
      <c r="U59" s="44"/>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2"/>
        <v>#N/A</v>
      </c>
      <c r="AS59" s="70" t="e">
        <f t="shared" si="1"/>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0"/>
        <v>#N/A</v>
      </c>
    </row>
    <row r="60" spans="1:75" ht="25" customHeight="1" x14ac:dyDescent="0.15">
      <c r="A60" s="32"/>
      <c r="B60" s="29"/>
      <c r="C60" s="29"/>
      <c r="D60" s="29"/>
      <c r="E60" s="29"/>
      <c r="F60" s="30"/>
      <c r="G60" s="30"/>
      <c r="H60" s="52"/>
      <c r="I60" s="52"/>
      <c r="J60" s="52"/>
      <c r="K60" s="52"/>
      <c r="L60" s="52"/>
      <c r="M60" s="52"/>
      <c r="N60" s="52"/>
      <c r="O60" s="53"/>
      <c r="P60" s="44"/>
      <c r="Q60" s="44"/>
      <c r="R60" s="44"/>
      <c r="S60" s="44"/>
      <c r="T60" s="44"/>
      <c r="U60" s="44"/>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2"/>
        <v>#N/A</v>
      </c>
      <c r="AS60" s="70" t="e">
        <f t="shared" si="1"/>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0"/>
        <v>#N/A</v>
      </c>
    </row>
    <row r="61" spans="1:75" ht="25" customHeight="1" x14ac:dyDescent="0.15">
      <c r="A61" s="32"/>
      <c r="B61" s="29"/>
      <c r="C61" s="29"/>
      <c r="D61" s="29"/>
      <c r="E61" s="29"/>
      <c r="F61" s="30"/>
      <c r="G61" s="30"/>
      <c r="H61" s="52"/>
      <c r="I61" s="52"/>
      <c r="J61" s="52"/>
      <c r="K61" s="52"/>
      <c r="L61" s="52"/>
      <c r="M61" s="52"/>
      <c r="N61" s="52"/>
      <c r="O61" s="53"/>
      <c r="P61" s="44"/>
      <c r="Q61" s="44"/>
      <c r="R61" s="44"/>
      <c r="S61" s="44"/>
      <c r="T61" s="44"/>
      <c r="U61" s="44"/>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2"/>
        <v>#N/A</v>
      </c>
      <c r="AS61" s="70" t="e">
        <f t="shared" si="1"/>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0"/>
        <v>#N/A</v>
      </c>
    </row>
    <row r="62" spans="1:75" ht="25" customHeight="1" x14ac:dyDescent="0.15">
      <c r="A62" s="32"/>
      <c r="B62" s="29"/>
      <c r="C62" s="29"/>
      <c r="D62" s="29"/>
      <c r="E62" s="29"/>
      <c r="F62" s="30"/>
      <c r="G62" s="30"/>
      <c r="H62" s="52"/>
      <c r="I62" s="52"/>
      <c r="J62" s="52"/>
      <c r="K62" s="52"/>
      <c r="L62" s="52"/>
      <c r="M62" s="52"/>
      <c r="N62" s="52"/>
      <c r="O62" s="53"/>
      <c r="P62" s="44"/>
      <c r="Q62" s="44"/>
      <c r="R62" s="44"/>
      <c r="S62" s="44"/>
      <c r="T62" s="44"/>
      <c r="U62" s="44"/>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2"/>
        <v>#N/A</v>
      </c>
      <c r="AS62" s="70" t="e">
        <f t="shared" si="1"/>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0"/>
        <v>#N/A</v>
      </c>
    </row>
    <row r="63" spans="1:75" ht="25" customHeight="1" x14ac:dyDescent="0.15">
      <c r="A63" s="32"/>
      <c r="B63" s="29"/>
      <c r="C63" s="29"/>
      <c r="D63" s="29"/>
      <c r="E63" s="29"/>
      <c r="F63" s="30"/>
      <c r="G63" s="30"/>
      <c r="H63" s="52"/>
      <c r="I63" s="52"/>
      <c r="J63" s="52"/>
      <c r="K63" s="52"/>
      <c r="L63" s="52"/>
      <c r="M63" s="52"/>
      <c r="N63" s="52"/>
      <c r="O63" s="53"/>
      <c r="P63" s="44"/>
      <c r="Q63" s="44"/>
      <c r="R63" s="44"/>
      <c r="S63" s="44"/>
      <c r="T63" s="44"/>
      <c r="U63" s="44"/>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2"/>
        <v>#N/A</v>
      </c>
      <c r="AS63" s="70" t="e">
        <f t="shared" si="1"/>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0"/>
        <v>#N/A</v>
      </c>
    </row>
    <row r="64" spans="1:75" ht="25" customHeight="1" x14ac:dyDescent="0.15">
      <c r="A64" s="32"/>
      <c r="B64" s="29"/>
      <c r="C64" s="29"/>
      <c r="D64" s="29"/>
      <c r="E64" s="29"/>
      <c r="F64" s="30"/>
      <c r="G64" s="30"/>
      <c r="H64" s="52"/>
      <c r="I64" s="52"/>
      <c r="J64" s="52"/>
      <c r="K64" s="52"/>
      <c r="L64" s="52"/>
      <c r="M64" s="52"/>
      <c r="N64" s="52"/>
      <c r="O64" s="53"/>
      <c r="P64" s="44"/>
      <c r="Q64" s="44"/>
      <c r="R64" s="44"/>
      <c r="S64" s="44"/>
      <c r="T64" s="44"/>
      <c r="U64" s="44"/>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2"/>
        <v>#N/A</v>
      </c>
      <c r="AS64" s="70" t="e">
        <f t="shared" si="1"/>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0"/>
        <v>#N/A</v>
      </c>
    </row>
    <row r="65" spans="1:75" ht="25" customHeight="1" x14ac:dyDescent="0.15">
      <c r="A65" s="32"/>
      <c r="B65" s="29"/>
      <c r="C65" s="29"/>
      <c r="D65" s="29"/>
      <c r="E65" s="29"/>
      <c r="F65" s="30"/>
      <c r="G65" s="30"/>
      <c r="H65" s="52"/>
      <c r="I65" s="52"/>
      <c r="J65" s="52"/>
      <c r="K65" s="52"/>
      <c r="L65" s="52"/>
      <c r="M65" s="52"/>
      <c r="N65" s="52"/>
      <c r="O65" s="53"/>
      <c r="P65" s="44"/>
      <c r="Q65" s="44"/>
      <c r="R65" s="44"/>
      <c r="S65" s="44"/>
      <c r="T65" s="44"/>
      <c r="U65" s="44"/>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2"/>
        <v>#N/A</v>
      </c>
      <c r="AS65" s="70" t="e">
        <f t="shared" si="1"/>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0"/>
        <v>#N/A</v>
      </c>
    </row>
    <row r="66" spans="1:75" ht="25" customHeight="1" x14ac:dyDescent="0.15">
      <c r="A66" s="32"/>
      <c r="B66" s="29"/>
      <c r="C66" s="29"/>
      <c r="D66" s="29"/>
      <c r="E66" s="29"/>
      <c r="F66" s="30"/>
      <c r="G66" s="30"/>
      <c r="H66" s="52"/>
      <c r="I66" s="52"/>
      <c r="J66" s="52"/>
      <c r="K66" s="52"/>
      <c r="L66" s="52"/>
      <c r="M66" s="52"/>
      <c r="N66" s="52"/>
      <c r="O66" s="53"/>
      <c r="P66" s="44"/>
      <c r="Q66" s="44"/>
      <c r="R66" s="44"/>
      <c r="S66" s="44"/>
      <c r="T66" s="44"/>
      <c r="U66" s="44"/>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2"/>
        <v>#N/A</v>
      </c>
      <c r="AS66" s="70" t="e">
        <f t="shared" si="1"/>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0"/>
        <v>#N/A</v>
      </c>
    </row>
    <row r="67" spans="1:75" ht="25" customHeight="1" x14ac:dyDescent="0.15">
      <c r="A67" s="32"/>
      <c r="B67" s="29"/>
      <c r="C67" s="29"/>
      <c r="D67" s="29"/>
      <c r="E67" s="29"/>
      <c r="F67" s="30"/>
      <c r="G67" s="30"/>
      <c r="H67" s="52"/>
      <c r="I67" s="52"/>
      <c r="J67" s="52"/>
      <c r="K67" s="52"/>
      <c r="L67" s="52"/>
      <c r="M67" s="52"/>
      <c r="N67" s="52"/>
      <c r="O67" s="53"/>
      <c r="P67" s="44"/>
      <c r="Q67" s="44"/>
      <c r="R67" s="44"/>
      <c r="S67" s="44"/>
      <c r="T67" s="44"/>
      <c r="U67" s="44"/>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2"/>
        <v>#N/A</v>
      </c>
      <c r="AS67" s="70" t="e">
        <f t="shared" si="1"/>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0"/>
        <v>#N/A</v>
      </c>
    </row>
    <row r="68" spans="1:75" ht="25" customHeight="1" x14ac:dyDescent="0.15">
      <c r="A68" s="32"/>
      <c r="B68" s="29"/>
      <c r="C68" s="29"/>
      <c r="D68" s="29"/>
      <c r="E68" s="29"/>
      <c r="F68" s="30"/>
      <c r="G68" s="30"/>
      <c r="H68" s="52"/>
      <c r="I68" s="52"/>
      <c r="J68" s="52"/>
      <c r="K68" s="52"/>
      <c r="L68" s="52"/>
      <c r="M68" s="52"/>
      <c r="N68" s="52"/>
      <c r="O68" s="53"/>
      <c r="P68" s="44"/>
      <c r="Q68" s="44"/>
      <c r="R68" s="44"/>
      <c r="S68" s="44"/>
      <c r="T68" s="44"/>
      <c r="U68" s="44"/>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2"/>
        <v>#N/A</v>
      </c>
      <c r="AS68" s="70" t="e">
        <f t="shared" si="1"/>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0"/>
        <v>#N/A</v>
      </c>
    </row>
    <row r="69" spans="1:75" ht="25" customHeight="1" x14ac:dyDescent="0.15">
      <c r="A69" s="32"/>
      <c r="B69" s="29"/>
      <c r="C69" s="29"/>
      <c r="D69" s="29"/>
      <c r="E69" s="29"/>
      <c r="F69" s="30"/>
      <c r="G69" s="30"/>
      <c r="H69" s="52"/>
      <c r="I69" s="52"/>
      <c r="J69" s="52"/>
      <c r="K69" s="52"/>
      <c r="L69" s="52"/>
      <c r="M69" s="52"/>
      <c r="N69" s="52"/>
      <c r="O69" s="53"/>
      <c r="P69" s="44"/>
      <c r="Q69" s="44"/>
      <c r="R69" s="44"/>
      <c r="S69" s="44"/>
      <c r="T69" s="44"/>
      <c r="U69" s="44"/>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si="2"/>
        <v>#N/A</v>
      </c>
      <c r="AS69" s="70" t="e">
        <f t="shared" si="1"/>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0"/>
        <v>#N/A</v>
      </c>
    </row>
    <row r="70" spans="1:75" ht="25" customHeight="1" x14ac:dyDescent="0.15">
      <c r="A70" s="32"/>
      <c r="B70" s="29"/>
      <c r="C70" s="29"/>
      <c r="D70" s="29"/>
      <c r="E70" s="29"/>
      <c r="F70" s="30"/>
      <c r="G70" s="30"/>
      <c r="H70" s="52"/>
      <c r="I70" s="52"/>
      <c r="J70" s="52"/>
      <c r="K70" s="52"/>
      <c r="L70" s="52"/>
      <c r="M70" s="52"/>
      <c r="N70" s="52"/>
      <c r="O70" s="53"/>
      <c r="P70" s="44"/>
      <c r="Q70" s="44"/>
      <c r="R70" s="44"/>
      <c r="S70" s="44"/>
      <c r="T70" s="44"/>
      <c r="U70" s="44"/>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2"/>
        <v>#N/A</v>
      </c>
      <c r="AS70" s="70" t="e">
        <f t="shared" si="1"/>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0"/>
        <v>#N/A</v>
      </c>
    </row>
    <row r="71" spans="1:75" ht="25" customHeight="1" x14ac:dyDescent="0.15">
      <c r="A71" s="32"/>
      <c r="B71" s="29"/>
      <c r="C71" s="29"/>
      <c r="D71" s="29"/>
      <c r="E71" s="29"/>
      <c r="F71" s="30"/>
      <c r="G71" s="30"/>
      <c r="H71" s="52"/>
      <c r="I71" s="52"/>
      <c r="J71" s="52"/>
      <c r="K71" s="52"/>
      <c r="L71" s="52"/>
      <c r="M71" s="52"/>
      <c r="N71" s="52"/>
      <c r="O71" s="53"/>
      <c r="P71" s="44"/>
      <c r="Q71" s="44"/>
      <c r="R71" s="44"/>
      <c r="S71" s="44"/>
      <c r="T71" s="44"/>
      <c r="U71" s="44"/>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2"/>
        <v>#N/A</v>
      </c>
      <c r="AS71" s="70" t="e">
        <f t="shared" si="1"/>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0"/>
        <v>#N/A</v>
      </c>
    </row>
    <row r="72" spans="1:75" ht="25" customHeight="1" x14ac:dyDescent="0.15">
      <c r="A72" s="32"/>
      <c r="B72" s="29"/>
      <c r="C72" s="29"/>
      <c r="D72" s="29"/>
      <c r="E72" s="29"/>
      <c r="F72" s="30"/>
      <c r="G72" s="30"/>
      <c r="H72" s="52"/>
      <c r="I72" s="52"/>
      <c r="J72" s="52"/>
      <c r="K72" s="52"/>
      <c r="L72" s="52"/>
      <c r="M72" s="52"/>
      <c r="N72" s="52"/>
      <c r="O72" s="53"/>
      <c r="P72" s="44"/>
      <c r="Q72" s="44"/>
      <c r="R72" s="44"/>
      <c r="S72" s="44"/>
      <c r="T72" s="44"/>
      <c r="U72" s="44"/>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2"/>
        <v>#N/A</v>
      </c>
      <c r="AS72" s="70" t="e">
        <f t="shared" si="1"/>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0"/>
        <v>#N/A</v>
      </c>
    </row>
    <row r="73" spans="1:75" ht="25" customHeight="1" x14ac:dyDescent="0.15">
      <c r="A73" s="32"/>
      <c r="B73" s="29"/>
      <c r="C73" s="29"/>
      <c r="D73" s="29"/>
      <c r="E73" s="29"/>
      <c r="F73" s="30"/>
      <c r="G73" s="30"/>
      <c r="H73" s="52"/>
      <c r="I73" s="52"/>
      <c r="J73" s="52"/>
      <c r="K73" s="52"/>
      <c r="L73" s="52"/>
      <c r="M73" s="52"/>
      <c r="N73" s="52"/>
      <c r="O73" s="53"/>
      <c r="P73" s="44"/>
      <c r="Q73" s="44"/>
      <c r="R73" s="44"/>
      <c r="S73" s="44"/>
      <c r="T73" s="44"/>
      <c r="U73" s="44"/>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2"/>
        <v>#N/A</v>
      </c>
      <c r="AS73" s="70" t="e">
        <f t="shared" si="1"/>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0"/>
        <v>#N/A</v>
      </c>
    </row>
    <row r="74" spans="1:75" ht="25" customHeight="1" x14ac:dyDescent="0.15">
      <c r="A74" s="32"/>
      <c r="B74" s="29"/>
      <c r="C74" s="29"/>
      <c r="D74" s="29"/>
      <c r="E74" s="29"/>
      <c r="F74" s="30"/>
      <c r="G74" s="30"/>
      <c r="H74" s="52"/>
      <c r="I74" s="52"/>
      <c r="J74" s="52"/>
      <c r="K74" s="52"/>
      <c r="L74" s="52"/>
      <c r="M74" s="52"/>
      <c r="N74" s="52"/>
      <c r="O74" s="53"/>
      <c r="P74" s="44"/>
      <c r="Q74" s="44"/>
      <c r="R74" s="44"/>
      <c r="S74" s="44"/>
      <c r="T74" s="44"/>
      <c r="U74" s="44"/>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ref="AR74:AR137" si="3">ROUND((AZ$2*AZ74+BA$2*BA74+BB$2*BB74+BC$2*BC74+BD$2*BD74+BE$2*BE74+BF$2*BF74+BG$2*BG74)/3,0)</f>
        <v>#N/A</v>
      </c>
      <c r="AS74" s="70" t="e">
        <f t="shared" si="1"/>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ref="BW74:BW137" si="4">SUM(BI74:BV74)</f>
        <v>#N/A</v>
      </c>
    </row>
    <row r="75" spans="1:75" ht="25" customHeight="1" x14ac:dyDescent="0.15">
      <c r="A75" s="32"/>
      <c r="B75" s="29"/>
      <c r="C75" s="29"/>
      <c r="D75" s="29"/>
      <c r="E75" s="29"/>
      <c r="F75" s="30"/>
      <c r="G75" s="30"/>
      <c r="H75" s="52"/>
      <c r="I75" s="52"/>
      <c r="J75" s="52"/>
      <c r="K75" s="52"/>
      <c r="L75" s="52"/>
      <c r="M75" s="52"/>
      <c r="N75" s="52"/>
      <c r="O75" s="53"/>
      <c r="P75" s="44"/>
      <c r="Q75" s="44"/>
      <c r="R75" s="44"/>
      <c r="S75" s="44"/>
      <c r="T75" s="44"/>
      <c r="U75" s="44"/>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3"/>
        <v>#N/A</v>
      </c>
      <c r="AS75" s="70" t="e">
        <f t="shared" ref="AS75:AS138" si="5">IF(BW75=14,"","This Project does not fully meet qualification criteria")</f>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4"/>
        <v>#N/A</v>
      </c>
    </row>
    <row r="76" spans="1:75" ht="25" customHeight="1" x14ac:dyDescent="0.15">
      <c r="A76" s="32"/>
      <c r="B76" s="29"/>
      <c r="C76" s="29"/>
      <c r="D76" s="29"/>
      <c r="E76" s="29"/>
      <c r="F76" s="30"/>
      <c r="G76" s="30"/>
      <c r="H76" s="52"/>
      <c r="I76" s="52"/>
      <c r="J76" s="52"/>
      <c r="K76" s="52"/>
      <c r="L76" s="52"/>
      <c r="M76" s="52"/>
      <c r="N76" s="52"/>
      <c r="O76" s="53"/>
      <c r="P76" s="44"/>
      <c r="Q76" s="44"/>
      <c r="R76" s="44"/>
      <c r="S76" s="44"/>
      <c r="T76" s="44"/>
      <c r="U76" s="44"/>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3"/>
        <v>#N/A</v>
      </c>
      <c r="AS76" s="70" t="e">
        <f t="shared" si="5"/>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4"/>
        <v>#N/A</v>
      </c>
    </row>
    <row r="77" spans="1:75" ht="25" customHeight="1" x14ac:dyDescent="0.15">
      <c r="A77" s="32"/>
      <c r="B77" s="29"/>
      <c r="C77" s="29"/>
      <c r="D77" s="29"/>
      <c r="E77" s="29"/>
      <c r="F77" s="30"/>
      <c r="G77" s="30"/>
      <c r="H77" s="52"/>
      <c r="I77" s="52"/>
      <c r="J77" s="52"/>
      <c r="K77" s="52"/>
      <c r="L77" s="52"/>
      <c r="M77" s="52"/>
      <c r="N77" s="52"/>
      <c r="O77" s="53"/>
      <c r="P77" s="44"/>
      <c r="Q77" s="44"/>
      <c r="R77" s="44"/>
      <c r="S77" s="44"/>
      <c r="T77" s="44"/>
      <c r="U77" s="44"/>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3"/>
        <v>#N/A</v>
      </c>
      <c r="AS77" s="70" t="e">
        <f t="shared" si="5"/>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4"/>
        <v>#N/A</v>
      </c>
    </row>
    <row r="78" spans="1:75" ht="25" customHeight="1" x14ac:dyDescent="0.15">
      <c r="A78" s="32"/>
      <c r="B78" s="29"/>
      <c r="C78" s="29"/>
      <c r="D78" s="29"/>
      <c r="E78" s="29"/>
      <c r="F78" s="30"/>
      <c r="G78" s="30"/>
      <c r="H78" s="52"/>
      <c r="I78" s="52"/>
      <c r="J78" s="52"/>
      <c r="K78" s="52"/>
      <c r="L78" s="52"/>
      <c r="M78" s="52"/>
      <c r="N78" s="52"/>
      <c r="O78" s="53"/>
      <c r="P78" s="44"/>
      <c r="Q78" s="44"/>
      <c r="R78" s="44"/>
      <c r="S78" s="44"/>
      <c r="T78" s="44"/>
      <c r="U78" s="44"/>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3"/>
        <v>#N/A</v>
      </c>
      <c r="AS78" s="70" t="e">
        <f t="shared" si="5"/>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4"/>
        <v>#N/A</v>
      </c>
    </row>
    <row r="79" spans="1:75" ht="25" customHeight="1" x14ac:dyDescent="0.15">
      <c r="A79" s="32"/>
      <c r="B79" s="29"/>
      <c r="C79" s="29"/>
      <c r="D79" s="29"/>
      <c r="E79" s="29"/>
      <c r="F79" s="30"/>
      <c r="G79" s="30"/>
      <c r="H79" s="52"/>
      <c r="I79" s="52"/>
      <c r="J79" s="52"/>
      <c r="K79" s="52"/>
      <c r="L79" s="52"/>
      <c r="M79" s="52"/>
      <c r="N79" s="52"/>
      <c r="O79" s="53"/>
      <c r="P79" s="44"/>
      <c r="Q79" s="44"/>
      <c r="R79" s="44"/>
      <c r="S79" s="44"/>
      <c r="T79" s="44"/>
      <c r="U79" s="44"/>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3"/>
        <v>#N/A</v>
      </c>
      <c r="AS79" s="70" t="e">
        <f t="shared" si="5"/>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4"/>
        <v>#N/A</v>
      </c>
    </row>
    <row r="80" spans="1:75" ht="25" customHeight="1" x14ac:dyDescent="0.15">
      <c r="A80" s="32"/>
      <c r="B80" s="29"/>
      <c r="C80" s="29"/>
      <c r="D80" s="29"/>
      <c r="E80" s="29"/>
      <c r="F80" s="30"/>
      <c r="G80" s="30"/>
      <c r="H80" s="52"/>
      <c r="I80" s="52"/>
      <c r="J80" s="52"/>
      <c r="K80" s="52"/>
      <c r="L80" s="52"/>
      <c r="M80" s="52"/>
      <c r="N80" s="52"/>
      <c r="O80" s="53"/>
      <c r="P80" s="44"/>
      <c r="Q80" s="44"/>
      <c r="R80" s="44"/>
      <c r="S80" s="44"/>
      <c r="T80" s="44"/>
      <c r="U80" s="44"/>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3"/>
        <v>#N/A</v>
      </c>
      <c r="AS80" s="70" t="e">
        <f t="shared" si="5"/>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4"/>
        <v>#N/A</v>
      </c>
    </row>
    <row r="81" spans="1:75" ht="25" customHeight="1" x14ac:dyDescent="0.15">
      <c r="A81" s="32"/>
      <c r="B81" s="29"/>
      <c r="C81" s="29"/>
      <c r="D81" s="29"/>
      <c r="E81" s="29"/>
      <c r="F81" s="30"/>
      <c r="G81" s="30"/>
      <c r="H81" s="52"/>
      <c r="I81" s="52"/>
      <c r="J81" s="52"/>
      <c r="K81" s="52"/>
      <c r="L81" s="52"/>
      <c r="M81" s="52"/>
      <c r="N81" s="52"/>
      <c r="O81" s="53"/>
      <c r="P81" s="44"/>
      <c r="Q81" s="44"/>
      <c r="R81" s="44"/>
      <c r="S81" s="44"/>
      <c r="T81" s="44"/>
      <c r="U81" s="44"/>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3"/>
        <v>#N/A</v>
      </c>
      <c r="AS81" s="70" t="e">
        <f t="shared" si="5"/>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4"/>
        <v>#N/A</v>
      </c>
    </row>
    <row r="82" spans="1:75" ht="25" customHeight="1" x14ac:dyDescent="0.15">
      <c r="A82" s="32"/>
      <c r="B82" s="29"/>
      <c r="C82" s="29"/>
      <c r="D82" s="29"/>
      <c r="E82" s="29"/>
      <c r="F82" s="30"/>
      <c r="G82" s="30"/>
      <c r="H82" s="52"/>
      <c r="I82" s="52"/>
      <c r="J82" s="52"/>
      <c r="K82" s="52"/>
      <c r="L82" s="52"/>
      <c r="M82" s="52"/>
      <c r="N82" s="52"/>
      <c r="O82" s="53"/>
      <c r="P82" s="44"/>
      <c r="Q82" s="44"/>
      <c r="R82" s="44"/>
      <c r="S82" s="44"/>
      <c r="T82" s="44"/>
      <c r="U82" s="44"/>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3"/>
        <v>#N/A</v>
      </c>
      <c r="AS82" s="70" t="e">
        <f t="shared" si="5"/>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4"/>
        <v>#N/A</v>
      </c>
    </row>
    <row r="83" spans="1:75" ht="25" customHeight="1" x14ac:dyDescent="0.15">
      <c r="A83" s="32"/>
      <c r="B83" s="29"/>
      <c r="C83" s="29"/>
      <c r="D83" s="29"/>
      <c r="E83" s="29"/>
      <c r="F83" s="30"/>
      <c r="G83" s="30"/>
      <c r="H83" s="52"/>
      <c r="I83" s="52"/>
      <c r="J83" s="52"/>
      <c r="K83" s="52"/>
      <c r="L83" s="52"/>
      <c r="M83" s="52"/>
      <c r="N83" s="52"/>
      <c r="O83" s="53"/>
      <c r="P83" s="44"/>
      <c r="Q83" s="44"/>
      <c r="R83" s="44"/>
      <c r="S83" s="44"/>
      <c r="T83" s="44"/>
      <c r="U83" s="44"/>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3"/>
        <v>#N/A</v>
      </c>
      <c r="AS83" s="70" t="e">
        <f t="shared" si="5"/>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4"/>
        <v>#N/A</v>
      </c>
    </row>
    <row r="84" spans="1:75" ht="25" customHeight="1" x14ac:dyDescent="0.15">
      <c r="A84" s="32"/>
      <c r="B84" s="29"/>
      <c r="C84" s="29"/>
      <c r="D84" s="29"/>
      <c r="E84" s="29"/>
      <c r="F84" s="30"/>
      <c r="G84" s="30"/>
      <c r="H84" s="52"/>
      <c r="I84" s="52"/>
      <c r="J84" s="52"/>
      <c r="K84" s="52"/>
      <c r="L84" s="52"/>
      <c r="M84" s="52"/>
      <c r="N84" s="52"/>
      <c r="O84" s="53"/>
      <c r="P84" s="44"/>
      <c r="Q84" s="44"/>
      <c r="R84" s="44"/>
      <c r="S84" s="44"/>
      <c r="T84" s="44"/>
      <c r="U84" s="44"/>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3"/>
        <v>#N/A</v>
      </c>
      <c r="AS84" s="70" t="e">
        <f t="shared" si="5"/>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4"/>
        <v>#N/A</v>
      </c>
    </row>
    <row r="85" spans="1:75" ht="25" customHeight="1" x14ac:dyDescent="0.15">
      <c r="A85" s="32"/>
      <c r="B85" s="29"/>
      <c r="C85" s="29"/>
      <c r="D85" s="29"/>
      <c r="E85" s="29"/>
      <c r="F85" s="30"/>
      <c r="G85" s="30"/>
      <c r="H85" s="52"/>
      <c r="I85" s="52"/>
      <c r="J85" s="52"/>
      <c r="K85" s="52"/>
      <c r="L85" s="52"/>
      <c r="M85" s="52"/>
      <c r="N85" s="52"/>
      <c r="O85" s="53"/>
      <c r="P85" s="44"/>
      <c r="Q85" s="44"/>
      <c r="R85" s="44"/>
      <c r="S85" s="44"/>
      <c r="T85" s="44"/>
      <c r="U85" s="44"/>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3"/>
        <v>#N/A</v>
      </c>
      <c r="AS85" s="70" t="e">
        <f t="shared" si="5"/>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4"/>
        <v>#N/A</v>
      </c>
    </row>
    <row r="86" spans="1:75" ht="25" customHeight="1" x14ac:dyDescent="0.15">
      <c r="A86" s="32"/>
      <c r="B86" s="29"/>
      <c r="C86" s="29"/>
      <c r="D86" s="29"/>
      <c r="E86" s="29"/>
      <c r="F86" s="30"/>
      <c r="G86" s="30"/>
      <c r="H86" s="52"/>
      <c r="I86" s="52"/>
      <c r="J86" s="52"/>
      <c r="K86" s="52"/>
      <c r="L86" s="52"/>
      <c r="M86" s="52"/>
      <c r="N86" s="52"/>
      <c r="O86" s="53"/>
      <c r="P86" s="44"/>
      <c r="Q86" s="44"/>
      <c r="R86" s="44"/>
      <c r="S86" s="44"/>
      <c r="T86" s="44"/>
      <c r="U86" s="44"/>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3"/>
        <v>#N/A</v>
      </c>
      <c r="AS86" s="70" t="e">
        <f t="shared" si="5"/>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4"/>
        <v>#N/A</v>
      </c>
    </row>
    <row r="87" spans="1:75" ht="25" customHeight="1" x14ac:dyDescent="0.15">
      <c r="A87" s="32"/>
      <c r="B87" s="29"/>
      <c r="C87" s="29"/>
      <c r="D87" s="29"/>
      <c r="E87" s="29"/>
      <c r="F87" s="30"/>
      <c r="G87" s="30"/>
      <c r="H87" s="52"/>
      <c r="I87" s="52"/>
      <c r="J87" s="52"/>
      <c r="K87" s="52"/>
      <c r="L87" s="52"/>
      <c r="M87" s="52"/>
      <c r="N87" s="52"/>
      <c r="O87" s="53"/>
      <c r="P87" s="44"/>
      <c r="Q87" s="44"/>
      <c r="R87" s="44"/>
      <c r="S87" s="44"/>
      <c r="T87" s="44"/>
      <c r="U87" s="44"/>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3"/>
        <v>#N/A</v>
      </c>
      <c r="AS87" s="70" t="e">
        <f t="shared" si="5"/>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4"/>
        <v>#N/A</v>
      </c>
    </row>
    <row r="88" spans="1:75" ht="25" customHeight="1" x14ac:dyDescent="0.15">
      <c r="A88" s="32"/>
      <c r="B88" s="29"/>
      <c r="C88" s="29"/>
      <c r="D88" s="29"/>
      <c r="E88" s="29"/>
      <c r="F88" s="30"/>
      <c r="G88" s="30"/>
      <c r="H88" s="52"/>
      <c r="I88" s="52"/>
      <c r="J88" s="52"/>
      <c r="K88" s="52"/>
      <c r="L88" s="52"/>
      <c r="M88" s="52"/>
      <c r="N88" s="52"/>
      <c r="O88" s="53"/>
      <c r="P88" s="44"/>
      <c r="Q88" s="44"/>
      <c r="R88" s="44"/>
      <c r="S88" s="44"/>
      <c r="T88" s="44"/>
      <c r="U88" s="44"/>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3"/>
        <v>#N/A</v>
      </c>
      <c r="AS88" s="70" t="e">
        <f t="shared" si="5"/>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4"/>
        <v>#N/A</v>
      </c>
    </row>
    <row r="89" spans="1:75" ht="25" customHeight="1" x14ac:dyDescent="0.15">
      <c r="A89" s="32"/>
      <c r="B89" s="29"/>
      <c r="C89" s="29"/>
      <c r="D89" s="29"/>
      <c r="E89" s="29"/>
      <c r="F89" s="30"/>
      <c r="G89" s="30"/>
      <c r="H89" s="52"/>
      <c r="I89" s="52"/>
      <c r="J89" s="52"/>
      <c r="K89" s="52"/>
      <c r="L89" s="52"/>
      <c r="M89" s="52"/>
      <c r="N89" s="52"/>
      <c r="O89" s="53"/>
      <c r="P89" s="44"/>
      <c r="Q89" s="44"/>
      <c r="R89" s="44"/>
      <c r="S89" s="44"/>
      <c r="T89" s="44"/>
      <c r="U89" s="44"/>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3"/>
        <v>#N/A</v>
      </c>
      <c r="AS89" s="70" t="e">
        <f t="shared" si="5"/>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4"/>
        <v>#N/A</v>
      </c>
    </row>
    <row r="90" spans="1:75" ht="25" customHeight="1" x14ac:dyDescent="0.15">
      <c r="A90" s="32"/>
      <c r="B90" s="29"/>
      <c r="C90" s="29"/>
      <c r="D90" s="29"/>
      <c r="E90" s="29"/>
      <c r="F90" s="30"/>
      <c r="G90" s="30"/>
      <c r="H90" s="52"/>
      <c r="I90" s="52"/>
      <c r="J90" s="52"/>
      <c r="K90" s="52"/>
      <c r="L90" s="52"/>
      <c r="M90" s="52"/>
      <c r="N90" s="52"/>
      <c r="O90" s="53"/>
      <c r="P90" s="44"/>
      <c r="Q90" s="44"/>
      <c r="R90" s="44"/>
      <c r="S90" s="44"/>
      <c r="T90" s="44"/>
      <c r="U90" s="44"/>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3"/>
        <v>#N/A</v>
      </c>
      <c r="AS90" s="70" t="e">
        <f t="shared" si="5"/>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4"/>
        <v>#N/A</v>
      </c>
    </row>
    <row r="91" spans="1:75" ht="25" customHeight="1" x14ac:dyDescent="0.15">
      <c r="A91" s="32"/>
      <c r="B91" s="29"/>
      <c r="C91" s="29"/>
      <c r="D91" s="29"/>
      <c r="E91" s="29"/>
      <c r="F91" s="30"/>
      <c r="G91" s="30"/>
      <c r="H91" s="52"/>
      <c r="I91" s="52"/>
      <c r="J91" s="52"/>
      <c r="K91" s="52"/>
      <c r="L91" s="52"/>
      <c r="M91" s="52"/>
      <c r="N91" s="52"/>
      <c r="O91" s="53"/>
      <c r="P91" s="44"/>
      <c r="Q91" s="44"/>
      <c r="R91" s="44"/>
      <c r="S91" s="44"/>
      <c r="T91" s="44"/>
      <c r="U91" s="44"/>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3"/>
        <v>#N/A</v>
      </c>
      <c r="AS91" s="70" t="e">
        <f t="shared" si="5"/>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4"/>
        <v>#N/A</v>
      </c>
    </row>
    <row r="92" spans="1:75" ht="25" customHeight="1" x14ac:dyDescent="0.15">
      <c r="A92" s="32"/>
      <c r="B92" s="29"/>
      <c r="C92" s="29"/>
      <c r="D92" s="29"/>
      <c r="E92" s="29"/>
      <c r="F92" s="30"/>
      <c r="G92" s="30"/>
      <c r="H92" s="52"/>
      <c r="I92" s="52"/>
      <c r="J92" s="52"/>
      <c r="K92" s="52"/>
      <c r="L92" s="52"/>
      <c r="M92" s="52"/>
      <c r="N92" s="52"/>
      <c r="O92" s="53"/>
      <c r="P92" s="44"/>
      <c r="Q92" s="44"/>
      <c r="R92" s="44"/>
      <c r="S92" s="44"/>
      <c r="T92" s="44"/>
      <c r="U92" s="44"/>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3"/>
        <v>#N/A</v>
      </c>
      <c r="AS92" s="70" t="e">
        <f t="shared" si="5"/>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4"/>
        <v>#N/A</v>
      </c>
    </row>
    <row r="93" spans="1:75" ht="25" customHeight="1" x14ac:dyDescent="0.15">
      <c r="A93" s="32"/>
      <c r="B93" s="29"/>
      <c r="C93" s="29"/>
      <c r="D93" s="29"/>
      <c r="E93" s="29"/>
      <c r="F93" s="30"/>
      <c r="G93" s="30"/>
      <c r="H93" s="52"/>
      <c r="I93" s="52"/>
      <c r="J93" s="52"/>
      <c r="K93" s="52"/>
      <c r="L93" s="52"/>
      <c r="M93" s="52"/>
      <c r="N93" s="52"/>
      <c r="O93" s="53"/>
      <c r="P93" s="44"/>
      <c r="Q93" s="44"/>
      <c r="R93" s="44"/>
      <c r="S93" s="44"/>
      <c r="T93" s="44"/>
      <c r="U93" s="44"/>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3"/>
        <v>#N/A</v>
      </c>
      <c r="AS93" s="70" t="e">
        <f t="shared" si="5"/>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4"/>
        <v>#N/A</v>
      </c>
    </row>
    <row r="94" spans="1:75" ht="25" customHeight="1" x14ac:dyDescent="0.15">
      <c r="A94" s="32"/>
      <c r="B94" s="29"/>
      <c r="C94" s="29"/>
      <c r="D94" s="29"/>
      <c r="E94" s="29"/>
      <c r="F94" s="30"/>
      <c r="G94" s="30"/>
      <c r="H94" s="52"/>
      <c r="I94" s="52"/>
      <c r="J94" s="52"/>
      <c r="K94" s="52"/>
      <c r="L94" s="52"/>
      <c r="M94" s="52"/>
      <c r="N94" s="52"/>
      <c r="O94" s="53"/>
      <c r="P94" s="44"/>
      <c r="Q94" s="44"/>
      <c r="R94" s="44"/>
      <c r="S94" s="44"/>
      <c r="T94" s="44"/>
      <c r="U94" s="44"/>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3"/>
        <v>#N/A</v>
      </c>
      <c r="AS94" s="70" t="e">
        <f t="shared" si="5"/>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4"/>
        <v>#N/A</v>
      </c>
    </row>
    <row r="95" spans="1:75" ht="25" customHeight="1" x14ac:dyDescent="0.15">
      <c r="A95" s="32"/>
      <c r="B95" s="29"/>
      <c r="C95" s="29"/>
      <c r="D95" s="29"/>
      <c r="E95" s="29"/>
      <c r="F95" s="30"/>
      <c r="G95" s="30"/>
      <c r="H95" s="52"/>
      <c r="I95" s="52"/>
      <c r="J95" s="52"/>
      <c r="K95" s="52"/>
      <c r="L95" s="52"/>
      <c r="M95" s="52"/>
      <c r="N95" s="52"/>
      <c r="O95" s="53"/>
      <c r="P95" s="44"/>
      <c r="Q95" s="44"/>
      <c r="R95" s="44"/>
      <c r="S95" s="44"/>
      <c r="T95" s="44"/>
      <c r="U95" s="44"/>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3"/>
        <v>#N/A</v>
      </c>
      <c r="AS95" s="70" t="e">
        <f t="shared" si="5"/>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4"/>
        <v>#N/A</v>
      </c>
    </row>
    <row r="96" spans="1:75" ht="25" customHeight="1" x14ac:dyDescent="0.15">
      <c r="A96" s="32"/>
      <c r="B96" s="29"/>
      <c r="C96" s="29"/>
      <c r="D96" s="29"/>
      <c r="E96" s="29"/>
      <c r="F96" s="30"/>
      <c r="G96" s="30"/>
      <c r="H96" s="52"/>
      <c r="I96" s="52"/>
      <c r="J96" s="52"/>
      <c r="K96" s="52"/>
      <c r="L96" s="52"/>
      <c r="M96" s="52"/>
      <c r="N96" s="52"/>
      <c r="O96" s="53"/>
      <c r="P96" s="44"/>
      <c r="Q96" s="44"/>
      <c r="R96" s="44"/>
      <c r="S96" s="44"/>
      <c r="T96" s="44"/>
      <c r="U96" s="44"/>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3"/>
        <v>#N/A</v>
      </c>
      <c r="AS96" s="70" t="e">
        <f t="shared" si="5"/>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4"/>
        <v>#N/A</v>
      </c>
    </row>
    <row r="97" spans="1:75" ht="25" customHeight="1" x14ac:dyDescent="0.15">
      <c r="A97" s="32"/>
      <c r="B97" s="29"/>
      <c r="C97" s="29"/>
      <c r="D97" s="29"/>
      <c r="E97" s="29"/>
      <c r="F97" s="30"/>
      <c r="G97" s="30"/>
      <c r="H97" s="52"/>
      <c r="I97" s="52"/>
      <c r="J97" s="52"/>
      <c r="K97" s="52"/>
      <c r="L97" s="52"/>
      <c r="M97" s="52"/>
      <c r="N97" s="52"/>
      <c r="O97" s="53"/>
      <c r="P97" s="44"/>
      <c r="Q97" s="44"/>
      <c r="R97" s="44"/>
      <c r="S97" s="44"/>
      <c r="T97" s="44"/>
      <c r="U97" s="44"/>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3"/>
        <v>#N/A</v>
      </c>
      <c r="AS97" s="70" t="e">
        <f t="shared" si="5"/>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4"/>
        <v>#N/A</v>
      </c>
    </row>
    <row r="98" spans="1:75" ht="25" customHeight="1" x14ac:dyDescent="0.15">
      <c r="A98" s="32"/>
      <c r="B98" s="29"/>
      <c r="C98" s="29"/>
      <c r="D98" s="29"/>
      <c r="E98" s="29"/>
      <c r="F98" s="30"/>
      <c r="G98" s="30"/>
      <c r="H98" s="52"/>
      <c r="I98" s="52"/>
      <c r="J98" s="52"/>
      <c r="K98" s="52"/>
      <c r="L98" s="52"/>
      <c r="M98" s="52"/>
      <c r="N98" s="52"/>
      <c r="O98" s="53"/>
      <c r="P98" s="44"/>
      <c r="Q98" s="44"/>
      <c r="R98" s="44"/>
      <c r="S98" s="44"/>
      <c r="T98" s="44"/>
      <c r="U98" s="44"/>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3"/>
        <v>#N/A</v>
      </c>
      <c r="AS98" s="70" t="e">
        <f t="shared" si="5"/>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4"/>
        <v>#N/A</v>
      </c>
    </row>
    <row r="99" spans="1:75" ht="25" customHeight="1" x14ac:dyDescent="0.15">
      <c r="A99" s="32"/>
      <c r="B99" s="29"/>
      <c r="C99" s="29"/>
      <c r="D99" s="29"/>
      <c r="E99" s="29"/>
      <c r="F99" s="30"/>
      <c r="G99" s="30"/>
      <c r="H99" s="52"/>
      <c r="I99" s="52"/>
      <c r="J99" s="52"/>
      <c r="K99" s="52"/>
      <c r="L99" s="52"/>
      <c r="M99" s="52"/>
      <c r="N99" s="52"/>
      <c r="O99" s="53"/>
      <c r="P99" s="44"/>
      <c r="Q99" s="44"/>
      <c r="R99" s="44"/>
      <c r="S99" s="44"/>
      <c r="T99" s="44"/>
      <c r="U99" s="44"/>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3"/>
        <v>#N/A</v>
      </c>
      <c r="AS99" s="70" t="e">
        <f t="shared" si="5"/>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4"/>
        <v>#N/A</v>
      </c>
    </row>
    <row r="100" spans="1:75" ht="25" customHeight="1" x14ac:dyDescent="0.15">
      <c r="A100" s="32"/>
      <c r="B100" s="29"/>
      <c r="C100" s="29"/>
      <c r="D100" s="29"/>
      <c r="E100" s="29"/>
      <c r="F100" s="30"/>
      <c r="G100" s="30"/>
      <c r="H100" s="52"/>
      <c r="I100" s="52"/>
      <c r="J100" s="52"/>
      <c r="K100" s="52"/>
      <c r="L100" s="52"/>
      <c r="M100" s="52"/>
      <c r="N100" s="52"/>
      <c r="O100" s="53"/>
      <c r="P100" s="44"/>
      <c r="Q100" s="44"/>
      <c r="R100" s="44"/>
      <c r="S100" s="44"/>
      <c r="T100" s="44"/>
      <c r="U100" s="44"/>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3"/>
        <v>#N/A</v>
      </c>
      <c r="AS100" s="70" t="e">
        <f t="shared" si="5"/>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4"/>
        <v>#N/A</v>
      </c>
    </row>
    <row r="101" spans="1:75" ht="25" customHeight="1" x14ac:dyDescent="0.15">
      <c r="A101" s="32"/>
      <c r="B101" s="29"/>
      <c r="C101" s="29"/>
      <c r="D101" s="29"/>
      <c r="E101" s="29"/>
      <c r="F101" s="30"/>
      <c r="G101" s="30"/>
      <c r="H101" s="52"/>
      <c r="I101" s="52"/>
      <c r="J101" s="52"/>
      <c r="K101" s="52"/>
      <c r="L101" s="52"/>
      <c r="M101" s="52"/>
      <c r="N101" s="52"/>
      <c r="O101" s="53"/>
      <c r="P101" s="44"/>
      <c r="Q101" s="44"/>
      <c r="R101" s="44"/>
      <c r="S101" s="44"/>
      <c r="T101" s="44"/>
      <c r="U101" s="44"/>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3"/>
        <v>#N/A</v>
      </c>
      <c r="AS101" s="70" t="e">
        <f t="shared" si="5"/>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4"/>
        <v>#N/A</v>
      </c>
    </row>
    <row r="102" spans="1:75" ht="25" customHeight="1" x14ac:dyDescent="0.15">
      <c r="A102" s="32"/>
      <c r="B102" s="29"/>
      <c r="C102" s="29"/>
      <c r="D102" s="29"/>
      <c r="E102" s="29"/>
      <c r="F102" s="30"/>
      <c r="G102" s="30"/>
      <c r="H102" s="52"/>
      <c r="I102" s="52"/>
      <c r="J102" s="52"/>
      <c r="K102" s="52"/>
      <c r="L102" s="52"/>
      <c r="M102" s="52"/>
      <c r="N102" s="52"/>
      <c r="O102" s="53"/>
      <c r="P102" s="44"/>
      <c r="Q102" s="44"/>
      <c r="R102" s="44"/>
      <c r="S102" s="44"/>
      <c r="T102" s="44"/>
      <c r="U102" s="44"/>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3"/>
        <v>#N/A</v>
      </c>
      <c r="AS102" s="70" t="e">
        <f t="shared" si="5"/>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4"/>
        <v>#N/A</v>
      </c>
    </row>
    <row r="103" spans="1:75" ht="25" customHeight="1" x14ac:dyDescent="0.15">
      <c r="A103" s="32"/>
      <c r="B103" s="29"/>
      <c r="C103" s="29"/>
      <c r="D103" s="29"/>
      <c r="E103" s="29"/>
      <c r="F103" s="30"/>
      <c r="G103" s="30"/>
      <c r="H103" s="52"/>
      <c r="I103" s="52"/>
      <c r="J103" s="52"/>
      <c r="K103" s="52"/>
      <c r="L103" s="52"/>
      <c r="M103" s="52"/>
      <c r="N103" s="52"/>
      <c r="O103" s="53"/>
      <c r="P103" s="44"/>
      <c r="Q103" s="44"/>
      <c r="R103" s="44"/>
      <c r="S103" s="44"/>
      <c r="T103" s="44"/>
      <c r="U103" s="44"/>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3"/>
        <v>#N/A</v>
      </c>
      <c r="AS103" s="70" t="e">
        <f t="shared" si="5"/>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4"/>
        <v>#N/A</v>
      </c>
    </row>
    <row r="104" spans="1:75" ht="25" customHeight="1" x14ac:dyDescent="0.15">
      <c r="A104" s="32"/>
      <c r="B104" s="29"/>
      <c r="C104" s="29"/>
      <c r="D104" s="29"/>
      <c r="E104" s="29"/>
      <c r="F104" s="30"/>
      <c r="G104" s="30"/>
      <c r="H104" s="52"/>
      <c r="I104" s="52"/>
      <c r="J104" s="52"/>
      <c r="K104" s="52"/>
      <c r="L104" s="52"/>
      <c r="M104" s="52"/>
      <c r="N104" s="52"/>
      <c r="O104" s="53"/>
      <c r="P104" s="44"/>
      <c r="Q104" s="44"/>
      <c r="R104" s="44"/>
      <c r="S104" s="44"/>
      <c r="T104" s="44"/>
      <c r="U104" s="44"/>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3"/>
        <v>#N/A</v>
      </c>
      <c r="AS104" s="70" t="e">
        <f t="shared" si="5"/>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4"/>
        <v>#N/A</v>
      </c>
    </row>
    <row r="105" spans="1:75" ht="25" customHeight="1" x14ac:dyDescent="0.15">
      <c r="A105" s="32"/>
      <c r="B105" s="29"/>
      <c r="C105" s="29"/>
      <c r="D105" s="29"/>
      <c r="E105" s="29"/>
      <c r="F105" s="30"/>
      <c r="G105" s="30"/>
      <c r="H105" s="52"/>
      <c r="I105" s="52"/>
      <c r="J105" s="52"/>
      <c r="K105" s="52"/>
      <c r="L105" s="52"/>
      <c r="M105" s="52"/>
      <c r="N105" s="52"/>
      <c r="O105" s="53"/>
      <c r="P105" s="44"/>
      <c r="Q105" s="44"/>
      <c r="R105" s="44"/>
      <c r="S105" s="44"/>
      <c r="T105" s="44"/>
      <c r="U105" s="44"/>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3"/>
        <v>#N/A</v>
      </c>
      <c r="AS105" s="70" t="e">
        <f t="shared" si="5"/>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4"/>
        <v>#N/A</v>
      </c>
    </row>
    <row r="106" spans="1:75" ht="25" customHeight="1" x14ac:dyDescent="0.15">
      <c r="A106" s="32"/>
      <c r="B106" s="29"/>
      <c r="C106" s="29"/>
      <c r="D106" s="29"/>
      <c r="E106" s="29"/>
      <c r="F106" s="30"/>
      <c r="G106" s="30"/>
      <c r="H106" s="52"/>
      <c r="I106" s="52"/>
      <c r="J106" s="52"/>
      <c r="K106" s="52"/>
      <c r="L106" s="52"/>
      <c r="M106" s="52"/>
      <c r="N106" s="52"/>
      <c r="O106" s="53"/>
      <c r="P106" s="44"/>
      <c r="Q106" s="44"/>
      <c r="R106" s="44"/>
      <c r="S106" s="44"/>
      <c r="T106" s="44"/>
      <c r="U106" s="44"/>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3"/>
        <v>#N/A</v>
      </c>
      <c r="AS106" s="70" t="e">
        <f t="shared" si="5"/>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4"/>
        <v>#N/A</v>
      </c>
    </row>
    <row r="107" spans="1:75" ht="25" customHeight="1" x14ac:dyDescent="0.15">
      <c r="A107" s="32"/>
      <c r="B107" s="29"/>
      <c r="C107" s="29"/>
      <c r="D107" s="29"/>
      <c r="E107" s="29"/>
      <c r="F107" s="30"/>
      <c r="G107" s="30"/>
      <c r="H107" s="52"/>
      <c r="I107" s="52"/>
      <c r="J107" s="52"/>
      <c r="K107" s="52"/>
      <c r="L107" s="52"/>
      <c r="M107" s="52"/>
      <c r="N107" s="52"/>
      <c r="O107" s="53"/>
      <c r="P107" s="44"/>
      <c r="Q107" s="44"/>
      <c r="R107" s="44"/>
      <c r="S107" s="44"/>
      <c r="T107" s="44"/>
      <c r="U107" s="44"/>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3"/>
        <v>#N/A</v>
      </c>
      <c r="AS107" s="70" t="e">
        <f t="shared" si="5"/>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4"/>
        <v>#N/A</v>
      </c>
    </row>
    <row r="108" spans="1:75" ht="25" customHeight="1" x14ac:dyDescent="0.15">
      <c r="A108" s="32"/>
      <c r="B108" s="29"/>
      <c r="C108" s="29"/>
      <c r="D108" s="29"/>
      <c r="E108" s="29"/>
      <c r="F108" s="30"/>
      <c r="G108" s="30"/>
      <c r="H108" s="52"/>
      <c r="I108" s="52"/>
      <c r="J108" s="52"/>
      <c r="K108" s="52"/>
      <c r="L108" s="52"/>
      <c r="M108" s="52"/>
      <c r="N108" s="52"/>
      <c r="O108" s="53"/>
      <c r="P108" s="44"/>
      <c r="Q108" s="44"/>
      <c r="R108" s="44"/>
      <c r="S108" s="44"/>
      <c r="T108" s="44"/>
      <c r="U108" s="44"/>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3"/>
        <v>#N/A</v>
      </c>
      <c r="AS108" s="70" t="e">
        <f t="shared" si="5"/>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4"/>
        <v>#N/A</v>
      </c>
    </row>
    <row r="109" spans="1:75" ht="25" customHeight="1" x14ac:dyDescent="0.15">
      <c r="A109" s="32"/>
      <c r="B109" s="29"/>
      <c r="C109" s="29"/>
      <c r="D109" s="29"/>
      <c r="E109" s="29"/>
      <c r="F109" s="30"/>
      <c r="G109" s="30"/>
      <c r="H109" s="52"/>
      <c r="I109" s="52"/>
      <c r="J109" s="52"/>
      <c r="K109" s="52"/>
      <c r="L109" s="52"/>
      <c r="M109" s="52"/>
      <c r="N109" s="52"/>
      <c r="O109" s="53"/>
      <c r="P109" s="44"/>
      <c r="Q109" s="44"/>
      <c r="R109" s="44"/>
      <c r="S109" s="44"/>
      <c r="T109" s="44"/>
      <c r="U109" s="44"/>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3"/>
        <v>#N/A</v>
      </c>
      <c r="AS109" s="70" t="e">
        <f t="shared" si="5"/>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4"/>
        <v>#N/A</v>
      </c>
    </row>
    <row r="110" spans="1:75" ht="25" customHeight="1" x14ac:dyDescent="0.15">
      <c r="A110" s="32"/>
      <c r="B110" s="29"/>
      <c r="C110" s="29"/>
      <c r="D110" s="29"/>
      <c r="E110" s="29"/>
      <c r="F110" s="30"/>
      <c r="G110" s="30"/>
      <c r="H110" s="52"/>
      <c r="I110" s="52"/>
      <c r="J110" s="52"/>
      <c r="K110" s="52"/>
      <c r="L110" s="52"/>
      <c r="M110" s="52"/>
      <c r="N110" s="52"/>
      <c r="O110" s="53"/>
      <c r="P110" s="44"/>
      <c r="Q110" s="44"/>
      <c r="R110" s="44"/>
      <c r="S110" s="44"/>
      <c r="T110" s="44"/>
      <c r="U110" s="44"/>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3"/>
        <v>#N/A</v>
      </c>
      <c r="AS110" s="70" t="e">
        <f t="shared" si="5"/>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4"/>
        <v>#N/A</v>
      </c>
    </row>
    <row r="111" spans="1:75" ht="25" customHeight="1" x14ac:dyDescent="0.15">
      <c r="A111" s="32"/>
      <c r="B111" s="29"/>
      <c r="C111" s="29"/>
      <c r="D111" s="29"/>
      <c r="E111" s="29"/>
      <c r="F111" s="30"/>
      <c r="G111" s="30"/>
      <c r="H111" s="52"/>
      <c r="I111" s="52"/>
      <c r="J111" s="52"/>
      <c r="K111" s="52"/>
      <c r="L111" s="52"/>
      <c r="M111" s="52"/>
      <c r="N111" s="52"/>
      <c r="O111" s="53"/>
      <c r="P111" s="44"/>
      <c r="Q111" s="44"/>
      <c r="R111" s="44"/>
      <c r="S111" s="44"/>
      <c r="T111" s="44"/>
      <c r="U111" s="44"/>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3"/>
        <v>#N/A</v>
      </c>
      <c r="AS111" s="70" t="e">
        <f t="shared" si="5"/>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4"/>
        <v>#N/A</v>
      </c>
    </row>
    <row r="112" spans="1:75" ht="25" customHeight="1" x14ac:dyDescent="0.15">
      <c r="A112" s="32"/>
      <c r="B112" s="29"/>
      <c r="C112" s="29"/>
      <c r="D112" s="29"/>
      <c r="E112" s="29"/>
      <c r="F112" s="30"/>
      <c r="G112" s="30"/>
      <c r="H112" s="52"/>
      <c r="I112" s="52"/>
      <c r="J112" s="52"/>
      <c r="K112" s="52"/>
      <c r="L112" s="52"/>
      <c r="M112" s="52"/>
      <c r="N112" s="52"/>
      <c r="O112" s="53"/>
      <c r="P112" s="44"/>
      <c r="Q112" s="44"/>
      <c r="R112" s="44"/>
      <c r="S112" s="44"/>
      <c r="T112" s="44"/>
      <c r="U112" s="44"/>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3"/>
        <v>#N/A</v>
      </c>
      <c r="AS112" s="70" t="e">
        <f t="shared" si="5"/>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4"/>
        <v>#N/A</v>
      </c>
    </row>
    <row r="113" spans="1:75" ht="25" customHeight="1" x14ac:dyDescent="0.15">
      <c r="A113" s="32"/>
      <c r="B113" s="29"/>
      <c r="C113" s="29"/>
      <c r="D113" s="29"/>
      <c r="E113" s="29"/>
      <c r="F113" s="30"/>
      <c r="G113" s="30"/>
      <c r="H113" s="52"/>
      <c r="I113" s="52"/>
      <c r="J113" s="52"/>
      <c r="K113" s="52"/>
      <c r="L113" s="52"/>
      <c r="M113" s="52"/>
      <c r="N113" s="52"/>
      <c r="O113" s="53"/>
      <c r="P113" s="44"/>
      <c r="Q113" s="44"/>
      <c r="R113" s="44"/>
      <c r="S113" s="44"/>
      <c r="T113" s="44"/>
      <c r="U113" s="44"/>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3"/>
        <v>#N/A</v>
      </c>
      <c r="AS113" s="70" t="e">
        <f t="shared" si="5"/>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4"/>
        <v>#N/A</v>
      </c>
    </row>
    <row r="114" spans="1:75" ht="25" customHeight="1" x14ac:dyDescent="0.15">
      <c r="A114" s="32"/>
      <c r="B114" s="29"/>
      <c r="C114" s="29"/>
      <c r="D114" s="29"/>
      <c r="E114" s="29"/>
      <c r="F114" s="30"/>
      <c r="G114" s="30"/>
      <c r="H114" s="52"/>
      <c r="I114" s="52"/>
      <c r="J114" s="52"/>
      <c r="K114" s="52"/>
      <c r="L114" s="52"/>
      <c r="M114" s="52"/>
      <c r="N114" s="52"/>
      <c r="O114" s="53"/>
      <c r="P114" s="44"/>
      <c r="Q114" s="44"/>
      <c r="R114" s="44"/>
      <c r="S114" s="44"/>
      <c r="T114" s="44"/>
      <c r="U114" s="44"/>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3"/>
        <v>#N/A</v>
      </c>
      <c r="AS114" s="70" t="e">
        <f t="shared" si="5"/>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4"/>
        <v>#N/A</v>
      </c>
    </row>
    <row r="115" spans="1:75" ht="25" customHeight="1" x14ac:dyDescent="0.15">
      <c r="A115" s="32"/>
      <c r="B115" s="29"/>
      <c r="C115" s="29"/>
      <c r="D115" s="29"/>
      <c r="E115" s="29"/>
      <c r="F115" s="30"/>
      <c r="G115" s="30"/>
      <c r="H115" s="52"/>
      <c r="I115" s="52"/>
      <c r="J115" s="52"/>
      <c r="K115" s="52"/>
      <c r="L115" s="52"/>
      <c r="M115" s="52"/>
      <c r="N115" s="52"/>
      <c r="O115" s="53"/>
      <c r="P115" s="44"/>
      <c r="Q115" s="44"/>
      <c r="R115" s="44"/>
      <c r="S115" s="44"/>
      <c r="T115" s="44"/>
      <c r="U115" s="44"/>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3"/>
        <v>#N/A</v>
      </c>
      <c r="AS115" s="70" t="e">
        <f t="shared" si="5"/>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4"/>
        <v>#N/A</v>
      </c>
    </row>
    <row r="116" spans="1:75" ht="25" customHeight="1" x14ac:dyDescent="0.15">
      <c r="A116" s="32"/>
      <c r="B116" s="29"/>
      <c r="C116" s="29"/>
      <c r="D116" s="29"/>
      <c r="E116" s="29"/>
      <c r="F116" s="30"/>
      <c r="G116" s="30"/>
      <c r="H116" s="52"/>
      <c r="I116" s="52"/>
      <c r="J116" s="52"/>
      <c r="K116" s="52"/>
      <c r="L116" s="52"/>
      <c r="M116" s="52"/>
      <c r="N116" s="52"/>
      <c r="O116" s="53"/>
      <c r="P116" s="44"/>
      <c r="Q116" s="44"/>
      <c r="R116" s="44"/>
      <c r="S116" s="44"/>
      <c r="T116" s="44"/>
      <c r="U116" s="44"/>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3"/>
        <v>#N/A</v>
      </c>
      <c r="AS116" s="70" t="e">
        <f t="shared" si="5"/>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4"/>
        <v>#N/A</v>
      </c>
    </row>
    <row r="117" spans="1:75" ht="25" customHeight="1" x14ac:dyDescent="0.15">
      <c r="A117" s="32"/>
      <c r="B117" s="29"/>
      <c r="C117" s="29"/>
      <c r="D117" s="29"/>
      <c r="E117" s="29"/>
      <c r="F117" s="30"/>
      <c r="G117" s="30"/>
      <c r="H117" s="52"/>
      <c r="I117" s="52"/>
      <c r="J117" s="52"/>
      <c r="K117" s="52"/>
      <c r="L117" s="52"/>
      <c r="M117" s="52"/>
      <c r="N117" s="52"/>
      <c r="O117" s="53"/>
      <c r="P117" s="44"/>
      <c r="Q117" s="44"/>
      <c r="R117" s="44"/>
      <c r="S117" s="44"/>
      <c r="T117" s="44"/>
      <c r="U117" s="44"/>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3"/>
        <v>#N/A</v>
      </c>
      <c r="AS117" s="70" t="e">
        <f t="shared" si="5"/>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4"/>
        <v>#N/A</v>
      </c>
    </row>
    <row r="118" spans="1:75" ht="25" customHeight="1" x14ac:dyDescent="0.15">
      <c r="A118" s="32"/>
      <c r="B118" s="29"/>
      <c r="C118" s="29"/>
      <c r="D118" s="29"/>
      <c r="E118" s="29"/>
      <c r="F118" s="30"/>
      <c r="G118" s="30"/>
      <c r="H118" s="52"/>
      <c r="I118" s="52"/>
      <c r="J118" s="52"/>
      <c r="K118" s="52"/>
      <c r="L118" s="52"/>
      <c r="M118" s="52"/>
      <c r="N118" s="52"/>
      <c r="O118" s="53"/>
      <c r="P118" s="44"/>
      <c r="Q118" s="44"/>
      <c r="R118" s="44"/>
      <c r="S118" s="44"/>
      <c r="T118" s="44"/>
      <c r="U118" s="44"/>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3"/>
        <v>#N/A</v>
      </c>
      <c r="AS118" s="70" t="e">
        <f t="shared" si="5"/>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4"/>
        <v>#N/A</v>
      </c>
    </row>
    <row r="119" spans="1:75" ht="25" customHeight="1" x14ac:dyDescent="0.15">
      <c r="A119" s="32"/>
      <c r="B119" s="29"/>
      <c r="C119" s="29"/>
      <c r="D119" s="29"/>
      <c r="E119" s="29"/>
      <c r="F119" s="30"/>
      <c r="G119" s="30"/>
      <c r="H119" s="52"/>
      <c r="I119" s="52"/>
      <c r="J119" s="52"/>
      <c r="K119" s="52"/>
      <c r="L119" s="52"/>
      <c r="M119" s="52"/>
      <c r="N119" s="52"/>
      <c r="O119" s="53"/>
      <c r="P119" s="44"/>
      <c r="Q119" s="44"/>
      <c r="R119" s="44"/>
      <c r="S119" s="44"/>
      <c r="T119" s="44"/>
      <c r="U119" s="44"/>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3"/>
        <v>#N/A</v>
      </c>
      <c r="AS119" s="70" t="e">
        <f t="shared" si="5"/>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4"/>
        <v>#N/A</v>
      </c>
    </row>
    <row r="120" spans="1:75" ht="25" customHeight="1" x14ac:dyDescent="0.15">
      <c r="A120" s="32"/>
      <c r="B120" s="29"/>
      <c r="C120" s="29"/>
      <c r="D120" s="29"/>
      <c r="E120" s="29"/>
      <c r="F120" s="30"/>
      <c r="G120" s="30"/>
      <c r="H120" s="52"/>
      <c r="I120" s="52"/>
      <c r="J120" s="52"/>
      <c r="K120" s="52"/>
      <c r="L120" s="52"/>
      <c r="M120" s="52"/>
      <c r="N120" s="52"/>
      <c r="O120" s="53"/>
      <c r="P120" s="44"/>
      <c r="Q120" s="44"/>
      <c r="R120" s="44"/>
      <c r="S120" s="44"/>
      <c r="T120" s="44"/>
      <c r="U120" s="44"/>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3"/>
        <v>#N/A</v>
      </c>
      <c r="AS120" s="70" t="e">
        <f t="shared" si="5"/>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4"/>
        <v>#N/A</v>
      </c>
    </row>
    <row r="121" spans="1:75" ht="25" customHeight="1" x14ac:dyDescent="0.15">
      <c r="A121" s="32"/>
      <c r="B121" s="29"/>
      <c r="C121" s="29"/>
      <c r="D121" s="29"/>
      <c r="E121" s="29"/>
      <c r="F121" s="30"/>
      <c r="G121" s="30"/>
      <c r="H121" s="52"/>
      <c r="I121" s="52"/>
      <c r="J121" s="52"/>
      <c r="K121" s="52"/>
      <c r="L121" s="52"/>
      <c r="M121" s="52"/>
      <c r="N121" s="52"/>
      <c r="O121" s="53"/>
      <c r="P121" s="44"/>
      <c r="Q121" s="44"/>
      <c r="R121" s="44"/>
      <c r="S121" s="44"/>
      <c r="T121" s="44"/>
      <c r="U121" s="44"/>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3"/>
        <v>#N/A</v>
      </c>
      <c r="AS121" s="70" t="e">
        <f t="shared" si="5"/>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4"/>
        <v>#N/A</v>
      </c>
    </row>
    <row r="122" spans="1:75" ht="25" customHeight="1" x14ac:dyDescent="0.15">
      <c r="A122" s="32"/>
      <c r="B122" s="29"/>
      <c r="C122" s="29"/>
      <c r="D122" s="29"/>
      <c r="E122" s="29"/>
      <c r="F122" s="30"/>
      <c r="G122" s="30"/>
      <c r="H122" s="52"/>
      <c r="I122" s="52"/>
      <c r="J122" s="52"/>
      <c r="K122" s="52"/>
      <c r="L122" s="52"/>
      <c r="M122" s="52"/>
      <c r="N122" s="52"/>
      <c r="O122" s="53"/>
      <c r="P122" s="44"/>
      <c r="Q122" s="44"/>
      <c r="R122" s="44"/>
      <c r="S122" s="44"/>
      <c r="T122" s="44"/>
      <c r="U122" s="44"/>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3"/>
        <v>#N/A</v>
      </c>
      <c r="AS122" s="70" t="e">
        <f t="shared" si="5"/>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4"/>
        <v>#N/A</v>
      </c>
    </row>
    <row r="123" spans="1:75" ht="25" customHeight="1" x14ac:dyDescent="0.15">
      <c r="A123" s="32"/>
      <c r="B123" s="29"/>
      <c r="C123" s="29"/>
      <c r="D123" s="29"/>
      <c r="E123" s="29"/>
      <c r="F123" s="30"/>
      <c r="G123" s="30"/>
      <c r="H123" s="52"/>
      <c r="I123" s="52"/>
      <c r="J123" s="52"/>
      <c r="K123" s="52"/>
      <c r="L123" s="52"/>
      <c r="M123" s="52"/>
      <c r="N123" s="52"/>
      <c r="O123" s="53"/>
      <c r="P123" s="44"/>
      <c r="Q123" s="44"/>
      <c r="R123" s="44"/>
      <c r="S123" s="44"/>
      <c r="T123" s="44"/>
      <c r="U123" s="44"/>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3"/>
        <v>#N/A</v>
      </c>
      <c r="AS123" s="70" t="e">
        <f t="shared" si="5"/>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4"/>
        <v>#N/A</v>
      </c>
    </row>
    <row r="124" spans="1:75" ht="25" customHeight="1" x14ac:dyDescent="0.15">
      <c r="A124" s="32"/>
      <c r="B124" s="29"/>
      <c r="C124" s="29"/>
      <c r="D124" s="29"/>
      <c r="E124" s="29"/>
      <c r="F124" s="30"/>
      <c r="G124" s="30"/>
      <c r="H124" s="52"/>
      <c r="I124" s="52"/>
      <c r="J124" s="52"/>
      <c r="K124" s="52"/>
      <c r="L124" s="52"/>
      <c r="M124" s="52"/>
      <c r="N124" s="52"/>
      <c r="O124" s="53"/>
      <c r="P124" s="44"/>
      <c r="Q124" s="44"/>
      <c r="R124" s="44"/>
      <c r="S124" s="44"/>
      <c r="T124" s="44"/>
      <c r="U124" s="44"/>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3"/>
        <v>#N/A</v>
      </c>
      <c r="AS124" s="70" t="e">
        <f t="shared" si="5"/>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4"/>
        <v>#N/A</v>
      </c>
    </row>
    <row r="125" spans="1:75" ht="25" customHeight="1" x14ac:dyDescent="0.15">
      <c r="A125" s="32"/>
      <c r="B125" s="29"/>
      <c r="C125" s="29"/>
      <c r="D125" s="29"/>
      <c r="E125" s="29"/>
      <c r="F125" s="30"/>
      <c r="G125" s="30"/>
      <c r="H125" s="52"/>
      <c r="I125" s="52"/>
      <c r="J125" s="52"/>
      <c r="K125" s="52"/>
      <c r="L125" s="52"/>
      <c r="M125" s="52"/>
      <c r="N125" s="52"/>
      <c r="O125" s="53"/>
      <c r="P125" s="44"/>
      <c r="Q125" s="44"/>
      <c r="R125" s="44"/>
      <c r="S125" s="44"/>
      <c r="T125" s="44"/>
      <c r="U125" s="44"/>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3"/>
        <v>#N/A</v>
      </c>
      <c r="AS125" s="70" t="e">
        <f t="shared" si="5"/>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4"/>
        <v>#N/A</v>
      </c>
    </row>
    <row r="126" spans="1:75" ht="25" customHeight="1" x14ac:dyDescent="0.15">
      <c r="A126" s="32"/>
      <c r="B126" s="29"/>
      <c r="C126" s="29"/>
      <c r="D126" s="29"/>
      <c r="E126" s="29"/>
      <c r="F126" s="30"/>
      <c r="G126" s="30"/>
      <c r="H126" s="52"/>
      <c r="I126" s="52"/>
      <c r="J126" s="52"/>
      <c r="K126" s="52"/>
      <c r="L126" s="52"/>
      <c r="M126" s="52"/>
      <c r="N126" s="52"/>
      <c r="O126" s="53"/>
      <c r="P126" s="44"/>
      <c r="Q126" s="44"/>
      <c r="R126" s="44"/>
      <c r="S126" s="44"/>
      <c r="T126" s="44"/>
      <c r="U126" s="44"/>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3"/>
        <v>#N/A</v>
      </c>
      <c r="AS126" s="70" t="e">
        <f t="shared" si="5"/>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4"/>
        <v>#N/A</v>
      </c>
    </row>
    <row r="127" spans="1:75" ht="25" customHeight="1" x14ac:dyDescent="0.15">
      <c r="A127" s="32"/>
      <c r="B127" s="29"/>
      <c r="C127" s="29"/>
      <c r="D127" s="29"/>
      <c r="E127" s="29"/>
      <c r="F127" s="30"/>
      <c r="G127" s="30"/>
      <c r="H127" s="52"/>
      <c r="I127" s="52"/>
      <c r="J127" s="52"/>
      <c r="K127" s="52"/>
      <c r="L127" s="52"/>
      <c r="M127" s="52"/>
      <c r="N127" s="52"/>
      <c r="O127" s="53"/>
      <c r="P127" s="44"/>
      <c r="Q127" s="44"/>
      <c r="R127" s="44"/>
      <c r="S127" s="44"/>
      <c r="T127" s="44"/>
      <c r="U127" s="44"/>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3"/>
        <v>#N/A</v>
      </c>
      <c r="AS127" s="70" t="e">
        <f t="shared" si="5"/>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4"/>
        <v>#N/A</v>
      </c>
    </row>
    <row r="128" spans="1:75" ht="25" customHeight="1" x14ac:dyDescent="0.15">
      <c r="A128" s="32"/>
      <c r="B128" s="29"/>
      <c r="C128" s="29"/>
      <c r="D128" s="29"/>
      <c r="E128" s="29"/>
      <c r="F128" s="30"/>
      <c r="G128" s="30"/>
      <c r="H128" s="52"/>
      <c r="I128" s="52"/>
      <c r="J128" s="52"/>
      <c r="K128" s="52"/>
      <c r="L128" s="52"/>
      <c r="M128" s="52"/>
      <c r="N128" s="52"/>
      <c r="O128" s="53"/>
      <c r="P128" s="44"/>
      <c r="Q128" s="44"/>
      <c r="R128" s="44"/>
      <c r="S128" s="44"/>
      <c r="T128" s="44"/>
      <c r="U128" s="44"/>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3"/>
        <v>#N/A</v>
      </c>
      <c r="AS128" s="70" t="e">
        <f t="shared" si="5"/>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4"/>
        <v>#N/A</v>
      </c>
    </row>
    <row r="129" spans="1:75" ht="25" customHeight="1" x14ac:dyDescent="0.15">
      <c r="A129" s="32"/>
      <c r="B129" s="29"/>
      <c r="C129" s="29"/>
      <c r="D129" s="29"/>
      <c r="E129" s="29"/>
      <c r="F129" s="30"/>
      <c r="G129" s="30"/>
      <c r="H129" s="52"/>
      <c r="I129" s="52"/>
      <c r="J129" s="52"/>
      <c r="K129" s="52"/>
      <c r="L129" s="52"/>
      <c r="M129" s="52"/>
      <c r="N129" s="52"/>
      <c r="O129" s="53"/>
      <c r="P129" s="44"/>
      <c r="Q129" s="44"/>
      <c r="R129" s="44"/>
      <c r="S129" s="44"/>
      <c r="T129" s="44"/>
      <c r="U129" s="44"/>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3"/>
        <v>#N/A</v>
      </c>
      <c r="AS129" s="70" t="e">
        <f t="shared" si="5"/>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4"/>
        <v>#N/A</v>
      </c>
    </row>
    <row r="130" spans="1:75" ht="25" customHeight="1" x14ac:dyDescent="0.15">
      <c r="A130" s="32"/>
      <c r="B130" s="29"/>
      <c r="C130" s="29"/>
      <c r="D130" s="29"/>
      <c r="E130" s="29"/>
      <c r="F130" s="30"/>
      <c r="G130" s="30"/>
      <c r="H130" s="52"/>
      <c r="I130" s="52"/>
      <c r="J130" s="52"/>
      <c r="K130" s="52"/>
      <c r="L130" s="52"/>
      <c r="M130" s="52"/>
      <c r="N130" s="52"/>
      <c r="O130" s="53"/>
      <c r="P130" s="44"/>
      <c r="Q130" s="44"/>
      <c r="R130" s="44"/>
      <c r="S130" s="44"/>
      <c r="T130" s="44"/>
      <c r="U130" s="44"/>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3"/>
        <v>#N/A</v>
      </c>
      <c r="AS130" s="70" t="e">
        <f t="shared" si="5"/>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4"/>
        <v>#N/A</v>
      </c>
    </row>
    <row r="131" spans="1:75" ht="25" customHeight="1" x14ac:dyDescent="0.15">
      <c r="A131" s="32"/>
      <c r="B131" s="29"/>
      <c r="C131" s="29"/>
      <c r="D131" s="29"/>
      <c r="E131" s="29"/>
      <c r="F131" s="30"/>
      <c r="G131" s="30"/>
      <c r="H131" s="52"/>
      <c r="I131" s="52"/>
      <c r="J131" s="52"/>
      <c r="K131" s="52"/>
      <c r="L131" s="52"/>
      <c r="M131" s="52"/>
      <c r="N131" s="52"/>
      <c r="O131" s="53"/>
      <c r="P131" s="44"/>
      <c r="Q131" s="44"/>
      <c r="R131" s="44"/>
      <c r="S131" s="44"/>
      <c r="T131" s="44"/>
      <c r="U131" s="44"/>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3"/>
        <v>#N/A</v>
      </c>
      <c r="AS131" s="70" t="e">
        <f t="shared" si="5"/>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4"/>
        <v>#N/A</v>
      </c>
    </row>
    <row r="132" spans="1:75" ht="25" customHeight="1" x14ac:dyDescent="0.15">
      <c r="A132" s="32"/>
      <c r="B132" s="29"/>
      <c r="C132" s="29"/>
      <c r="D132" s="29"/>
      <c r="E132" s="29"/>
      <c r="F132" s="30"/>
      <c r="G132" s="30"/>
      <c r="H132" s="52"/>
      <c r="I132" s="52"/>
      <c r="J132" s="52"/>
      <c r="K132" s="52"/>
      <c r="L132" s="52"/>
      <c r="M132" s="52"/>
      <c r="N132" s="52"/>
      <c r="O132" s="53"/>
      <c r="P132" s="44"/>
      <c r="Q132" s="44"/>
      <c r="R132" s="44"/>
      <c r="S132" s="44"/>
      <c r="T132" s="44"/>
      <c r="U132" s="44"/>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3"/>
        <v>#N/A</v>
      </c>
      <c r="AS132" s="70" t="e">
        <f t="shared" si="5"/>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4"/>
        <v>#N/A</v>
      </c>
    </row>
    <row r="133" spans="1:75" ht="25" customHeight="1" x14ac:dyDescent="0.15">
      <c r="A133" s="32"/>
      <c r="B133" s="29"/>
      <c r="C133" s="29"/>
      <c r="D133" s="29"/>
      <c r="E133" s="29"/>
      <c r="F133" s="30"/>
      <c r="G133" s="30"/>
      <c r="H133" s="52"/>
      <c r="I133" s="52"/>
      <c r="J133" s="52"/>
      <c r="K133" s="52"/>
      <c r="L133" s="52"/>
      <c r="M133" s="52"/>
      <c r="N133" s="52"/>
      <c r="O133" s="53"/>
      <c r="P133" s="44"/>
      <c r="Q133" s="44"/>
      <c r="R133" s="44"/>
      <c r="S133" s="44"/>
      <c r="T133" s="44"/>
      <c r="U133" s="44"/>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si="3"/>
        <v>#N/A</v>
      </c>
      <c r="AS133" s="70" t="e">
        <f t="shared" si="5"/>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4"/>
        <v>#N/A</v>
      </c>
    </row>
    <row r="134" spans="1:75" ht="25" customHeight="1" x14ac:dyDescent="0.15">
      <c r="A134" s="32"/>
      <c r="B134" s="29"/>
      <c r="C134" s="29"/>
      <c r="D134" s="29"/>
      <c r="E134" s="29"/>
      <c r="F134" s="30"/>
      <c r="G134" s="30"/>
      <c r="H134" s="52"/>
      <c r="I134" s="52"/>
      <c r="J134" s="52"/>
      <c r="K134" s="52"/>
      <c r="L134" s="52"/>
      <c r="M134" s="52"/>
      <c r="N134" s="52"/>
      <c r="O134" s="53"/>
      <c r="P134" s="44"/>
      <c r="Q134" s="44"/>
      <c r="R134" s="44"/>
      <c r="S134" s="44"/>
      <c r="T134" s="44"/>
      <c r="U134" s="44"/>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3"/>
        <v>#N/A</v>
      </c>
      <c r="AS134" s="70" t="e">
        <f t="shared" si="5"/>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4"/>
        <v>#N/A</v>
      </c>
    </row>
    <row r="135" spans="1:75" ht="25" customHeight="1" x14ac:dyDescent="0.15">
      <c r="A135" s="32"/>
      <c r="B135" s="29"/>
      <c r="C135" s="29"/>
      <c r="D135" s="29"/>
      <c r="E135" s="29"/>
      <c r="F135" s="30"/>
      <c r="G135" s="30"/>
      <c r="H135" s="52"/>
      <c r="I135" s="52"/>
      <c r="J135" s="52"/>
      <c r="K135" s="52"/>
      <c r="L135" s="52"/>
      <c r="M135" s="52"/>
      <c r="N135" s="52"/>
      <c r="O135" s="53"/>
      <c r="P135" s="44"/>
      <c r="Q135" s="44"/>
      <c r="R135" s="44"/>
      <c r="S135" s="44"/>
      <c r="T135" s="44"/>
      <c r="U135" s="44"/>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3"/>
        <v>#N/A</v>
      </c>
      <c r="AS135" s="70" t="e">
        <f t="shared" si="5"/>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4"/>
        <v>#N/A</v>
      </c>
    </row>
    <row r="136" spans="1:75" ht="25" customHeight="1" x14ac:dyDescent="0.15">
      <c r="A136" s="32"/>
      <c r="B136" s="29"/>
      <c r="C136" s="29"/>
      <c r="D136" s="29"/>
      <c r="E136" s="29"/>
      <c r="F136" s="30"/>
      <c r="G136" s="30"/>
      <c r="H136" s="52"/>
      <c r="I136" s="52"/>
      <c r="J136" s="52"/>
      <c r="K136" s="52"/>
      <c r="L136" s="52"/>
      <c r="M136" s="52"/>
      <c r="N136" s="52"/>
      <c r="O136" s="53"/>
      <c r="P136" s="44"/>
      <c r="Q136" s="44"/>
      <c r="R136" s="44"/>
      <c r="S136" s="44"/>
      <c r="T136" s="44"/>
      <c r="U136" s="44"/>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3"/>
        <v>#N/A</v>
      </c>
      <c r="AS136" s="70" t="e">
        <f t="shared" si="5"/>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4"/>
        <v>#N/A</v>
      </c>
    </row>
    <row r="137" spans="1:75" ht="25" customHeight="1" x14ac:dyDescent="0.15">
      <c r="A137" s="32"/>
      <c r="B137" s="29"/>
      <c r="C137" s="29"/>
      <c r="D137" s="29"/>
      <c r="E137" s="29"/>
      <c r="F137" s="30"/>
      <c r="G137" s="30"/>
      <c r="H137" s="52"/>
      <c r="I137" s="52"/>
      <c r="J137" s="52"/>
      <c r="K137" s="52"/>
      <c r="L137" s="52"/>
      <c r="M137" s="52"/>
      <c r="N137" s="52"/>
      <c r="O137" s="53"/>
      <c r="P137" s="44"/>
      <c r="Q137" s="44"/>
      <c r="R137" s="44"/>
      <c r="S137" s="44"/>
      <c r="T137" s="44"/>
      <c r="U137" s="44"/>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3"/>
        <v>#N/A</v>
      </c>
      <c r="AS137" s="70" t="e">
        <f t="shared" si="5"/>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4"/>
        <v>#N/A</v>
      </c>
    </row>
    <row r="138" spans="1:75" ht="25" customHeight="1" x14ac:dyDescent="0.15">
      <c r="A138" s="32"/>
      <c r="B138" s="29"/>
      <c r="C138" s="29"/>
      <c r="D138" s="29"/>
      <c r="E138" s="29"/>
      <c r="F138" s="30"/>
      <c r="G138" s="30"/>
      <c r="H138" s="52"/>
      <c r="I138" s="52"/>
      <c r="J138" s="52"/>
      <c r="K138" s="52"/>
      <c r="L138" s="52"/>
      <c r="M138" s="52"/>
      <c r="N138" s="52"/>
      <c r="O138" s="53"/>
      <c r="P138" s="44"/>
      <c r="Q138" s="44"/>
      <c r="R138" s="44"/>
      <c r="S138" s="44"/>
      <c r="T138" s="44"/>
      <c r="U138" s="44"/>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ref="AR138:AR194" si="6">ROUND((AZ$2*AZ138+BA$2*BA138+BB$2*BB138+BC$2*BC138+BD$2*BD138+BE$2*BE138+BF$2*BF138+BG$2*BG138)/3,0)</f>
        <v>#N/A</v>
      </c>
      <c r="AS138" s="70" t="e">
        <f t="shared" si="5"/>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ref="BW138:BW197" si="7">SUM(BI138:BV138)</f>
        <v>#N/A</v>
      </c>
    </row>
    <row r="139" spans="1:75" ht="25" customHeight="1" x14ac:dyDescent="0.15">
      <c r="A139" s="32"/>
      <c r="B139" s="29"/>
      <c r="C139" s="29"/>
      <c r="D139" s="29"/>
      <c r="E139" s="29"/>
      <c r="F139" s="30"/>
      <c r="G139" s="30"/>
      <c r="H139" s="52"/>
      <c r="I139" s="52"/>
      <c r="J139" s="52"/>
      <c r="K139" s="52"/>
      <c r="L139" s="52"/>
      <c r="M139" s="52"/>
      <c r="N139" s="52"/>
      <c r="O139" s="53"/>
      <c r="P139" s="44"/>
      <c r="Q139" s="44"/>
      <c r="R139" s="44"/>
      <c r="S139" s="44"/>
      <c r="T139" s="44"/>
      <c r="U139" s="44"/>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6"/>
        <v>#N/A</v>
      </c>
      <c r="AS139" s="70" t="e">
        <f t="shared" ref="AS139:AS194" si="8">IF(BW139=14,"","This Project does not fully meet qualification criteria")</f>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7"/>
        <v>#N/A</v>
      </c>
    </row>
    <row r="140" spans="1:75" ht="25" customHeight="1" x14ac:dyDescent="0.15">
      <c r="A140" s="32"/>
      <c r="B140" s="29"/>
      <c r="C140" s="29"/>
      <c r="D140" s="29"/>
      <c r="E140" s="29"/>
      <c r="F140" s="30"/>
      <c r="G140" s="30"/>
      <c r="H140" s="52"/>
      <c r="I140" s="52"/>
      <c r="J140" s="52"/>
      <c r="K140" s="52"/>
      <c r="L140" s="52"/>
      <c r="M140" s="52"/>
      <c r="N140" s="52"/>
      <c r="O140" s="53"/>
      <c r="P140" s="44"/>
      <c r="Q140" s="44"/>
      <c r="R140" s="44"/>
      <c r="S140" s="44"/>
      <c r="T140" s="44"/>
      <c r="U140" s="44"/>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6"/>
        <v>#N/A</v>
      </c>
      <c r="AS140" s="70" t="e">
        <f t="shared" si="8"/>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7"/>
        <v>#N/A</v>
      </c>
    </row>
    <row r="141" spans="1:75" ht="25" customHeight="1" x14ac:dyDescent="0.15">
      <c r="A141" s="32"/>
      <c r="B141" s="29"/>
      <c r="C141" s="29"/>
      <c r="D141" s="29"/>
      <c r="E141" s="29"/>
      <c r="F141" s="30"/>
      <c r="G141" s="30"/>
      <c r="H141" s="52"/>
      <c r="I141" s="52"/>
      <c r="J141" s="52"/>
      <c r="K141" s="52"/>
      <c r="L141" s="52"/>
      <c r="M141" s="52"/>
      <c r="N141" s="52"/>
      <c r="O141" s="53"/>
      <c r="P141" s="44"/>
      <c r="Q141" s="44"/>
      <c r="R141" s="44"/>
      <c r="S141" s="44"/>
      <c r="T141" s="44"/>
      <c r="U141" s="44"/>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6"/>
        <v>#N/A</v>
      </c>
      <c r="AS141" s="70" t="e">
        <f t="shared" si="8"/>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7"/>
        <v>#N/A</v>
      </c>
    </row>
    <row r="142" spans="1:75" ht="25" customHeight="1" x14ac:dyDescent="0.15">
      <c r="A142" s="32"/>
      <c r="B142" s="29"/>
      <c r="C142" s="29"/>
      <c r="D142" s="29"/>
      <c r="E142" s="29"/>
      <c r="F142" s="30"/>
      <c r="G142" s="30"/>
      <c r="H142" s="52"/>
      <c r="I142" s="52"/>
      <c r="J142" s="52"/>
      <c r="K142" s="52"/>
      <c r="L142" s="52"/>
      <c r="M142" s="52"/>
      <c r="N142" s="52"/>
      <c r="O142" s="53"/>
      <c r="P142" s="44"/>
      <c r="Q142" s="44"/>
      <c r="R142" s="44"/>
      <c r="S142" s="44"/>
      <c r="T142" s="44"/>
      <c r="U142" s="44"/>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6"/>
        <v>#N/A</v>
      </c>
      <c r="AS142" s="70" t="e">
        <f t="shared" si="8"/>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7"/>
        <v>#N/A</v>
      </c>
    </row>
    <row r="143" spans="1:75" ht="25" customHeight="1" x14ac:dyDescent="0.15">
      <c r="A143" s="32"/>
      <c r="B143" s="29"/>
      <c r="C143" s="29"/>
      <c r="D143" s="29"/>
      <c r="E143" s="29"/>
      <c r="F143" s="30"/>
      <c r="G143" s="30"/>
      <c r="H143" s="52"/>
      <c r="I143" s="52"/>
      <c r="J143" s="52"/>
      <c r="K143" s="52"/>
      <c r="L143" s="52"/>
      <c r="M143" s="52"/>
      <c r="N143" s="52"/>
      <c r="O143" s="53"/>
      <c r="P143" s="44"/>
      <c r="Q143" s="44"/>
      <c r="R143" s="44"/>
      <c r="S143" s="44"/>
      <c r="T143" s="44"/>
      <c r="U143" s="44"/>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6"/>
        <v>#N/A</v>
      </c>
      <c r="AS143" s="70" t="e">
        <f t="shared" si="8"/>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7"/>
        <v>#N/A</v>
      </c>
    </row>
    <row r="144" spans="1:75" ht="25" customHeight="1" x14ac:dyDescent="0.15">
      <c r="A144" s="32"/>
      <c r="B144" s="29"/>
      <c r="C144" s="29"/>
      <c r="D144" s="29"/>
      <c r="E144" s="29"/>
      <c r="F144" s="30"/>
      <c r="G144" s="30"/>
      <c r="H144" s="52"/>
      <c r="I144" s="52"/>
      <c r="J144" s="52"/>
      <c r="K144" s="52"/>
      <c r="L144" s="52"/>
      <c r="M144" s="52"/>
      <c r="N144" s="52"/>
      <c r="O144" s="53"/>
      <c r="P144" s="44"/>
      <c r="Q144" s="44"/>
      <c r="R144" s="44"/>
      <c r="S144" s="44"/>
      <c r="T144" s="44"/>
      <c r="U144" s="44"/>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6"/>
        <v>#N/A</v>
      </c>
      <c r="AS144" s="70" t="e">
        <f t="shared" si="8"/>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7"/>
        <v>#N/A</v>
      </c>
    </row>
    <row r="145" spans="1:75" ht="25" customHeight="1" x14ac:dyDescent="0.15">
      <c r="A145" s="32"/>
      <c r="B145" s="29"/>
      <c r="C145" s="29"/>
      <c r="D145" s="29"/>
      <c r="E145" s="29"/>
      <c r="F145" s="30"/>
      <c r="G145" s="30"/>
      <c r="H145" s="52"/>
      <c r="I145" s="52"/>
      <c r="J145" s="52"/>
      <c r="K145" s="52"/>
      <c r="L145" s="52"/>
      <c r="M145" s="52"/>
      <c r="N145" s="52"/>
      <c r="O145" s="53"/>
      <c r="P145" s="44"/>
      <c r="Q145" s="44"/>
      <c r="R145" s="44"/>
      <c r="S145" s="44"/>
      <c r="T145" s="44"/>
      <c r="U145" s="44"/>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6"/>
        <v>#N/A</v>
      </c>
      <c r="AS145" s="70" t="e">
        <f t="shared" si="8"/>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7"/>
        <v>#N/A</v>
      </c>
    </row>
    <row r="146" spans="1:75" ht="25" customHeight="1" x14ac:dyDescent="0.15">
      <c r="A146" s="32"/>
      <c r="B146" s="29"/>
      <c r="C146" s="29"/>
      <c r="D146" s="29"/>
      <c r="E146" s="29"/>
      <c r="F146" s="30"/>
      <c r="G146" s="30"/>
      <c r="H146" s="52"/>
      <c r="I146" s="52"/>
      <c r="J146" s="52"/>
      <c r="K146" s="52"/>
      <c r="L146" s="52"/>
      <c r="M146" s="52"/>
      <c r="N146" s="52"/>
      <c r="O146" s="53"/>
      <c r="P146" s="44"/>
      <c r="Q146" s="44"/>
      <c r="R146" s="44"/>
      <c r="S146" s="44"/>
      <c r="T146" s="44"/>
      <c r="U146" s="44"/>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6"/>
        <v>#N/A</v>
      </c>
      <c r="AS146" s="70" t="e">
        <f t="shared" si="8"/>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7"/>
        <v>#N/A</v>
      </c>
    </row>
    <row r="147" spans="1:75" ht="25" customHeight="1" x14ac:dyDescent="0.15">
      <c r="A147" s="32"/>
      <c r="B147" s="29"/>
      <c r="C147" s="29"/>
      <c r="D147" s="29"/>
      <c r="E147" s="29"/>
      <c r="F147" s="30"/>
      <c r="G147" s="30"/>
      <c r="H147" s="52"/>
      <c r="I147" s="52"/>
      <c r="J147" s="52"/>
      <c r="K147" s="52"/>
      <c r="L147" s="52"/>
      <c r="M147" s="52"/>
      <c r="N147" s="52"/>
      <c r="O147" s="53"/>
      <c r="P147" s="44"/>
      <c r="Q147" s="44"/>
      <c r="R147" s="44"/>
      <c r="S147" s="44"/>
      <c r="T147" s="44"/>
      <c r="U147" s="44"/>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6"/>
        <v>#N/A</v>
      </c>
      <c r="AS147" s="70" t="e">
        <f t="shared" si="8"/>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7"/>
        <v>#N/A</v>
      </c>
    </row>
    <row r="148" spans="1:75" ht="25" customHeight="1" x14ac:dyDescent="0.15">
      <c r="A148" s="32"/>
      <c r="B148" s="29"/>
      <c r="C148" s="29"/>
      <c r="D148" s="29"/>
      <c r="E148" s="29"/>
      <c r="F148" s="30"/>
      <c r="G148" s="30"/>
      <c r="H148" s="52"/>
      <c r="I148" s="52"/>
      <c r="J148" s="52"/>
      <c r="K148" s="52"/>
      <c r="L148" s="52"/>
      <c r="M148" s="52"/>
      <c r="N148" s="52"/>
      <c r="O148" s="53"/>
      <c r="P148" s="44"/>
      <c r="Q148" s="44"/>
      <c r="R148" s="44"/>
      <c r="S148" s="44"/>
      <c r="T148" s="44"/>
      <c r="U148" s="44"/>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6"/>
        <v>#N/A</v>
      </c>
      <c r="AS148" s="70" t="e">
        <f t="shared" si="8"/>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7"/>
        <v>#N/A</v>
      </c>
    </row>
    <row r="149" spans="1:75" ht="25" customHeight="1" x14ac:dyDescent="0.15">
      <c r="A149" s="32"/>
      <c r="B149" s="29"/>
      <c r="C149" s="29"/>
      <c r="D149" s="29"/>
      <c r="E149" s="29"/>
      <c r="F149" s="30"/>
      <c r="G149" s="30"/>
      <c r="H149" s="52"/>
      <c r="I149" s="52"/>
      <c r="J149" s="52"/>
      <c r="K149" s="52"/>
      <c r="L149" s="52"/>
      <c r="M149" s="52"/>
      <c r="N149" s="52"/>
      <c r="O149" s="53"/>
      <c r="P149" s="44"/>
      <c r="Q149" s="44"/>
      <c r="R149" s="44"/>
      <c r="S149" s="44"/>
      <c r="T149" s="44"/>
      <c r="U149" s="44"/>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6"/>
        <v>#N/A</v>
      </c>
      <c r="AS149" s="70" t="e">
        <f t="shared" si="8"/>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7"/>
        <v>#N/A</v>
      </c>
    </row>
    <row r="150" spans="1:75" ht="25" customHeight="1" x14ac:dyDescent="0.15">
      <c r="A150" s="32"/>
      <c r="B150" s="29"/>
      <c r="C150" s="29"/>
      <c r="D150" s="29"/>
      <c r="E150" s="29"/>
      <c r="F150" s="30"/>
      <c r="G150" s="30"/>
      <c r="H150" s="52"/>
      <c r="I150" s="52"/>
      <c r="J150" s="52"/>
      <c r="K150" s="52"/>
      <c r="L150" s="52"/>
      <c r="M150" s="52"/>
      <c r="N150" s="52"/>
      <c r="O150" s="53"/>
      <c r="P150" s="44"/>
      <c r="Q150" s="44"/>
      <c r="R150" s="44"/>
      <c r="S150" s="44"/>
      <c r="T150" s="44"/>
      <c r="U150" s="44"/>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6"/>
        <v>#N/A</v>
      </c>
      <c r="AS150" s="70" t="e">
        <f t="shared" si="8"/>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7"/>
        <v>#N/A</v>
      </c>
    </row>
    <row r="151" spans="1:75" ht="25" customHeight="1" x14ac:dyDescent="0.15">
      <c r="A151" s="32"/>
      <c r="B151" s="29"/>
      <c r="C151" s="29"/>
      <c r="D151" s="29"/>
      <c r="E151" s="29"/>
      <c r="F151" s="30"/>
      <c r="G151" s="30"/>
      <c r="H151" s="52"/>
      <c r="I151" s="52"/>
      <c r="J151" s="52"/>
      <c r="K151" s="52"/>
      <c r="L151" s="52"/>
      <c r="M151" s="52"/>
      <c r="N151" s="52"/>
      <c r="O151" s="53"/>
      <c r="P151" s="44"/>
      <c r="Q151" s="44"/>
      <c r="R151" s="44"/>
      <c r="S151" s="44"/>
      <c r="T151" s="44"/>
      <c r="U151" s="44"/>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6"/>
        <v>#N/A</v>
      </c>
      <c r="AS151" s="70" t="e">
        <f t="shared" si="8"/>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7"/>
        <v>#N/A</v>
      </c>
    </row>
    <row r="152" spans="1:75" ht="25" customHeight="1" x14ac:dyDescent="0.15">
      <c r="A152" s="32"/>
      <c r="B152" s="29"/>
      <c r="C152" s="29"/>
      <c r="D152" s="29"/>
      <c r="E152" s="29"/>
      <c r="F152" s="30"/>
      <c r="G152" s="30"/>
      <c r="H152" s="52"/>
      <c r="I152" s="52"/>
      <c r="J152" s="52"/>
      <c r="K152" s="52"/>
      <c r="L152" s="52"/>
      <c r="M152" s="52"/>
      <c r="N152" s="52"/>
      <c r="O152" s="53"/>
      <c r="P152" s="44"/>
      <c r="Q152" s="44"/>
      <c r="R152" s="44"/>
      <c r="S152" s="44"/>
      <c r="T152" s="44"/>
      <c r="U152" s="44"/>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6"/>
        <v>#N/A</v>
      </c>
      <c r="AS152" s="70" t="e">
        <f t="shared" si="8"/>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7"/>
        <v>#N/A</v>
      </c>
    </row>
    <row r="153" spans="1:75" ht="25" customHeight="1" x14ac:dyDescent="0.15">
      <c r="A153" s="32"/>
      <c r="B153" s="29"/>
      <c r="C153" s="29"/>
      <c r="D153" s="29"/>
      <c r="E153" s="29"/>
      <c r="F153" s="30"/>
      <c r="G153" s="30"/>
      <c r="H153" s="52"/>
      <c r="I153" s="52"/>
      <c r="J153" s="52"/>
      <c r="K153" s="52"/>
      <c r="L153" s="52"/>
      <c r="M153" s="52"/>
      <c r="N153" s="52"/>
      <c r="O153" s="53"/>
      <c r="P153" s="44"/>
      <c r="Q153" s="44"/>
      <c r="R153" s="44"/>
      <c r="S153" s="44"/>
      <c r="T153" s="44"/>
      <c r="U153" s="44"/>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6"/>
        <v>#N/A</v>
      </c>
      <c r="AS153" s="70" t="e">
        <f t="shared" si="8"/>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7"/>
        <v>#N/A</v>
      </c>
    </row>
    <row r="154" spans="1:75" ht="25" customHeight="1" x14ac:dyDescent="0.15">
      <c r="A154" s="32"/>
      <c r="B154" s="29"/>
      <c r="C154" s="29"/>
      <c r="D154" s="29"/>
      <c r="E154" s="29"/>
      <c r="F154" s="30"/>
      <c r="G154" s="30"/>
      <c r="H154" s="52"/>
      <c r="I154" s="52"/>
      <c r="J154" s="52"/>
      <c r="K154" s="52"/>
      <c r="L154" s="52"/>
      <c r="M154" s="52"/>
      <c r="N154" s="52"/>
      <c r="O154" s="53"/>
      <c r="P154" s="44"/>
      <c r="Q154" s="44"/>
      <c r="R154" s="44"/>
      <c r="S154" s="44"/>
      <c r="T154" s="44"/>
      <c r="U154" s="44"/>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6"/>
        <v>#N/A</v>
      </c>
      <c r="AS154" s="70" t="e">
        <f t="shared" si="8"/>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7"/>
        <v>#N/A</v>
      </c>
    </row>
    <row r="155" spans="1:75" ht="25" customHeight="1" x14ac:dyDescent="0.15">
      <c r="A155" s="32"/>
      <c r="B155" s="29"/>
      <c r="C155" s="29"/>
      <c r="D155" s="29"/>
      <c r="E155" s="29"/>
      <c r="F155" s="30"/>
      <c r="G155" s="30"/>
      <c r="H155" s="52"/>
      <c r="I155" s="52"/>
      <c r="J155" s="52"/>
      <c r="K155" s="52"/>
      <c r="L155" s="52"/>
      <c r="M155" s="52"/>
      <c r="N155" s="52"/>
      <c r="O155" s="53"/>
      <c r="P155" s="44"/>
      <c r="Q155" s="44"/>
      <c r="R155" s="44"/>
      <c r="S155" s="44"/>
      <c r="T155" s="44"/>
      <c r="U155" s="44"/>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6"/>
        <v>#N/A</v>
      </c>
      <c r="AS155" s="70" t="e">
        <f t="shared" si="8"/>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7"/>
        <v>#N/A</v>
      </c>
    </row>
    <row r="156" spans="1:75" ht="25" customHeight="1" x14ac:dyDescent="0.15">
      <c r="A156" s="32"/>
      <c r="B156" s="29"/>
      <c r="C156" s="29"/>
      <c r="D156" s="29"/>
      <c r="E156" s="29"/>
      <c r="F156" s="30"/>
      <c r="G156" s="30"/>
      <c r="H156" s="52"/>
      <c r="I156" s="52"/>
      <c r="J156" s="52"/>
      <c r="K156" s="52"/>
      <c r="L156" s="52"/>
      <c r="M156" s="52"/>
      <c r="N156" s="52"/>
      <c r="O156" s="53"/>
      <c r="P156" s="44"/>
      <c r="Q156" s="44"/>
      <c r="R156" s="44"/>
      <c r="S156" s="44"/>
      <c r="T156" s="44"/>
      <c r="U156" s="44"/>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6"/>
        <v>#N/A</v>
      </c>
      <c r="AS156" s="70" t="e">
        <f t="shared" si="8"/>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7"/>
        <v>#N/A</v>
      </c>
    </row>
    <row r="157" spans="1:75" ht="25" customHeight="1" x14ac:dyDescent="0.15">
      <c r="A157" s="32"/>
      <c r="B157" s="29"/>
      <c r="C157" s="29"/>
      <c r="D157" s="29"/>
      <c r="E157" s="29"/>
      <c r="F157" s="30"/>
      <c r="G157" s="30"/>
      <c r="H157" s="52"/>
      <c r="I157" s="52"/>
      <c r="J157" s="52"/>
      <c r="K157" s="52"/>
      <c r="L157" s="52"/>
      <c r="M157" s="52"/>
      <c r="N157" s="52"/>
      <c r="O157" s="53"/>
      <c r="P157" s="44"/>
      <c r="Q157" s="44"/>
      <c r="R157" s="44"/>
      <c r="S157" s="44"/>
      <c r="T157" s="44"/>
      <c r="U157" s="44"/>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6"/>
        <v>#N/A</v>
      </c>
      <c r="AS157" s="70" t="e">
        <f t="shared" si="8"/>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7"/>
        <v>#N/A</v>
      </c>
    </row>
    <row r="158" spans="1:75" ht="25" customHeight="1" x14ac:dyDescent="0.15">
      <c r="A158" s="32"/>
      <c r="B158" s="29"/>
      <c r="C158" s="29"/>
      <c r="D158" s="29"/>
      <c r="E158" s="29"/>
      <c r="F158" s="30"/>
      <c r="G158" s="30"/>
      <c r="H158" s="52"/>
      <c r="I158" s="52"/>
      <c r="J158" s="52"/>
      <c r="K158" s="52"/>
      <c r="L158" s="52"/>
      <c r="M158" s="52"/>
      <c r="N158" s="52"/>
      <c r="O158" s="53"/>
      <c r="P158" s="44"/>
      <c r="Q158" s="44"/>
      <c r="R158" s="44"/>
      <c r="S158" s="44"/>
      <c r="T158" s="44"/>
      <c r="U158" s="44"/>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6"/>
        <v>#N/A</v>
      </c>
      <c r="AS158" s="70" t="e">
        <f t="shared" si="8"/>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7"/>
        <v>#N/A</v>
      </c>
    </row>
    <row r="159" spans="1:75" ht="25" customHeight="1" x14ac:dyDescent="0.15">
      <c r="A159" s="32"/>
      <c r="B159" s="29"/>
      <c r="C159" s="29"/>
      <c r="D159" s="29"/>
      <c r="E159" s="29"/>
      <c r="F159" s="30"/>
      <c r="G159" s="30"/>
      <c r="H159" s="52"/>
      <c r="I159" s="52"/>
      <c r="J159" s="52"/>
      <c r="K159" s="52"/>
      <c r="L159" s="52"/>
      <c r="M159" s="52"/>
      <c r="N159" s="52"/>
      <c r="O159" s="53"/>
      <c r="P159" s="44"/>
      <c r="Q159" s="44"/>
      <c r="R159" s="44"/>
      <c r="S159" s="44"/>
      <c r="T159" s="44"/>
      <c r="U159" s="44"/>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6"/>
        <v>#N/A</v>
      </c>
      <c r="AS159" s="70" t="e">
        <f t="shared" si="8"/>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7"/>
        <v>#N/A</v>
      </c>
    </row>
    <row r="160" spans="1:75" ht="25" customHeight="1" x14ac:dyDescent="0.15">
      <c r="A160" s="32"/>
      <c r="B160" s="29"/>
      <c r="C160" s="29"/>
      <c r="D160" s="29"/>
      <c r="E160" s="29"/>
      <c r="F160" s="30"/>
      <c r="G160" s="30"/>
      <c r="H160" s="52"/>
      <c r="I160" s="52"/>
      <c r="J160" s="52"/>
      <c r="K160" s="52"/>
      <c r="L160" s="52"/>
      <c r="M160" s="52"/>
      <c r="N160" s="52"/>
      <c r="O160" s="53"/>
      <c r="P160" s="44"/>
      <c r="Q160" s="44"/>
      <c r="R160" s="44"/>
      <c r="S160" s="44"/>
      <c r="T160" s="44"/>
      <c r="U160" s="44"/>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6"/>
        <v>#N/A</v>
      </c>
      <c r="AS160" s="70" t="e">
        <f t="shared" si="8"/>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7"/>
        <v>#N/A</v>
      </c>
    </row>
    <row r="161" spans="1:75" ht="25" customHeight="1" x14ac:dyDescent="0.15">
      <c r="A161" s="32"/>
      <c r="B161" s="29"/>
      <c r="C161" s="29"/>
      <c r="D161" s="29"/>
      <c r="E161" s="29"/>
      <c r="F161" s="30"/>
      <c r="G161" s="30"/>
      <c r="H161" s="52"/>
      <c r="I161" s="52"/>
      <c r="J161" s="52"/>
      <c r="K161" s="52"/>
      <c r="L161" s="52"/>
      <c r="M161" s="52"/>
      <c r="N161" s="52"/>
      <c r="O161" s="53"/>
      <c r="P161" s="44"/>
      <c r="Q161" s="44"/>
      <c r="R161" s="44"/>
      <c r="S161" s="44"/>
      <c r="T161" s="44"/>
      <c r="U161" s="44"/>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6"/>
        <v>#N/A</v>
      </c>
      <c r="AS161" s="70" t="e">
        <f t="shared" si="8"/>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7"/>
        <v>#N/A</v>
      </c>
    </row>
    <row r="162" spans="1:75" ht="25" customHeight="1" x14ac:dyDescent="0.15">
      <c r="A162" s="32"/>
      <c r="B162" s="29"/>
      <c r="C162" s="29"/>
      <c r="D162" s="29"/>
      <c r="E162" s="29"/>
      <c r="F162" s="30"/>
      <c r="G162" s="30"/>
      <c r="H162" s="52"/>
      <c r="I162" s="52"/>
      <c r="J162" s="52"/>
      <c r="K162" s="52"/>
      <c r="L162" s="52"/>
      <c r="M162" s="52"/>
      <c r="N162" s="52"/>
      <c r="O162" s="53"/>
      <c r="P162" s="44"/>
      <c r="Q162" s="44"/>
      <c r="R162" s="44"/>
      <c r="S162" s="44"/>
      <c r="T162" s="44"/>
      <c r="U162" s="44"/>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6"/>
        <v>#N/A</v>
      </c>
      <c r="AS162" s="70" t="e">
        <f t="shared" si="8"/>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7"/>
        <v>#N/A</v>
      </c>
    </row>
    <row r="163" spans="1:75" ht="25" customHeight="1" x14ac:dyDescent="0.15">
      <c r="A163" s="32"/>
      <c r="B163" s="29"/>
      <c r="C163" s="29"/>
      <c r="D163" s="29"/>
      <c r="E163" s="29"/>
      <c r="F163" s="30"/>
      <c r="G163" s="30"/>
      <c r="H163" s="52"/>
      <c r="I163" s="52"/>
      <c r="J163" s="52"/>
      <c r="K163" s="52"/>
      <c r="L163" s="52"/>
      <c r="M163" s="52"/>
      <c r="N163" s="52"/>
      <c r="O163" s="53"/>
      <c r="P163" s="44"/>
      <c r="Q163" s="44"/>
      <c r="R163" s="44"/>
      <c r="S163" s="44"/>
      <c r="T163" s="44"/>
      <c r="U163" s="44"/>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6"/>
        <v>#N/A</v>
      </c>
      <c r="AS163" s="70" t="e">
        <f t="shared" si="8"/>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7"/>
        <v>#N/A</v>
      </c>
    </row>
    <row r="164" spans="1:75" ht="25" customHeight="1" x14ac:dyDescent="0.15">
      <c r="A164" s="32"/>
      <c r="B164" s="29"/>
      <c r="C164" s="29"/>
      <c r="D164" s="29"/>
      <c r="E164" s="29"/>
      <c r="F164" s="30"/>
      <c r="G164" s="30"/>
      <c r="H164" s="52"/>
      <c r="I164" s="52"/>
      <c r="J164" s="52"/>
      <c r="K164" s="52"/>
      <c r="L164" s="52"/>
      <c r="M164" s="52"/>
      <c r="N164" s="52"/>
      <c r="O164" s="53"/>
      <c r="P164" s="44"/>
      <c r="Q164" s="44"/>
      <c r="R164" s="44"/>
      <c r="S164" s="44"/>
      <c r="T164" s="44"/>
      <c r="U164" s="44"/>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6"/>
        <v>#N/A</v>
      </c>
      <c r="AS164" s="70" t="e">
        <f t="shared" si="8"/>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7"/>
        <v>#N/A</v>
      </c>
    </row>
    <row r="165" spans="1:75" ht="25" customHeight="1" x14ac:dyDescent="0.15">
      <c r="A165" s="32"/>
      <c r="B165" s="29"/>
      <c r="C165" s="29"/>
      <c r="D165" s="29"/>
      <c r="E165" s="29"/>
      <c r="F165" s="30"/>
      <c r="G165" s="30"/>
      <c r="H165" s="52"/>
      <c r="I165" s="52"/>
      <c r="J165" s="52"/>
      <c r="K165" s="52"/>
      <c r="L165" s="52"/>
      <c r="M165" s="52"/>
      <c r="N165" s="52"/>
      <c r="O165" s="53"/>
      <c r="P165" s="44"/>
      <c r="Q165" s="44"/>
      <c r="R165" s="44"/>
      <c r="S165" s="44"/>
      <c r="T165" s="44"/>
      <c r="U165" s="44"/>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6"/>
        <v>#N/A</v>
      </c>
      <c r="AS165" s="70" t="e">
        <f t="shared" si="8"/>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7"/>
        <v>#N/A</v>
      </c>
    </row>
    <row r="166" spans="1:75" ht="25" customHeight="1" x14ac:dyDescent="0.15">
      <c r="A166" s="32"/>
      <c r="B166" s="29"/>
      <c r="C166" s="29"/>
      <c r="D166" s="29"/>
      <c r="E166" s="29"/>
      <c r="F166" s="30"/>
      <c r="G166" s="30"/>
      <c r="H166" s="52"/>
      <c r="I166" s="52"/>
      <c r="J166" s="52"/>
      <c r="K166" s="52"/>
      <c r="L166" s="52"/>
      <c r="M166" s="52"/>
      <c r="N166" s="52"/>
      <c r="O166" s="53"/>
      <c r="P166" s="44"/>
      <c r="Q166" s="44"/>
      <c r="R166" s="44"/>
      <c r="S166" s="44"/>
      <c r="T166" s="44"/>
      <c r="U166" s="44"/>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6"/>
        <v>#N/A</v>
      </c>
      <c r="AS166" s="70" t="e">
        <f t="shared" si="8"/>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7"/>
        <v>#N/A</v>
      </c>
    </row>
    <row r="167" spans="1:75" ht="25" customHeight="1" x14ac:dyDescent="0.15">
      <c r="A167" s="32"/>
      <c r="B167" s="29"/>
      <c r="C167" s="29"/>
      <c r="D167" s="29"/>
      <c r="E167" s="29"/>
      <c r="F167" s="30"/>
      <c r="G167" s="30"/>
      <c r="H167" s="52"/>
      <c r="I167" s="52"/>
      <c r="J167" s="52"/>
      <c r="K167" s="52"/>
      <c r="L167" s="52"/>
      <c r="M167" s="52"/>
      <c r="N167" s="52"/>
      <c r="O167" s="53"/>
      <c r="P167" s="44"/>
      <c r="Q167" s="44"/>
      <c r="R167" s="44"/>
      <c r="S167" s="44"/>
      <c r="T167" s="44"/>
      <c r="U167" s="44"/>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6"/>
        <v>#N/A</v>
      </c>
      <c r="AS167" s="70" t="e">
        <f t="shared" si="8"/>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7"/>
        <v>#N/A</v>
      </c>
    </row>
    <row r="168" spans="1:75" ht="25" customHeight="1" x14ac:dyDescent="0.15">
      <c r="A168" s="32"/>
      <c r="B168" s="29"/>
      <c r="C168" s="29"/>
      <c r="D168" s="29"/>
      <c r="E168" s="29"/>
      <c r="F168" s="30"/>
      <c r="G168" s="30"/>
      <c r="H168" s="52"/>
      <c r="I168" s="52"/>
      <c r="J168" s="52"/>
      <c r="K168" s="52"/>
      <c r="L168" s="52"/>
      <c r="M168" s="52"/>
      <c r="N168" s="52"/>
      <c r="O168" s="53"/>
      <c r="P168" s="44"/>
      <c r="Q168" s="44"/>
      <c r="R168" s="44"/>
      <c r="S168" s="44"/>
      <c r="T168" s="44"/>
      <c r="U168" s="44"/>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6"/>
        <v>#N/A</v>
      </c>
      <c r="AS168" s="70" t="e">
        <f t="shared" si="8"/>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7"/>
        <v>#N/A</v>
      </c>
    </row>
    <row r="169" spans="1:75" ht="25" customHeight="1" x14ac:dyDescent="0.15">
      <c r="A169" s="32"/>
      <c r="B169" s="29"/>
      <c r="C169" s="29"/>
      <c r="D169" s="29"/>
      <c r="E169" s="29"/>
      <c r="F169" s="30"/>
      <c r="G169" s="30"/>
      <c r="H169" s="52"/>
      <c r="I169" s="52"/>
      <c r="J169" s="52"/>
      <c r="K169" s="52"/>
      <c r="L169" s="52"/>
      <c r="M169" s="52"/>
      <c r="N169" s="52"/>
      <c r="O169" s="53"/>
      <c r="P169" s="44"/>
      <c r="Q169" s="44"/>
      <c r="R169" s="44"/>
      <c r="S169" s="44"/>
      <c r="T169" s="44"/>
      <c r="U169" s="44"/>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6"/>
        <v>#N/A</v>
      </c>
      <c r="AS169" s="70" t="e">
        <f t="shared" si="8"/>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7"/>
        <v>#N/A</v>
      </c>
    </row>
    <row r="170" spans="1:75" ht="25" customHeight="1" x14ac:dyDescent="0.15">
      <c r="A170" s="32"/>
      <c r="B170" s="29"/>
      <c r="C170" s="29"/>
      <c r="D170" s="29"/>
      <c r="E170" s="29"/>
      <c r="F170" s="30"/>
      <c r="G170" s="30"/>
      <c r="H170" s="52"/>
      <c r="I170" s="52"/>
      <c r="J170" s="52"/>
      <c r="K170" s="52"/>
      <c r="L170" s="52"/>
      <c r="M170" s="52"/>
      <c r="N170" s="52"/>
      <c r="O170" s="53"/>
      <c r="P170" s="44"/>
      <c r="Q170" s="44"/>
      <c r="R170" s="44"/>
      <c r="S170" s="44"/>
      <c r="T170" s="44"/>
      <c r="U170" s="44"/>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6"/>
        <v>#N/A</v>
      </c>
      <c r="AS170" s="70" t="e">
        <f t="shared" si="8"/>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7"/>
        <v>#N/A</v>
      </c>
    </row>
    <row r="171" spans="1:75" ht="25" customHeight="1" x14ac:dyDescent="0.15">
      <c r="A171" s="32"/>
      <c r="B171" s="29"/>
      <c r="C171" s="29"/>
      <c r="D171" s="29"/>
      <c r="E171" s="29"/>
      <c r="F171" s="30"/>
      <c r="G171" s="30"/>
      <c r="H171" s="52"/>
      <c r="I171" s="52"/>
      <c r="J171" s="52"/>
      <c r="K171" s="52"/>
      <c r="L171" s="52"/>
      <c r="M171" s="52"/>
      <c r="N171" s="52"/>
      <c r="O171" s="53"/>
      <c r="P171" s="44"/>
      <c r="Q171" s="44"/>
      <c r="R171" s="44"/>
      <c r="S171" s="44"/>
      <c r="T171" s="44"/>
      <c r="U171" s="44"/>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6"/>
        <v>#N/A</v>
      </c>
      <c r="AS171" s="70" t="e">
        <f t="shared" si="8"/>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7"/>
        <v>#N/A</v>
      </c>
    </row>
    <row r="172" spans="1:75" ht="25" customHeight="1" x14ac:dyDescent="0.15">
      <c r="A172" s="32"/>
      <c r="B172" s="29"/>
      <c r="C172" s="29"/>
      <c r="D172" s="29"/>
      <c r="E172" s="29"/>
      <c r="F172" s="30"/>
      <c r="G172" s="30"/>
      <c r="H172" s="52"/>
      <c r="I172" s="52"/>
      <c r="J172" s="52"/>
      <c r="K172" s="52"/>
      <c r="L172" s="52"/>
      <c r="M172" s="52"/>
      <c r="N172" s="52"/>
      <c r="O172" s="53"/>
      <c r="P172" s="44"/>
      <c r="Q172" s="44"/>
      <c r="R172" s="44"/>
      <c r="S172" s="44"/>
      <c r="T172" s="44"/>
      <c r="U172" s="44"/>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6"/>
        <v>#N/A</v>
      </c>
      <c r="AS172" s="70" t="e">
        <f t="shared" si="8"/>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7"/>
        <v>#N/A</v>
      </c>
    </row>
    <row r="173" spans="1:75" ht="25" customHeight="1" x14ac:dyDescent="0.15">
      <c r="A173" s="32"/>
      <c r="B173" s="29"/>
      <c r="C173" s="29"/>
      <c r="D173" s="29"/>
      <c r="E173" s="29"/>
      <c r="F173" s="30"/>
      <c r="G173" s="30"/>
      <c r="H173" s="52"/>
      <c r="I173" s="52"/>
      <c r="J173" s="52"/>
      <c r="K173" s="52"/>
      <c r="L173" s="52"/>
      <c r="M173" s="52"/>
      <c r="N173" s="52"/>
      <c r="O173" s="53"/>
      <c r="P173" s="44"/>
      <c r="Q173" s="44"/>
      <c r="R173" s="44"/>
      <c r="S173" s="44"/>
      <c r="T173" s="44"/>
      <c r="U173" s="44"/>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6"/>
        <v>#N/A</v>
      </c>
      <c r="AS173" s="70" t="e">
        <f t="shared" si="8"/>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7"/>
        <v>#N/A</v>
      </c>
    </row>
    <row r="174" spans="1:75" ht="25" customHeight="1" x14ac:dyDescent="0.15">
      <c r="A174" s="32"/>
      <c r="B174" s="29"/>
      <c r="C174" s="29"/>
      <c r="D174" s="29"/>
      <c r="E174" s="29"/>
      <c r="F174" s="30"/>
      <c r="G174" s="30"/>
      <c r="H174" s="52"/>
      <c r="I174" s="52"/>
      <c r="J174" s="52"/>
      <c r="K174" s="52"/>
      <c r="L174" s="52"/>
      <c r="M174" s="52"/>
      <c r="N174" s="52"/>
      <c r="O174" s="53"/>
      <c r="P174" s="44"/>
      <c r="Q174" s="44"/>
      <c r="R174" s="44"/>
      <c r="S174" s="44"/>
      <c r="T174" s="44"/>
      <c r="U174" s="44"/>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6"/>
        <v>#N/A</v>
      </c>
      <c r="AS174" s="70" t="e">
        <f t="shared" si="8"/>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7"/>
        <v>#N/A</v>
      </c>
    </row>
    <row r="175" spans="1:75" ht="25" customHeight="1" x14ac:dyDescent="0.15">
      <c r="A175" s="32"/>
      <c r="B175" s="29"/>
      <c r="C175" s="29"/>
      <c r="D175" s="29"/>
      <c r="E175" s="29"/>
      <c r="F175" s="30"/>
      <c r="G175" s="30"/>
      <c r="H175" s="52"/>
      <c r="I175" s="52"/>
      <c r="J175" s="52"/>
      <c r="K175" s="52"/>
      <c r="L175" s="52"/>
      <c r="M175" s="52"/>
      <c r="N175" s="52"/>
      <c r="O175" s="53"/>
      <c r="P175" s="44"/>
      <c r="Q175" s="44"/>
      <c r="R175" s="44"/>
      <c r="S175" s="44"/>
      <c r="T175" s="44"/>
      <c r="U175" s="44"/>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6"/>
        <v>#N/A</v>
      </c>
      <c r="AS175" s="70" t="e">
        <f t="shared" si="8"/>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7"/>
        <v>#N/A</v>
      </c>
    </row>
    <row r="176" spans="1:75" ht="25" customHeight="1" x14ac:dyDescent="0.15">
      <c r="A176" s="32"/>
      <c r="B176" s="29"/>
      <c r="C176" s="29"/>
      <c r="D176" s="29"/>
      <c r="E176" s="29"/>
      <c r="F176" s="30"/>
      <c r="G176" s="30"/>
      <c r="H176" s="52"/>
      <c r="I176" s="52"/>
      <c r="J176" s="52"/>
      <c r="K176" s="52"/>
      <c r="L176" s="52"/>
      <c r="M176" s="52"/>
      <c r="N176" s="52"/>
      <c r="O176" s="53"/>
      <c r="P176" s="44"/>
      <c r="Q176" s="44"/>
      <c r="R176" s="44"/>
      <c r="S176" s="44"/>
      <c r="T176" s="44"/>
      <c r="U176" s="44"/>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6"/>
        <v>#N/A</v>
      </c>
      <c r="AS176" s="70" t="e">
        <f t="shared" si="8"/>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7"/>
        <v>#N/A</v>
      </c>
    </row>
    <row r="177" spans="1:75" ht="25" customHeight="1" x14ac:dyDescent="0.15">
      <c r="A177" s="32"/>
      <c r="B177" s="29"/>
      <c r="C177" s="29"/>
      <c r="D177" s="29"/>
      <c r="E177" s="29"/>
      <c r="F177" s="30"/>
      <c r="G177" s="30"/>
      <c r="H177" s="52"/>
      <c r="I177" s="52"/>
      <c r="J177" s="52"/>
      <c r="K177" s="52"/>
      <c r="L177" s="52"/>
      <c r="M177" s="52"/>
      <c r="N177" s="52"/>
      <c r="O177" s="53"/>
      <c r="P177" s="44"/>
      <c r="Q177" s="44"/>
      <c r="R177" s="44"/>
      <c r="S177" s="44"/>
      <c r="T177" s="44"/>
      <c r="U177" s="44"/>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6"/>
        <v>#N/A</v>
      </c>
      <c r="AS177" s="70" t="e">
        <f t="shared" si="8"/>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7"/>
        <v>#N/A</v>
      </c>
    </row>
    <row r="178" spans="1:75" ht="25" customHeight="1" x14ac:dyDescent="0.15">
      <c r="A178" s="32"/>
      <c r="B178" s="29"/>
      <c r="C178" s="29"/>
      <c r="D178" s="29"/>
      <c r="E178" s="29"/>
      <c r="F178" s="30"/>
      <c r="G178" s="30"/>
      <c r="H178" s="52"/>
      <c r="I178" s="52"/>
      <c r="J178" s="52"/>
      <c r="K178" s="52"/>
      <c r="L178" s="52"/>
      <c r="M178" s="52"/>
      <c r="N178" s="52"/>
      <c r="O178" s="53"/>
      <c r="P178" s="44"/>
      <c r="Q178" s="44"/>
      <c r="R178" s="44"/>
      <c r="S178" s="44"/>
      <c r="T178" s="44"/>
      <c r="U178" s="44"/>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6"/>
        <v>#N/A</v>
      </c>
      <c r="AS178" s="70" t="e">
        <f t="shared" si="8"/>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7"/>
        <v>#N/A</v>
      </c>
    </row>
    <row r="179" spans="1:75" ht="25" customHeight="1" x14ac:dyDescent="0.15">
      <c r="A179" s="32"/>
      <c r="B179" s="29"/>
      <c r="C179" s="29"/>
      <c r="D179" s="29"/>
      <c r="E179" s="29"/>
      <c r="F179" s="30"/>
      <c r="G179" s="30"/>
      <c r="H179" s="52"/>
      <c r="I179" s="52"/>
      <c r="J179" s="52"/>
      <c r="K179" s="52"/>
      <c r="L179" s="52"/>
      <c r="M179" s="52"/>
      <c r="N179" s="52"/>
      <c r="O179" s="53"/>
      <c r="P179" s="44"/>
      <c r="Q179" s="44"/>
      <c r="R179" s="44"/>
      <c r="S179" s="44"/>
      <c r="T179" s="44"/>
      <c r="U179" s="44"/>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6"/>
        <v>#N/A</v>
      </c>
      <c r="AS179" s="70" t="e">
        <f t="shared" si="8"/>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7"/>
        <v>#N/A</v>
      </c>
    </row>
    <row r="180" spans="1:75" ht="25" customHeight="1" x14ac:dyDescent="0.15">
      <c r="A180" s="32"/>
      <c r="B180" s="29"/>
      <c r="C180" s="29"/>
      <c r="D180" s="29"/>
      <c r="E180" s="29"/>
      <c r="F180" s="30"/>
      <c r="G180" s="30"/>
      <c r="H180" s="52"/>
      <c r="I180" s="52"/>
      <c r="J180" s="52"/>
      <c r="K180" s="52"/>
      <c r="L180" s="52"/>
      <c r="M180" s="52"/>
      <c r="N180" s="52"/>
      <c r="O180" s="53"/>
      <c r="P180" s="44"/>
      <c r="Q180" s="44"/>
      <c r="R180" s="44"/>
      <c r="S180" s="44"/>
      <c r="T180" s="44"/>
      <c r="U180" s="44"/>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6"/>
        <v>#N/A</v>
      </c>
      <c r="AS180" s="70" t="e">
        <f t="shared" si="8"/>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7"/>
        <v>#N/A</v>
      </c>
    </row>
    <row r="181" spans="1:75" ht="25" customHeight="1" x14ac:dyDescent="0.15">
      <c r="A181" s="32"/>
      <c r="B181" s="29"/>
      <c r="C181" s="29"/>
      <c r="D181" s="29"/>
      <c r="E181" s="29"/>
      <c r="F181" s="30"/>
      <c r="G181" s="30"/>
      <c r="H181" s="52"/>
      <c r="I181" s="52"/>
      <c r="J181" s="52"/>
      <c r="K181" s="52"/>
      <c r="L181" s="52"/>
      <c r="M181" s="52"/>
      <c r="N181" s="52"/>
      <c r="O181" s="53"/>
      <c r="P181" s="44"/>
      <c r="Q181" s="44"/>
      <c r="R181" s="44"/>
      <c r="S181" s="44"/>
      <c r="T181" s="44"/>
      <c r="U181" s="44"/>
      <c r="AR181" s="52" t="e">
        <f t="shared" si="6"/>
        <v>#N/A</v>
      </c>
      <c r="AS181" s="70" t="e">
        <f t="shared" si="8"/>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7"/>
        <v>#N/A</v>
      </c>
    </row>
    <row r="182" spans="1:75" ht="25" customHeight="1" x14ac:dyDescent="0.15">
      <c r="A182" s="32"/>
      <c r="B182" s="29"/>
      <c r="C182" s="29"/>
      <c r="D182" s="29"/>
      <c r="E182" s="29"/>
      <c r="F182" s="30"/>
      <c r="G182" s="30"/>
      <c r="H182" s="52"/>
      <c r="I182" s="52"/>
      <c r="J182" s="52"/>
      <c r="K182" s="52"/>
      <c r="L182" s="52"/>
      <c r="M182" s="52"/>
      <c r="N182" s="52"/>
      <c r="O182" s="53"/>
      <c r="P182" s="44"/>
      <c r="Q182" s="44"/>
      <c r="R182" s="44"/>
      <c r="S182" s="44"/>
      <c r="T182" s="44"/>
      <c r="U182" s="44"/>
      <c r="AR182" s="52" t="e">
        <f t="shared" si="6"/>
        <v>#N/A</v>
      </c>
      <c r="AS182" s="70" t="e">
        <f t="shared" si="8"/>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7"/>
        <v>#N/A</v>
      </c>
    </row>
    <row r="183" spans="1:75" ht="25" customHeight="1" x14ac:dyDescent="0.15">
      <c r="A183" s="32"/>
      <c r="B183" s="29"/>
      <c r="C183" s="29"/>
      <c r="D183" s="29"/>
      <c r="E183" s="29"/>
      <c r="F183" s="30"/>
      <c r="G183" s="30"/>
      <c r="H183" s="52"/>
      <c r="I183" s="52"/>
      <c r="J183" s="52"/>
      <c r="K183" s="52"/>
      <c r="L183" s="52"/>
      <c r="M183" s="52"/>
      <c r="N183" s="52"/>
      <c r="O183" s="53"/>
      <c r="P183" s="44"/>
      <c r="Q183" s="44"/>
      <c r="R183" s="44"/>
      <c r="S183" s="44"/>
      <c r="T183" s="44"/>
      <c r="U183" s="44"/>
      <c r="AR183" s="52" t="e">
        <f t="shared" si="6"/>
        <v>#N/A</v>
      </c>
      <c r="AS183" s="70" t="e">
        <f t="shared" si="8"/>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7"/>
        <v>#N/A</v>
      </c>
    </row>
    <row r="184" spans="1:75" ht="25" customHeight="1" x14ac:dyDescent="0.15">
      <c r="A184" s="32"/>
      <c r="B184" s="29"/>
      <c r="C184" s="29"/>
      <c r="D184" s="29"/>
      <c r="E184" s="29"/>
      <c r="F184" s="30"/>
      <c r="G184" s="30"/>
      <c r="H184" s="52"/>
      <c r="I184" s="52"/>
      <c r="J184" s="52"/>
      <c r="K184" s="52"/>
      <c r="L184" s="52"/>
      <c r="M184" s="52"/>
      <c r="N184" s="52"/>
      <c r="O184" s="53"/>
      <c r="P184" s="44"/>
      <c r="Q184" s="44"/>
      <c r="R184" s="44"/>
      <c r="S184" s="44"/>
      <c r="T184" s="44"/>
      <c r="U184" s="44"/>
      <c r="AR184" s="52" t="e">
        <f t="shared" si="6"/>
        <v>#N/A</v>
      </c>
      <c r="AS184" s="70" t="e">
        <f t="shared" si="8"/>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7"/>
        <v>#N/A</v>
      </c>
    </row>
    <row r="185" spans="1:75" ht="25" customHeight="1" x14ac:dyDescent="0.15">
      <c r="A185" s="32"/>
      <c r="B185" s="29"/>
      <c r="C185" s="29"/>
      <c r="D185" s="29"/>
      <c r="E185" s="29"/>
      <c r="F185" s="30"/>
      <c r="G185" s="30"/>
      <c r="H185" s="52"/>
      <c r="I185" s="52"/>
      <c r="J185" s="52"/>
      <c r="K185" s="52"/>
      <c r="L185" s="52"/>
      <c r="M185" s="52"/>
      <c r="N185" s="52"/>
      <c r="O185" s="53"/>
      <c r="P185" s="44"/>
      <c r="Q185" s="44"/>
      <c r="R185" s="44"/>
      <c r="S185" s="44"/>
      <c r="T185" s="44"/>
      <c r="U185" s="44"/>
      <c r="AR185" s="52" t="e">
        <f t="shared" si="6"/>
        <v>#N/A</v>
      </c>
      <c r="AS185" s="70" t="e">
        <f t="shared" si="8"/>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7"/>
        <v>#N/A</v>
      </c>
    </row>
    <row r="186" spans="1:75" ht="25" customHeight="1" x14ac:dyDescent="0.15">
      <c r="A186" s="32"/>
      <c r="B186" s="29"/>
      <c r="C186" s="29"/>
      <c r="D186" s="29"/>
      <c r="E186" s="29"/>
      <c r="F186" s="30"/>
      <c r="G186" s="30"/>
      <c r="H186" s="52"/>
      <c r="I186" s="52"/>
      <c r="J186" s="52"/>
      <c r="K186" s="52"/>
      <c r="L186" s="52"/>
      <c r="M186" s="52"/>
      <c r="N186" s="52"/>
      <c r="O186" s="53"/>
      <c r="P186" s="44"/>
      <c r="Q186" s="44"/>
      <c r="R186" s="44"/>
      <c r="S186" s="44"/>
      <c r="T186" s="44"/>
      <c r="U186" s="44"/>
      <c r="AR186" s="52" t="e">
        <f t="shared" si="6"/>
        <v>#N/A</v>
      </c>
      <c r="AS186" s="70" t="e">
        <f t="shared" si="8"/>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7"/>
        <v>#N/A</v>
      </c>
    </row>
    <row r="187" spans="1:75" ht="25" customHeight="1" x14ac:dyDescent="0.15">
      <c r="A187" s="32"/>
      <c r="B187" s="29"/>
      <c r="C187" s="29"/>
      <c r="D187" s="29"/>
      <c r="E187" s="29"/>
      <c r="F187" s="30"/>
      <c r="G187" s="30"/>
      <c r="H187" s="52"/>
      <c r="I187" s="52"/>
      <c r="J187" s="52"/>
      <c r="K187" s="52"/>
      <c r="L187" s="52"/>
      <c r="M187" s="52"/>
      <c r="N187" s="52"/>
      <c r="O187" s="53"/>
      <c r="P187" s="44"/>
      <c r="Q187" s="44"/>
      <c r="R187" s="44"/>
      <c r="S187" s="44"/>
      <c r="T187" s="44"/>
      <c r="U187" s="44"/>
      <c r="AR187" s="52" t="e">
        <f t="shared" si="6"/>
        <v>#N/A</v>
      </c>
      <c r="AS187" s="70" t="e">
        <f t="shared" si="8"/>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7"/>
        <v>#N/A</v>
      </c>
    </row>
    <row r="188" spans="1:75" ht="25" customHeight="1" x14ac:dyDescent="0.15">
      <c r="A188" s="32"/>
      <c r="B188" s="29"/>
      <c r="C188" s="29"/>
      <c r="D188" s="29"/>
      <c r="E188" s="29"/>
      <c r="F188" s="30"/>
      <c r="G188" s="30"/>
      <c r="H188" s="52"/>
      <c r="I188" s="52"/>
      <c r="J188" s="52"/>
      <c r="K188" s="52"/>
      <c r="L188" s="52"/>
      <c r="M188" s="52"/>
      <c r="N188" s="52"/>
      <c r="O188" s="53"/>
      <c r="P188" s="44"/>
      <c r="Q188" s="44"/>
      <c r="R188" s="44"/>
      <c r="S188" s="44"/>
      <c r="T188" s="44"/>
      <c r="U188" s="44"/>
      <c r="AR188" s="52" t="e">
        <f t="shared" si="6"/>
        <v>#N/A</v>
      </c>
      <c r="AS188" s="70" t="e">
        <f t="shared" si="8"/>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7"/>
        <v>#N/A</v>
      </c>
    </row>
    <row r="189" spans="1:75" ht="25" customHeight="1" x14ac:dyDescent="0.15">
      <c r="A189" s="32"/>
      <c r="B189" s="29"/>
      <c r="C189" s="29"/>
      <c r="D189" s="29"/>
      <c r="E189" s="29"/>
      <c r="F189" s="30"/>
      <c r="G189" s="30"/>
      <c r="H189" s="52"/>
      <c r="I189" s="52"/>
      <c r="J189" s="52"/>
      <c r="K189" s="52"/>
      <c r="L189" s="52"/>
      <c r="M189" s="52"/>
      <c r="N189" s="52"/>
      <c r="O189" s="53"/>
      <c r="P189" s="44"/>
      <c r="Q189" s="44"/>
      <c r="R189" s="44"/>
      <c r="S189" s="44"/>
      <c r="T189" s="44"/>
      <c r="U189" s="44"/>
      <c r="AR189" s="52" t="e">
        <f t="shared" si="6"/>
        <v>#N/A</v>
      </c>
      <c r="AS189" s="70" t="e">
        <f t="shared" si="8"/>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7"/>
        <v>#N/A</v>
      </c>
    </row>
    <row r="190" spans="1:75" ht="25" customHeight="1" x14ac:dyDescent="0.15">
      <c r="A190" s="32"/>
      <c r="B190" s="29"/>
      <c r="C190" s="29"/>
      <c r="D190" s="29"/>
      <c r="E190" s="29"/>
      <c r="F190" s="30"/>
      <c r="G190" s="30"/>
      <c r="H190" s="52"/>
      <c r="I190" s="52"/>
      <c r="J190" s="52"/>
      <c r="K190" s="52"/>
      <c r="L190" s="52"/>
      <c r="M190" s="52"/>
      <c r="N190" s="52"/>
      <c r="O190" s="53"/>
      <c r="P190" s="44"/>
      <c r="Q190" s="44"/>
      <c r="R190" s="44"/>
      <c r="S190" s="44"/>
      <c r="T190" s="44"/>
      <c r="U190" s="44"/>
      <c r="AR190" s="52" t="e">
        <f t="shared" si="6"/>
        <v>#N/A</v>
      </c>
      <c r="AS190" s="70" t="e">
        <f t="shared" si="8"/>
        <v>#N/A</v>
      </c>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E190" s="68" t="e">
        <f>VLOOKUP(AO190,'Validation Lists'!$B$232:$C$235,2,FALSE)</f>
        <v>#N/A</v>
      </c>
      <c r="BF190" s="68" t="e">
        <f>VLOOKUP(AP190,'Validation Lists'!$B$232:$C$235,2,FALSE)</f>
        <v>#N/A</v>
      </c>
      <c r="BG190" s="68" t="e">
        <f>VLOOKUP(AQ190,'Validation Lists'!$B$232:$C$235,2,FALSE)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VLOOKUP(AG190,'Validation Lists'!$B$229:$C$230,2,FALSE)</f>
        <v>#N/A</v>
      </c>
      <c r="BU190" s="68" t="e">
        <f>VLOOKUP(AH190,'Validation Lists'!$B$229:$C$230,2,FALSE)</f>
        <v>#N/A</v>
      </c>
      <c r="BV190" s="68" t="e">
        <f>VLOOKUP(AI190,'Validation Lists'!$B$229:$C$230,2,FALSE)</f>
        <v>#N/A</v>
      </c>
      <c r="BW190" s="68" t="e">
        <f t="shared" si="7"/>
        <v>#N/A</v>
      </c>
    </row>
    <row r="191" spans="1:75" ht="25" customHeight="1" x14ac:dyDescent="0.15">
      <c r="A191" s="32"/>
      <c r="B191" s="29"/>
      <c r="C191" s="29"/>
      <c r="D191" s="29"/>
      <c r="E191" s="29"/>
      <c r="F191" s="30"/>
      <c r="G191" s="30"/>
      <c r="H191" s="52"/>
      <c r="I191" s="52"/>
      <c r="J191" s="52"/>
      <c r="K191" s="52"/>
      <c r="L191" s="52"/>
      <c r="M191" s="52"/>
      <c r="N191" s="52"/>
      <c r="O191" s="53"/>
      <c r="P191" s="44"/>
      <c r="Q191" s="44"/>
      <c r="R191" s="44"/>
      <c r="S191" s="44"/>
      <c r="T191" s="44"/>
      <c r="U191" s="44"/>
      <c r="AR191" s="52" t="e">
        <f t="shared" si="6"/>
        <v>#N/A</v>
      </c>
      <c r="AS191" s="70" t="e">
        <f t="shared" si="8"/>
        <v>#N/A</v>
      </c>
      <c r="AZ191" s="68" t="e">
        <f>VLOOKUP(AJ191,'Validation Lists'!$B$232:$C$235,2,FALSE)</f>
        <v>#N/A</v>
      </c>
      <c r="BA191" s="68" t="e">
        <f>VLOOKUP(AK191,'Validation Lists'!$B$232:$C$235,2,FALSE)</f>
        <v>#N/A</v>
      </c>
      <c r="BB191" s="68" t="e">
        <f>VLOOKUP(AL191,'Validation Lists'!$B$232:$C$235,2,FALSE)</f>
        <v>#N/A</v>
      </c>
      <c r="BC191" s="68" t="e">
        <f>VLOOKUP(AM191,'Validation Lists'!$B$232:$C$235,2,FALSE)</f>
        <v>#N/A</v>
      </c>
      <c r="BD191" s="68" t="e">
        <f>VLOOKUP(AN191,'Validation Lists'!$B$232:$C$235,2,FALSE)</f>
        <v>#N/A</v>
      </c>
      <c r="BE191" s="68" t="e">
        <f>VLOOKUP(AO191,'Validation Lists'!$B$232:$C$235,2,FALSE)</f>
        <v>#N/A</v>
      </c>
      <c r="BF191" s="68" t="e">
        <f>VLOOKUP(AP191,'Validation Lists'!$B$232:$C$235,2,FALSE)</f>
        <v>#N/A</v>
      </c>
      <c r="BG191" s="68" t="e">
        <f>VLOOKUP(AQ191,'Validation Lists'!$B$232:$C$235,2,FALSE)</f>
        <v>#N/A</v>
      </c>
      <c r="BI191" s="68" t="e">
        <f>VLOOKUP(V191,'Validation Lists'!$B$229:$C$230,2,FALSE)</f>
        <v>#N/A</v>
      </c>
      <c r="BJ191" s="68" t="e">
        <f>VLOOKUP(W191,'Validation Lists'!$B$229:$C$230,2,FALSE)</f>
        <v>#N/A</v>
      </c>
      <c r="BK191" s="68" t="e">
        <f>VLOOKUP(X191,'Validation Lists'!$B$229:$C$230,2,FALSE)</f>
        <v>#N/A</v>
      </c>
      <c r="BL191" s="68" t="e">
        <f>VLOOKUP(Y191,'Validation Lists'!$B$229:$C$230,2,FALSE)</f>
        <v>#N/A</v>
      </c>
      <c r="BM191" s="68" t="e">
        <f>VLOOKUP(Z191,'Validation Lists'!$B$229:$C$230,2,FALSE)</f>
        <v>#N/A</v>
      </c>
      <c r="BN191" s="68" t="e">
        <f>VLOOKUP(AA191,'Validation Lists'!$B$229:$C$230,2,FALSE)</f>
        <v>#N/A</v>
      </c>
      <c r="BO191" s="68" t="e">
        <f>VLOOKUP(AB191,'Validation Lists'!$B$229:$C$230,2,FALSE)</f>
        <v>#N/A</v>
      </c>
      <c r="BP191" s="68" t="e">
        <f>VLOOKUP(AC191,'Validation Lists'!$B$229:$C$230,2,FALSE)</f>
        <v>#N/A</v>
      </c>
      <c r="BQ191" s="68" t="e">
        <f>VLOOKUP(AD191,'Validation Lists'!$B$229:$C$230,2,FALSE)</f>
        <v>#N/A</v>
      </c>
      <c r="BR191" s="68" t="e">
        <f>VLOOKUP(AE191,'Validation Lists'!$B$229:$C$230,2,FALSE)</f>
        <v>#N/A</v>
      </c>
      <c r="BS191" s="68" t="e">
        <f>VLOOKUP(AF191,'Validation Lists'!$B$229:$C$230,2,FALSE)</f>
        <v>#N/A</v>
      </c>
      <c r="BT191" s="68" t="e">
        <f>VLOOKUP(AG191,'Validation Lists'!$B$229:$C$230,2,FALSE)</f>
        <v>#N/A</v>
      </c>
      <c r="BU191" s="68" t="e">
        <f>VLOOKUP(AH191,'Validation Lists'!$B$229:$C$230,2,FALSE)</f>
        <v>#N/A</v>
      </c>
      <c r="BV191" s="68" t="e">
        <f>VLOOKUP(AI191,'Validation Lists'!$B$229:$C$230,2,FALSE)</f>
        <v>#N/A</v>
      </c>
      <c r="BW191" s="68" t="e">
        <f t="shared" si="7"/>
        <v>#N/A</v>
      </c>
    </row>
    <row r="192" spans="1:75" ht="25" customHeight="1" x14ac:dyDescent="0.15">
      <c r="A192" s="32"/>
      <c r="B192" s="29"/>
      <c r="C192" s="29"/>
      <c r="D192" s="29"/>
      <c r="E192" s="29"/>
      <c r="F192" s="30"/>
      <c r="G192" s="30"/>
      <c r="H192" s="52"/>
      <c r="I192" s="52"/>
      <c r="J192" s="52"/>
      <c r="K192" s="52"/>
      <c r="L192" s="52"/>
      <c r="M192" s="52"/>
      <c r="N192" s="52"/>
      <c r="O192" s="53"/>
      <c r="P192" s="44"/>
      <c r="Q192" s="44"/>
      <c r="R192" s="44"/>
      <c r="S192" s="44"/>
      <c r="T192" s="44"/>
      <c r="U192" s="44"/>
      <c r="AR192" s="52" t="e">
        <f t="shared" si="6"/>
        <v>#N/A</v>
      </c>
      <c r="AS192" s="70" t="e">
        <f t="shared" si="8"/>
        <v>#N/A</v>
      </c>
      <c r="AZ192" s="68" t="e">
        <f>VLOOKUP(AJ192,'Validation Lists'!$B$232:$C$235,2,FALSE)</f>
        <v>#N/A</v>
      </c>
      <c r="BA192" s="68" t="e">
        <f>VLOOKUP(AK192,'Validation Lists'!$B$232:$C$235,2,FALSE)</f>
        <v>#N/A</v>
      </c>
      <c r="BB192" s="68" t="e">
        <f>VLOOKUP(AL192,'Validation Lists'!$B$232:$C$235,2,FALSE)</f>
        <v>#N/A</v>
      </c>
      <c r="BC192" s="68" t="e">
        <f>VLOOKUP(AM192,'Validation Lists'!$B$232:$C$235,2,FALSE)</f>
        <v>#N/A</v>
      </c>
      <c r="BD192" s="68" t="e">
        <f>VLOOKUP(AN192,'Validation Lists'!$B$232:$C$235,2,FALSE)</f>
        <v>#N/A</v>
      </c>
      <c r="BE192" s="68" t="e">
        <f>VLOOKUP(AO192,'Validation Lists'!$B$232:$C$235,2,FALSE)</f>
        <v>#N/A</v>
      </c>
      <c r="BF192" s="68" t="e">
        <f>VLOOKUP(AP192,'Validation Lists'!$B$232:$C$235,2,FALSE)</f>
        <v>#N/A</v>
      </c>
      <c r="BG192" s="68" t="e">
        <f>VLOOKUP(AQ192,'Validation Lists'!$B$232:$C$235,2,FALSE)</f>
        <v>#N/A</v>
      </c>
      <c r="BI192" s="68" t="e">
        <f>VLOOKUP(V192,'Validation Lists'!$B$229:$C$230,2,FALSE)</f>
        <v>#N/A</v>
      </c>
      <c r="BJ192" s="68" t="e">
        <f>VLOOKUP(W192,'Validation Lists'!$B$229:$C$230,2,FALSE)</f>
        <v>#N/A</v>
      </c>
      <c r="BK192" s="68" t="e">
        <f>VLOOKUP(X192,'Validation Lists'!$B$229:$C$230,2,FALSE)</f>
        <v>#N/A</v>
      </c>
      <c r="BL192" s="68" t="e">
        <f>VLOOKUP(Y192,'Validation Lists'!$B$229:$C$230,2,FALSE)</f>
        <v>#N/A</v>
      </c>
      <c r="BM192" s="68" t="e">
        <f>VLOOKUP(Z192,'Validation Lists'!$B$229:$C$230,2,FALSE)</f>
        <v>#N/A</v>
      </c>
      <c r="BN192" s="68" t="e">
        <f>VLOOKUP(AA192,'Validation Lists'!$B$229:$C$230,2,FALSE)</f>
        <v>#N/A</v>
      </c>
      <c r="BO192" s="68" t="e">
        <f>VLOOKUP(AB192,'Validation Lists'!$B$229:$C$230,2,FALSE)</f>
        <v>#N/A</v>
      </c>
      <c r="BP192" s="68" t="e">
        <f>VLOOKUP(AC192,'Validation Lists'!$B$229:$C$230,2,FALSE)</f>
        <v>#N/A</v>
      </c>
      <c r="BQ192" s="68" t="e">
        <f>VLOOKUP(AD192,'Validation Lists'!$B$229:$C$230,2,FALSE)</f>
        <v>#N/A</v>
      </c>
      <c r="BR192" s="68" t="e">
        <f>VLOOKUP(AE192,'Validation Lists'!$B$229:$C$230,2,FALSE)</f>
        <v>#N/A</v>
      </c>
      <c r="BS192" s="68" t="e">
        <f>VLOOKUP(AF192,'Validation Lists'!$B$229:$C$230,2,FALSE)</f>
        <v>#N/A</v>
      </c>
      <c r="BT192" s="68" t="e">
        <f>VLOOKUP(AG192,'Validation Lists'!$B$229:$C$230,2,FALSE)</f>
        <v>#N/A</v>
      </c>
      <c r="BU192" s="68" t="e">
        <f>VLOOKUP(AH192,'Validation Lists'!$B$229:$C$230,2,FALSE)</f>
        <v>#N/A</v>
      </c>
      <c r="BV192" s="68" t="e">
        <f>VLOOKUP(AI192,'Validation Lists'!$B$229:$C$230,2,FALSE)</f>
        <v>#N/A</v>
      </c>
      <c r="BW192" s="68" t="e">
        <f t="shared" si="7"/>
        <v>#N/A</v>
      </c>
    </row>
    <row r="193" spans="1:75" ht="25" customHeight="1" x14ac:dyDescent="0.15">
      <c r="A193" s="32"/>
      <c r="B193" s="29"/>
      <c r="C193" s="29"/>
      <c r="D193" s="29"/>
      <c r="E193" s="29"/>
      <c r="F193" s="30"/>
      <c r="G193" s="30"/>
      <c r="H193" s="52"/>
      <c r="I193" s="52"/>
      <c r="J193" s="52"/>
      <c r="K193" s="52"/>
      <c r="L193" s="52"/>
      <c r="M193" s="52"/>
      <c r="N193" s="52"/>
      <c r="O193" s="53"/>
      <c r="P193" s="44"/>
      <c r="Q193" s="44"/>
      <c r="R193" s="44"/>
      <c r="S193" s="44"/>
      <c r="T193" s="44"/>
      <c r="U193" s="44"/>
      <c r="AR193" s="52" t="e">
        <f t="shared" si="6"/>
        <v>#N/A</v>
      </c>
      <c r="AS193" s="70" t="e">
        <f t="shared" si="8"/>
        <v>#N/A</v>
      </c>
      <c r="AZ193" s="68" t="e">
        <f>VLOOKUP(AJ193,'Validation Lists'!$B$232:$C$235,2,FALSE)</f>
        <v>#N/A</v>
      </c>
      <c r="BA193" s="68" t="e">
        <f>VLOOKUP(AK193,'Validation Lists'!$B$232:$C$235,2,FALSE)</f>
        <v>#N/A</v>
      </c>
      <c r="BB193" s="68" t="e">
        <f>VLOOKUP(AL193,'Validation Lists'!$B$232:$C$235,2,FALSE)</f>
        <v>#N/A</v>
      </c>
      <c r="BC193" s="68" t="e">
        <f>VLOOKUP(AM193,'Validation Lists'!$B$232:$C$235,2,FALSE)</f>
        <v>#N/A</v>
      </c>
      <c r="BD193" s="68" t="e">
        <f>VLOOKUP(AN193,'Validation Lists'!$B$232:$C$235,2,FALSE)</f>
        <v>#N/A</v>
      </c>
      <c r="BE193" s="68" t="e">
        <f>VLOOKUP(AO193,'Validation Lists'!$B$232:$C$235,2,FALSE)</f>
        <v>#N/A</v>
      </c>
      <c r="BF193" s="68" t="e">
        <f>VLOOKUP(AP193,'Validation Lists'!$B$232:$C$235,2,FALSE)</f>
        <v>#N/A</v>
      </c>
      <c r="BG193" s="68" t="e">
        <f>VLOOKUP(AQ193,'Validation Lists'!$B$232:$C$235,2,FALSE)</f>
        <v>#N/A</v>
      </c>
      <c r="BI193" s="68" t="e">
        <f>VLOOKUP(V193,'Validation Lists'!$B$229:$C$230,2,FALSE)</f>
        <v>#N/A</v>
      </c>
      <c r="BJ193" s="68" t="e">
        <f>VLOOKUP(W193,'Validation Lists'!$B$229:$C$230,2,FALSE)</f>
        <v>#N/A</v>
      </c>
      <c r="BK193" s="68" t="e">
        <f>VLOOKUP(X193,'Validation Lists'!$B$229:$C$230,2,FALSE)</f>
        <v>#N/A</v>
      </c>
      <c r="BL193" s="68" t="e">
        <f>VLOOKUP(Y193,'Validation Lists'!$B$229:$C$230,2,FALSE)</f>
        <v>#N/A</v>
      </c>
      <c r="BM193" s="68" t="e">
        <f>VLOOKUP(Z193,'Validation Lists'!$B$229:$C$230,2,FALSE)</f>
        <v>#N/A</v>
      </c>
      <c r="BN193" s="68" t="e">
        <f>VLOOKUP(AA193,'Validation Lists'!$B$229:$C$230,2,FALSE)</f>
        <v>#N/A</v>
      </c>
      <c r="BO193" s="68" t="e">
        <f>VLOOKUP(AB193,'Validation Lists'!$B$229:$C$230,2,FALSE)</f>
        <v>#N/A</v>
      </c>
      <c r="BP193" s="68" t="e">
        <f>VLOOKUP(AC193,'Validation Lists'!$B$229:$C$230,2,FALSE)</f>
        <v>#N/A</v>
      </c>
      <c r="BQ193" s="68" t="e">
        <f>VLOOKUP(AD193,'Validation Lists'!$B$229:$C$230,2,FALSE)</f>
        <v>#N/A</v>
      </c>
      <c r="BR193" s="68" t="e">
        <f>VLOOKUP(AE193,'Validation Lists'!$B$229:$C$230,2,FALSE)</f>
        <v>#N/A</v>
      </c>
      <c r="BS193" s="68" t="e">
        <f>VLOOKUP(AF193,'Validation Lists'!$B$229:$C$230,2,FALSE)</f>
        <v>#N/A</v>
      </c>
      <c r="BT193" s="68" t="e">
        <f>VLOOKUP(AG193,'Validation Lists'!$B$229:$C$230,2,FALSE)</f>
        <v>#N/A</v>
      </c>
      <c r="BU193" s="68" t="e">
        <f>VLOOKUP(AH193,'Validation Lists'!$B$229:$C$230,2,FALSE)</f>
        <v>#N/A</v>
      </c>
      <c r="BV193" s="68" t="e">
        <f>VLOOKUP(AI193,'Validation Lists'!$B$229:$C$230,2,FALSE)</f>
        <v>#N/A</v>
      </c>
      <c r="BW193" s="68" t="e">
        <f t="shared" si="7"/>
        <v>#N/A</v>
      </c>
    </row>
    <row r="194" spans="1:75" ht="25" customHeight="1" x14ac:dyDescent="0.15">
      <c r="A194" s="32"/>
      <c r="B194" s="29"/>
      <c r="C194" s="29"/>
      <c r="D194" s="29"/>
      <c r="E194" s="29"/>
      <c r="F194" s="30"/>
      <c r="G194" s="30"/>
      <c r="H194" s="52"/>
      <c r="I194" s="52"/>
      <c r="J194" s="52"/>
      <c r="K194" s="52"/>
      <c r="L194" s="52"/>
      <c r="M194" s="52"/>
      <c r="N194" s="52"/>
      <c r="O194" s="53"/>
      <c r="P194" s="44"/>
      <c r="Q194" s="44"/>
      <c r="R194" s="44"/>
      <c r="S194" s="44"/>
      <c r="T194" s="44"/>
      <c r="U194" s="44"/>
      <c r="AR194" s="52" t="e">
        <f t="shared" si="6"/>
        <v>#N/A</v>
      </c>
      <c r="AS194" s="70" t="e">
        <f t="shared" si="8"/>
        <v>#N/A</v>
      </c>
      <c r="AZ194" s="68" t="e">
        <f>VLOOKUP(AJ194,'Validation Lists'!$B$232:$C$235,2,FALSE)</f>
        <v>#N/A</v>
      </c>
      <c r="BA194" s="68" t="e">
        <f>VLOOKUP(AK194,'Validation Lists'!$B$232:$C$235,2,FALSE)</f>
        <v>#N/A</v>
      </c>
      <c r="BB194" s="68" t="e">
        <f>VLOOKUP(AL194,'Validation Lists'!$B$232:$C$235,2,FALSE)</f>
        <v>#N/A</v>
      </c>
      <c r="BC194" s="68" t="e">
        <f>VLOOKUP(AM194,'Validation Lists'!$B$232:$C$235,2,FALSE)</f>
        <v>#N/A</v>
      </c>
      <c r="BD194" s="68" t="e">
        <f>VLOOKUP(AN194,'Validation Lists'!$B$232:$C$235,2,FALSE)</f>
        <v>#N/A</v>
      </c>
      <c r="BE194" s="68" t="e">
        <f>VLOOKUP(AO194,'Validation Lists'!$B$232:$C$235,2,FALSE)</f>
        <v>#N/A</v>
      </c>
      <c r="BF194" s="68" t="e">
        <f>VLOOKUP(AP194,'Validation Lists'!$B$232:$C$235,2,FALSE)</f>
        <v>#N/A</v>
      </c>
      <c r="BG194" s="68" t="e">
        <f>VLOOKUP(AQ194,'Validation Lists'!$B$232:$C$235,2,FALSE)</f>
        <v>#N/A</v>
      </c>
      <c r="BI194" s="68" t="e">
        <f>VLOOKUP(V194,'Validation Lists'!$B$229:$C$230,2,FALSE)</f>
        <v>#N/A</v>
      </c>
      <c r="BJ194" s="68" t="e">
        <f>VLOOKUP(W194,'Validation Lists'!$B$229:$C$230,2,FALSE)</f>
        <v>#N/A</v>
      </c>
      <c r="BK194" s="68" t="e">
        <f>VLOOKUP(X194,'Validation Lists'!$B$229:$C$230,2,FALSE)</f>
        <v>#N/A</v>
      </c>
      <c r="BL194" s="68" t="e">
        <f>VLOOKUP(Y194,'Validation Lists'!$B$229:$C$230,2,FALSE)</f>
        <v>#N/A</v>
      </c>
      <c r="BM194" s="68" t="e">
        <f>VLOOKUP(Z194,'Validation Lists'!$B$229:$C$230,2,FALSE)</f>
        <v>#N/A</v>
      </c>
      <c r="BN194" s="68" t="e">
        <f>VLOOKUP(AA194,'Validation Lists'!$B$229:$C$230,2,FALSE)</f>
        <v>#N/A</v>
      </c>
      <c r="BO194" s="68" t="e">
        <f>VLOOKUP(AB194,'Validation Lists'!$B$229:$C$230,2,FALSE)</f>
        <v>#N/A</v>
      </c>
      <c r="BP194" s="68" t="e">
        <f>VLOOKUP(AC194,'Validation Lists'!$B$229:$C$230,2,FALSE)</f>
        <v>#N/A</v>
      </c>
      <c r="BQ194" s="68" t="e">
        <f>VLOOKUP(AD194,'Validation Lists'!$B$229:$C$230,2,FALSE)</f>
        <v>#N/A</v>
      </c>
      <c r="BR194" s="68" t="e">
        <f>VLOOKUP(AE194,'Validation Lists'!$B$229:$C$230,2,FALSE)</f>
        <v>#N/A</v>
      </c>
      <c r="BS194" s="68" t="e">
        <f>VLOOKUP(AF194,'Validation Lists'!$B$229:$C$230,2,FALSE)</f>
        <v>#N/A</v>
      </c>
      <c r="BT194" s="68" t="e">
        <f>VLOOKUP(AG194,'Validation Lists'!$B$229:$C$230,2,FALSE)</f>
        <v>#N/A</v>
      </c>
      <c r="BU194" s="68" t="e">
        <f>VLOOKUP(AH194,'Validation Lists'!$B$229:$C$230,2,FALSE)</f>
        <v>#N/A</v>
      </c>
      <c r="BV194" s="68" t="e">
        <f>VLOOKUP(AI194,'Validation Lists'!$B$229:$C$230,2,FALSE)</f>
        <v>#N/A</v>
      </c>
      <c r="BW194" s="68" t="e">
        <f t="shared" si="7"/>
        <v>#N/A</v>
      </c>
    </row>
    <row r="195" spans="1:75" ht="25" customHeight="1" x14ac:dyDescent="0.15">
      <c r="A195" s="32"/>
      <c r="B195" s="29"/>
      <c r="C195" s="29"/>
      <c r="D195" s="29"/>
      <c r="E195" s="29"/>
      <c r="F195" s="30"/>
      <c r="G195" s="30"/>
      <c r="H195" s="52"/>
      <c r="I195" s="52"/>
      <c r="J195" s="52"/>
      <c r="K195" s="52"/>
      <c r="L195" s="52"/>
      <c r="M195" s="52"/>
      <c r="N195" s="52"/>
      <c r="O195" s="53"/>
      <c r="P195" s="44"/>
      <c r="Q195" s="44"/>
      <c r="R195" s="44"/>
      <c r="S195" s="44"/>
      <c r="T195" s="44"/>
      <c r="U195" s="44"/>
      <c r="AZ195" s="68" t="e">
        <f>VLOOKUP(AJ195,'Validation Lists'!$B$232:$C$235,2,FALSE)</f>
        <v>#N/A</v>
      </c>
      <c r="BA195" s="68" t="e">
        <f>VLOOKUP(AK195,'Validation Lists'!$B$232:$C$235,2,FALSE)</f>
        <v>#N/A</v>
      </c>
      <c r="BB195" s="68" t="e">
        <f>VLOOKUP(AL195,'Validation Lists'!$B$232:$C$235,2,FALSE)</f>
        <v>#N/A</v>
      </c>
      <c r="BC195" s="68" t="e">
        <f>VLOOKUP(AM195,'Validation Lists'!$B$232:$C$235,2,FALSE)</f>
        <v>#N/A</v>
      </c>
      <c r="BD195" s="68" t="e">
        <f>VLOOKUP(AN195,'Validation Lists'!$B$232:$C$235,2,FALSE)</f>
        <v>#N/A</v>
      </c>
      <c r="BE195" s="68" t="e">
        <f>VLOOKUP(AO195,'Validation Lists'!$B$232:$C$235,2,FALSE)</f>
        <v>#N/A</v>
      </c>
      <c r="BF195" s="68" t="e">
        <f>VLOOKUP(AP195,'Validation Lists'!$B$232:$C$235,2,FALSE)</f>
        <v>#N/A</v>
      </c>
      <c r="BG195" s="68" t="e">
        <f>VLOOKUP(AQ195,'Validation Lists'!$B$232:$C$235,2,FALSE)</f>
        <v>#N/A</v>
      </c>
      <c r="BI195" s="68" t="e">
        <f>VLOOKUP(V195,'Validation Lists'!$B$229:$C$230,2,FALSE)</f>
        <v>#N/A</v>
      </c>
      <c r="BJ195" s="68" t="e">
        <f>VLOOKUP(W195,'Validation Lists'!$B$229:$C$230,2,FALSE)</f>
        <v>#N/A</v>
      </c>
      <c r="BK195" s="68" t="e">
        <f>VLOOKUP(X195,'Validation Lists'!$B$229:$C$230,2,FALSE)</f>
        <v>#N/A</v>
      </c>
      <c r="BL195" s="68" t="e">
        <f>VLOOKUP(Y195,'Validation Lists'!$B$229:$C$230,2,FALSE)</f>
        <v>#N/A</v>
      </c>
      <c r="BM195" s="68" t="e">
        <f>VLOOKUP(Z195,'Validation Lists'!$B$229:$C$230,2,FALSE)</f>
        <v>#N/A</v>
      </c>
      <c r="BN195" s="68" t="e">
        <f>VLOOKUP(AA195,'Validation Lists'!$B$229:$C$230,2,FALSE)</f>
        <v>#N/A</v>
      </c>
      <c r="BO195" s="68" t="e">
        <f>VLOOKUP(AB195,'Validation Lists'!$B$229:$C$230,2,FALSE)</f>
        <v>#N/A</v>
      </c>
      <c r="BP195" s="68" t="e">
        <f>VLOOKUP(AC195,'Validation Lists'!$B$229:$C$230,2,FALSE)</f>
        <v>#N/A</v>
      </c>
      <c r="BQ195" s="68" t="e">
        <f>VLOOKUP(AD195,'Validation Lists'!$B$229:$C$230,2,FALSE)</f>
        <v>#N/A</v>
      </c>
      <c r="BR195" s="68" t="e">
        <f>VLOOKUP(AE195,'Validation Lists'!$B$229:$C$230,2,FALSE)</f>
        <v>#N/A</v>
      </c>
      <c r="BS195" s="68" t="e">
        <f>VLOOKUP(AF195,'Validation Lists'!$B$229:$C$230,2,FALSE)</f>
        <v>#N/A</v>
      </c>
      <c r="BT195" s="68" t="e">
        <f>VLOOKUP(AG195,'Validation Lists'!$B$229:$C$230,2,FALSE)</f>
        <v>#N/A</v>
      </c>
      <c r="BU195" s="68" t="e">
        <f>VLOOKUP(AH195,'Validation Lists'!$B$229:$C$230,2,FALSE)</f>
        <v>#N/A</v>
      </c>
      <c r="BV195" s="68" t="e">
        <f>VLOOKUP(AI195,'Validation Lists'!$B$229:$C$230,2,FALSE)</f>
        <v>#N/A</v>
      </c>
      <c r="BW195" s="68" t="e">
        <f t="shared" si="7"/>
        <v>#N/A</v>
      </c>
    </row>
    <row r="196" spans="1:75" ht="25" customHeight="1" x14ac:dyDescent="0.15">
      <c r="A196" s="32"/>
      <c r="B196" s="29"/>
      <c r="C196" s="29"/>
      <c r="D196" s="29"/>
      <c r="E196" s="29"/>
      <c r="F196" s="29"/>
      <c r="G196" s="29"/>
      <c r="H196" s="52"/>
      <c r="I196" s="52"/>
      <c r="J196" s="52"/>
      <c r="K196" s="52"/>
      <c r="L196" s="52"/>
      <c r="M196" s="52"/>
      <c r="N196" s="52"/>
      <c r="O196" s="53"/>
      <c r="P196" s="44"/>
      <c r="Q196" s="44"/>
      <c r="R196" s="44"/>
      <c r="S196" s="44"/>
      <c r="T196" s="44"/>
      <c r="U196" s="44"/>
      <c r="AZ196" s="68" t="e">
        <f>VLOOKUP(AJ196,'Validation Lists'!$B$232:$C$235,2,FALSE)</f>
        <v>#N/A</v>
      </c>
      <c r="BA196" s="68" t="e">
        <f>VLOOKUP(AK196,'Validation Lists'!$B$232:$C$235,2,FALSE)</f>
        <v>#N/A</v>
      </c>
      <c r="BB196" s="68" t="e">
        <f>VLOOKUP(AL196,'Validation Lists'!$B$232:$C$235,2,FALSE)</f>
        <v>#N/A</v>
      </c>
      <c r="BC196" s="68" t="e">
        <f>VLOOKUP(AM196,'Validation Lists'!$B$232:$C$235,2,FALSE)</f>
        <v>#N/A</v>
      </c>
      <c r="BD196" s="68" t="e">
        <f>VLOOKUP(AN196,'Validation Lists'!$B$232:$C$235,2,FALSE)</f>
        <v>#N/A</v>
      </c>
      <c r="BE196" s="68" t="e">
        <f>VLOOKUP(AO196,'Validation Lists'!$B$232:$C$235,2,FALSE)</f>
        <v>#N/A</v>
      </c>
      <c r="BF196" s="68" t="e">
        <f>VLOOKUP(AP196,'Validation Lists'!$B$232:$C$235,2,FALSE)</f>
        <v>#N/A</v>
      </c>
      <c r="BG196" s="68" t="e">
        <f>VLOOKUP(AQ196,'Validation Lists'!$B$232:$C$235,2,FALSE)</f>
        <v>#N/A</v>
      </c>
      <c r="BI196" s="68" t="e">
        <f>VLOOKUP(V196,'Validation Lists'!$B$229:$C$230,2,FALSE)</f>
        <v>#N/A</v>
      </c>
      <c r="BJ196" s="68" t="e">
        <f>VLOOKUP(W196,'Validation Lists'!$B$229:$C$230,2,FALSE)</f>
        <v>#N/A</v>
      </c>
      <c r="BK196" s="68" t="e">
        <f>VLOOKUP(X196,'Validation Lists'!$B$229:$C$230,2,FALSE)</f>
        <v>#N/A</v>
      </c>
      <c r="BL196" s="68" t="e">
        <f>VLOOKUP(Y196,'Validation Lists'!$B$229:$C$230,2,FALSE)</f>
        <v>#N/A</v>
      </c>
      <c r="BM196" s="68" t="e">
        <f>VLOOKUP(Z196,'Validation Lists'!$B$229:$C$230,2,FALSE)</f>
        <v>#N/A</v>
      </c>
      <c r="BN196" s="68" t="e">
        <f>VLOOKUP(AA196,'Validation Lists'!$B$229:$C$230,2,FALSE)</f>
        <v>#N/A</v>
      </c>
      <c r="BO196" s="68" t="e">
        <f>VLOOKUP(AB196,'Validation Lists'!$B$229:$C$230,2,FALSE)</f>
        <v>#N/A</v>
      </c>
      <c r="BP196" s="68" t="e">
        <f>VLOOKUP(AC196,'Validation Lists'!$B$229:$C$230,2,FALSE)</f>
        <v>#N/A</v>
      </c>
      <c r="BQ196" s="68" t="e">
        <f>VLOOKUP(AD196,'Validation Lists'!$B$229:$C$230,2,FALSE)</f>
        <v>#N/A</v>
      </c>
      <c r="BR196" s="68" t="e">
        <f>VLOOKUP(AE196,'Validation Lists'!$B$229:$C$230,2,FALSE)</f>
        <v>#N/A</v>
      </c>
      <c r="BS196" s="68" t="e">
        <f>VLOOKUP(AF196,'Validation Lists'!$B$229:$C$230,2,FALSE)</f>
        <v>#N/A</v>
      </c>
      <c r="BT196" s="68" t="e">
        <f>VLOOKUP(AG196,'Validation Lists'!$B$229:$C$230,2,FALSE)</f>
        <v>#N/A</v>
      </c>
      <c r="BU196" s="68" t="e">
        <f>VLOOKUP(AH196,'Validation Lists'!$B$229:$C$230,2,FALSE)</f>
        <v>#N/A</v>
      </c>
      <c r="BV196" s="68" t="e">
        <f>VLOOKUP(AI196,'Validation Lists'!$B$229:$C$230,2,FALSE)</f>
        <v>#N/A</v>
      </c>
      <c r="BW196" s="68" t="e">
        <f t="shared" si="7"/>
        <v>#N/A</v>
      </c>
    </row>
    <row r="197" spans="1:75" x14ac:dyDescent="0.15">
      <c r="AZ197" s="68" t="e">
        <f>VLOOKUP(AJ197,'Validation Lists'!$B$232:$C$235,2,FALSE)</f>
        <v>#N/A</v>
      </c>
      <c r="BA197" s="68" t="e">
        <f>VLOOKUP(AK197,'Validation Lists'!$B$232:$C$235,2,FALSE)</f>
        <v>#N/A</v>
      </c>
      <c r="BB197" s="68" t="e">
        <f>VLOOKUP(AL197,'Validation Lists'!$B$232:$C$235,2,FALSE)</f>
        <v>#N/A</v>
      </c>
      <c r="BC197" s="68" t="e">
        <f>VLOOKUP(AM197,'Validation Lists'!$B$232:$C$235,2,FALSE)</f>
        <v>#N/A</v>
      </c>
      <c r="BD197" s="68" t="e">
        <f>VLOOKUP(AN197,'Validation Lists'!$B$232:$C$235,2,FALSE)</f>
        <v>#N/A</v>
      </c>
      <c r="BE197" s="68" t="e">
        <f>VLOOKUP(AO197,'Validation Lists'!$B$232:$C$235,2,FALSE)</f>
        <v>#N/A</v>
      </c>
      <c r="BF197" s="68" t="e">
        <f>VLOOKUP(AP197,'Validation Lists'!$B$232:$C$235,2,FALSE)</f>
        <v>#N/A</v>
      </c>
      <c r="BG197" s="68" t="e">
        <f>VLOOKUP(AQ197,'Validation Lists'!$B$232:$C$235,2,FALSE)</f>
        <v>#N/A</v>
      </c>
      <c r="BI197" s="68" t="e">
        <f>VLOOKUP(V197,'Validation Lists'!$B$229:$C$230,2,FALSE)</f>
        <v>#N/A</v>
      </c>
      <c r="BJ197" s="68" t="e">
        <f>VLOOKUP(W197,'Validation Lists'!$B$229:$C$230,2,FALSE)</f>
        <v>#N/A</v>
      </c>
      <c r="BK197" s="68" t="e">
        <f>VLOOKUP(X197,'Validation Lists'!$B$229:$C$230,2,FALSE)</f>
        <v>#N/A</v>
      </c>
      <c r="BL197" s="68" t="e">
        <f>VLOOKUP(Y197,'Validation Lists'!$B$229:$C$230,2,FALSE)</f>
        <v>#N/A</v>
      </c>
      <c r="BM197" s="68" t="e">
        <f>VLOOKUP(Z197,'Validation Lists'!$B$229:$C$230,2,FALSE)</f>
        <v>#N/A</v>
      </c>
      <c r="BN197" s="68" t="e">
        <f>VLOOKUP(AA197,'Validation Lists'!$B$229:$C$230,2,FALSE)</f>
        <v>#N/A</v>
      </c>
      <c r="BO197" s="68" t="e">
        <f>VLOOKUP(AB197,'Validation Lists'!$B$229:$C$230,2,FALSE)</f>
        <v>#N/A</v>
      </c>
      <c r="BP197" s="68" t="e">
        <f>VLOOKUP(AC197,'Validation Lists'!$B$229:$C$230,2,FALSE)</f>
        <v>#N/A</v>
      </c>
      <c r="BQ197" s="68" t="e">
        <f>VLOOKUP(AD197,'Validation Lists'!$B$229:$C$230,2,FALSE)</f>
        <v>#N/A</v>
      </c>
      <c r="BR197" s="68" t="e">
        <f>VLOOKUP(AE197,'Validation Lists'!$B$229:$C$230,2,FALSE)</f>
        <v>#N/A</v>
      </c>
      <c r="BS197" s="68" t="e">
        <f>VLOOKUP(AF197,'Validation Lists'!$B$229:$C$230,2,FALSE)</f>
        <v>#N/A</v>
      </c>
      <c r="BT197" s="68" t="e">
        <f>VLOOKUP(AG197,'Validation Lists'!$B$229:$C$230,2,FALSE)</f>
        <v>#N/A</v>
      </c>
      <c r="BU197" s="68" t="e">
        <f>VLOOKUP(AH197,'Validation Lists'!$B$229:$C$230,2,FALSE)</f>
        <v>#N/A</v>
      </c>
      <c r="BV197" s="68" t="e">
        <f>VLOOKUP(AI197,'Validation Lists'!$B$229:$C$230,2,FALSE)</f>
        <v>#N/A</v>
      </c>
      <c r="BW197" s="68" t="e">
        <f t="shared" si="7"/>
        <v>#N/A</v>
      </c>
    </row>
  </sheetData>
  <mergeCells count="7">
    <mergeCell ref="AS2:AS3"/>
    <mergeCell ref="A2:G2"/>
    <mergeCell ref="H2:N2"/>
    <mergeCell ref="O2:U2"/>
    <mergeCell ref="V2:AI2"/>
    <mergeCell ref="AJ2:AQ2"/>
    <mergeCell ref="AR2:AR3"/>
  </mergeCells>
  <pageMargins left="0.7" right="0.7" top="0.75" bottom="0.75" header="0.3" footer="0.3"/>
  <extLst>
    <ext xmlns:x14="http://schemas.microsoft.com/office/spreadsheetml/2009/9/main" uri="{CCE6A557-97BC-4b89-ADB6-D9C93CAAB3DF}">
      <x14:dataValidations xmlns:xm="http://schemas.microsoft.com/office/excel/2006/main" count="11">
        <x14:dataValidation type="list" allowBlank="1" showInputMessage="1" showErrorMessage="1" xr:uid="{26A00E6C-7704-4841-9652-E7F9B0003232}">
          <x14:formula1>
            <xm:f>'Validation Lists'!$B$105:$B$112</xm:f>
          </x14:formula1>
          <xm:sqref>N197</xm:sqref>
        </x14:dataValidation>
        <x14:dataValidation type="list" allowBlank="1" showInputMessage="1" showErrorMessage="1" xr:uid="{8C8290B9-A0C1-4FE1-98C3-888CAEDFFD7A}">
          <x14:formula1>
            <xm:f>'Validation Lists'!$B$97:$B$103</xm:f>
          </x14:formula1>
          <xm:sqref>L197:M197</xm:sqref>
        </x14:dataValidation>
        <x14:dataValidation type="list" allowBlank="1" showInputMessage="1" showErrorMessage="1" xr:uid="{06974AFF-7849-44F5-991A-E36D6192E885}">
          <x14:formula1>
            <xm:f>'Validation Lists'!$B$88:$B$95</xm:f>
          </x14:formula1>
          <xm:sqref>K197</xm:sqref>
        </x14:dataValidation>
        <x14:dataValidation type="list" allowBlank="1" showInputMessage="1" showErrorMessage="1" xr:uid="{2CEE2473-92F0-409B-A734-5FA063516820}">
          <x14:formula1>
            <xm:f>'Validation Lists'!$B$135:$B$137</xm:f>
          </x14:formula1>
          <xm:sqref>K7 K4:K5 K16:K196</xm:sqref>
        </x14:dataValidation>
        <x14:dataValidation type="list" allowBlank="1" showInputMessage="1" showErrorMessage="1" xr:uid="{EBC940AA-89FA-47EB-8056-B5BA3B9D8A5A}">
          <x14:formula1>
            <xm:f>'Validation Lists'!$B$139:$B$141</xm:f>
          </x14:formula1>
          <xm:sqref>L4 L16:L196</xm:sqref>
        </x14:dataValidation>
        <x14:dataValidation type="list" allowBlank="1" showInputMessage="1" showErrorMessage="1" xr:uid="{B52A728E-370F-4C3A-A49B-6732E08E6B86}">
          <x14:formula1>
            <xm:f>'Validation Lists'!$B$143:$B$145</xm:f>
          </x14:formula1>
          <xm:sqref>M4:N4 N14:N196 M16:M196</xm:sqref>
        </x14:dataValidation>
        <x14:dataValidation type="list" allowBlank="1" showInputMessage="1" showErrorMessage="1" xr:uid="{BC758EBD-12EA-46D3-A6FD-679F5FCC841A}">
          <x14:formula1>
            <xm:f>'Validation Lists'!$B$18:$B$27</xm:f>
          </x14:formula1>
          <xm:sqref>F196:G196 E8:E196</xm:sqref>
        </x14:dataValidation>
        <x14:dataValidation type="list" allowBlank="1" showInputMessage="1" showErrorMessage="1" xr:uid="{73F42723-C0F1-4549-9A3B-2259E0A82DF2}">
          <x14:formula1>
            <xm:f>'Validation Lists'!$B$223:$B$227</xm:f>
          </x14:formula1>
          <xm:sqref>G5:G195 F4:F195</xm:sqref>
        </x14:dataValidation>
        <x14:dataValidation type="list" allowBlank="1" showInputMessage="1" showErrorMessage="1" xr:uid="{04A7337E-155B-4B24-A948-6A43199C7C1D}">
          <x14:formula1>
            <xm:f>'Validation Lists'!$B$229:$B$230</xm:f>
          </x14:formula1>
          <xm:sqref>V4:AE14 AF4:AI180</xm:sqref>
        </x14:dataValidation>
        <x14:dataValidation type="list" allowBlank="1" showInputMessage="1" showErrorMessage="1" xr:uid="{DB27E21D-60ED-443D-A01E-E8DC4F58C95F}">
          <x14:formula1>
            <xm:f>'Validation Lists'!$B$3:$B$16</xm:f>
          </x14:formula1>
          <xm:sqref>E197:G197</xm:sqref>
        </x14:dataValidation>
        <x14:dataValidation type="list" allowBlank="1" showInputMessage="1" showErrorMessage="1" xr:uid="{BD3316E4-D0BB-4B70-A6EF-CFEA92D7701F}">
          <x14:formula1>
            <xm:f>'Validation Lists'!$B$232:$B$235</xm:f>
          </x14:formula1>
          <xm:sqref>AJ16:AQ180 AJ4:AQ14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W191"/>
  <sheetViews>
    <sheetView topLeftCell="L1" zoomScale="120" zoomScaleNormal="120" workbookViewId="0">
      <selection activeCell="O7" sqref="O7"/>
    </sheetView>
  </sheetViews>
  <sheetFormatPr baseColWidth="10" defaultColWidth="8.6640625" defaultRowHeight="14" x14ac:dyDescent="0.15"/>
  <cols>
    <col min="1" max="1" width="8.6640625" style="48"/>
    <col min="2" max="2" width="28.83203125" style="48" customWidth="1"/>
    <col min="3" max="3" width="16.6640625" style="48" customWidth="1"/>
    <col min="4" max="4" width="15.5" style="48" customWidth="1"/>
    <col min="5" max="5" width="12.6640625" style="48" customWidth="1"/>
    <col min="6" max="6" width="29.83203125" style="48" customWidth="1"/>
    <col min="7" max="7" width="31.33203125" style="48" customWidth="1"/>
    <col min="8" max="8" width="20" style="48" customWidth="1"/>
    <col min="9" max="14" width="12.6640625" style="48" customWidth="1"/>
    <col min="15" max="15" width="15.83203125" style="48" customWidth="1"/>
    <col min="16" max="16" width="15.1640625" style="48" customWidth="1"/>
    <col min="17" max="17" width="16.1640625" style="48" customWidth="1"/>
    <col min="18" max="18" width="15.33203125" style="48" customWidth="1"/>
    <col min="19" max="19" width="14.5" style="48" customWidth="1"/>
    <col min="20" max="20" width="16.5" style="48" customWidth="1"/>
    <col min="21" max="21" width="12.6640625" style="48" customWidth="1"/>
    <col min="22" max="31" width="23.5" style="48" hidden="1" customWidth="1"/>
    <col min="32" max="32" width="26.6640625" style="48" hidden="1" customWidth="1"/>
    <col min="33" max="34" width="23.5" style="48" hidden="1" customWidth="1"/>
    <col min="35" max="35" width="28.33203125" style="48" hidden="1" customWidth="1"/>
    <col min="36" max="43" width="23.5" style="48" hidden="1" customWidth="1"/>
    <col min="44" max="44" width="20.33203125" style="35" customWidth="1"/>
    <col min="45" max="45" width="25.33203125" style="47" hidden="1" customWidth="1"/>
    <col min="46" max="47" width="8.6640625" style="35"/>
    <col min="48" max="48" width="9.5" style="35" bestFit="1" customWidth="1"/>
    <col min="49" max="51" width="8.6640625" style="35"/>
    <col min="52" max="52" width="9.1640625" style="35" bestFit="1" customWidth="1"/>
    <col min="53" max="75" width="8.6640625" style="35"/>
    <col min="76" max="16384" width="8.6640625" style="48"/>
  </cols>
  <sheetData>
    <row r="1" spans="1:75" x14ac:dyDescent="0.15">
      <c r="AZ1" s="69" t="s">
        <v>297</v>
      </c>
      <c r="BI1" s="69" t="s">
        <v>297</v>
      </c>
    </row>
    <row r="2" spans="1:75" ht="42"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s="56" customFormat="1" ht="140.5" customHeight="1" x14ac:dyDescent="0.15">
      <c r="A3" s="30" t="s">
        <v>8</v>
      </c>
      <c r="B3" s="30" t="s">
        <v>265</v>
      </c>
      <c r="C3" s="30" t="s">
        <v>0</v>
      </c>
      <c r="D3" s="30" t="s">
        <v>301</v>
      </c>
      <c r="E3" s="30" t="s">
        <v>137</v>
      </c>
      <c r="F3" s="30" t="s">
        <v>163</v>
      </c>
      <c r="G3" s="30" t="s">
        <v>167</v>
      </c>
      <c r="H3" s="49" t="s">
        <v>2</v>
      </c>
      <c r="I3" s="49" t="s">
        <v>520</v>
      </c>
      <c r="J3" s="49" t="s">
        <v>3</v>
      </c>
      <c r="K3" s="49" t="s">
        <v>4</v>
      </c>
      <c r="L3" s="49" t="s">
        <v>5</v>
      </c>
      <c r="M3" s="49" t="s">
        <v>7</v>
      </c>
      <c r="N3" s="49" t="s">
        <v>6</v>
      </c>
      <c r="O3" s="50" t="s">
        <v>138</v>
      </c>
      <c r="P3" s="50" t="s">
        <v>139</v>
      </c>
      <c r="Q3" s="50" t="s">
        <v>140</v>
      </c>
      <c r="R3" s="50" t="s">
        <v>141</v>
      </c>
      <c r="S3" s="50" t="s">
        <v>142</v>
      </c>
      <c r="T3" s="50" t="s">
        <v>153</v>
      </c>
      <c r="U3" s="50" t="s">
        <v>152</v>
      </c>
      <c r="V3" s="54" t="s">
        <v>193</v>
      </c>
      <c r="W3" s="54" t="s">
        <v>194</v>
      </c>
      <c r="X3" s="54" t="s">
        <v>195</v>
      </c>
      <c r="Y3" s="54" t="s">
        <v>334</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T3" s="35"/>
      <c r="AU3" s="35"/>
      <c r="AV3" s="35"/>
      <c r="AW3" s="35"/>
      <c r="AX3" s="35"/>
      <c r="AY3" s="35"/>
      <c r="AZ3" s="68"/>
      <c r="BA3" s="68"/>
      <c r="BB3" s="68"/>
      <c r="BC3" s="68"/>
      <c r="BD3" s="68"/>
      <c r="BE3" s="68"/>
      <c r="BF3" s="68"/>
      <c r="BG3" s="68"/>
      <c r="BH3" s="35"/>
      <c r="BI3" s="68"/>
      <c r="BJ3" s="68"/>
      <c r="BK3" s="68"/>
      <c r="BL3" s="68"/>
      <c r="BM3" s="68"/>
      <c r="BN3" s="68"/>
      <c r="BO3" s="68"/>
      <c r="BP3" s="68"/>
      <c r="BQ3" s="68"/>
      <c r="BR3" s="68"/>
      <c r="BS3" s="68"/>
      <c r="BT3" s="68"/>
      <c r="BU3" s="68"/>
      <c r="BV3" s="68"/>
      <c r="BW3" s="68"/>
    </row>
    <row r="4" spans="1:75" ht="71.25" customHeight="1" x14ac:dyDescent="0.15">
      <c r="A4" s="29">
        <v>1</v>
      </c>
      <c r="B4" s="30" t="s">
        <v>322</v>
      </c>
      <c r="C4" s="30" t="s">
        <v>186</v>
      </c>
      <c r="D4" s="29" t="s">
        <v>538</v>
      </c>
      <c r="E4" s="29">
        <v>2024</v>
      </c>
      <c r="F4" s="30" t="s">
        <v>321</v>
      </c>
      <c r="G4" s="30"/>
      <c r="H4" s="74" t="s">
        <v>532</v>
      </c>
      <c r="I4" s="52">
        <v>250</v>
      </c>
      <c r="J4" s="49" t="s">
        <v>528</v>
      </c>
      <c r="K4" s="49" t="s">
        <v>527</v>
      </c>
      <c r="L4" s="49" t="s">
        <v>529</v>
      </c>
      <c r="M4" s="49" t="s">
        <v>530</v>
      </c>
      <c r="N4" s="49" t="s">
        <v>56</v>
      </c>
      <c r="O4" s="115">
        <f>0.3*0.2*T4</f>
        <v>18000</v>
      </c>
      <c r="P4" s="115">
        <f>0.3*0.8*T4</f>
        <v>72000</v>
      </c>
      <c r="Q4" s="115">
        <f>0.65*0.4*T4</f>
        <v>78000</v>
      </c>
      <c r="R4" s="115">
        <f>0.65*0.6*T4</f>
        <v>117000</v>
      </c>
      <c r="S4" s="115">
        <f>T4*0.05</f>
        <v>15000</v>
      </c>
      <c r="T4" s="116">
        <v>300000</v>
      </c>
      <c r="U4" s="116">
        <f>T4*0.015</f>
        <v>4500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52">
        <v>55</v>
      </c>
      <c r="AS4" s="70" t="str">
        <f>IF(BW4=14,"","This Project does not fully meet qualification criteria")</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 t="shared" ref="BW4" si="0">SUM(BI4:BV4)</f>
        <v>14</v>
      </c>
    </row>
    <row r="5" spans="1:75" ht="71.25" customHeight="1" x14ac:dyDescent="0.15">
      <c r="A5" s="29">
        <f>A4+1</f>
        <v>2</v>
      </c>
      <c r="B5" s="30" t="s">
        <v>323</v>
      </c>
      <c r="C5" s="30" t="s">
        <v>186</v>
      </c>
      <c r="D5" s="29" t="s">
        <v>539</v>
      </c>
      <c r="E5" s="29">
        <v>2025</v>
      </c>
      <c r="F5" s="30" t="s">
        <v>321</v>
      </c>
      <c r="G5" s="30"/>
      <c r="H5" s="74" t="s">
        <v>540</v>
      </c>
      <c r="I5" s="52">
        <f>400+400</f>
        <v>800</v>
      </c>
      <c r="J5" s="49" t="s">
        <v>528</v>
      </c>
      <c r="K5" s="49" t="s">
        <v>527</v>
      </c>
      <c r="L5" s="49" t="s">
        <v>529</v>
      </c>
      <c r="M5" s="49" t="s">
        <v>537</v>
      </c>
      <c r="N5" s="49" t="s">
        <v>56</v>
      </c>
      <c r="O5" s="115">
        <f>0.3*0.2*T5</f>
        <v>30000</v>
      </c>
      <c r="P5" s="115">
        <f>0.3*0.8*T5</f>
        <v>120000</v>
      </c>
      <c r="Q5" s="115">
        <f>0.65*0.4*T5</f>
        <v>130000</v>
      </c>
      <c r="R5" s="115">
        <f>0.65*0.6*T5</f>
        <v>195000</v>
      </c>
      <c r="S5" s="115">
        <f>T5*0.05</f>
        <v>25000</v>
      </c>
      <c r="T5" s="116">
        <v>500000</v>
      </c>
      <c r="U5" s="116">
        <f>T5*0.01</f>
        <v>5000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52">
        <v>54</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 si="1">SUM(BI5:BV5)</f>
        <v>14</v>
      </c>
    </row>
    <row r="6" spans="1:75" ht="71.25" customHeight="1" x14ac:dyDescent="0.15">
      <c r="A6" s="29">
        <v>3</v>
      </c>
      <c r="B6" s="30" t="s">
        <v>341</v>
      </c>
      <c r="C6" s="30" t="s">
        <v>186</v>
      </c>
      <c r="D6" s="29" t="s">
        <v>499</v>
      </c>
      <c r="E6" s="29">
        <v>2027</v>
      </c>
      <c r="F6" s="30" t="s">
        <v>321</v>
      </c>
      <c r="G6" s="30"/>
      <c r="H6" s="74" t="s">
        <v>540</v>
      </c>
      <c r="I6" s="52">
        <v>1800</v>
      </c>
      <c r="J6" s="49" t="s">
        <v>528</v>
      </c>
      <c r="K6" s="49" t="s">
        <v>527</v>
      </c>
      <c r="L6" s="49" t="s">
        <v>529</v>
      </c>
      <c r="M6" s="49" t="s">
        <v>537</v>
      </c>
      <c r="N6" s="49" t="s">
        <v>40</v>
      </c>
      <c r="O6" s="115">
        <f>0.3*0.2*T6</f>
        <v>90000</v>
      </c>
      <c r="P6" s="115">
        <f>0.3*0.8*T6</f>
        <v>360000</v>
      </c>
      <c r="Q6" s="115">
        <f>0.65*0.4*T6</f>
        <v>390000</v>
      </c>
      <c r="R6" s="115">
        <f>0.65*0.6*T6</f>
        <v>585000</v>
      </c>
      <c r="S6" s="115">
        <f>T6*0.05</f>
        <v>75000</v>
      </c>
      <c r="T6" s="114">
        <v>1500000</v>
      </c>
      <c r="U6" s="116">
        <f>0.01*T6</f>
        <v>15000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c r="AK6" s="58"/>
      <c r="AL6" s="58"/>
      <c r="AM6" s="58"/>
      <c r="AN6" s="58"/>
      <c r="AO6" s="58"/>
      <c r="AP6" s="58"/>
      <c r="AQ6" s="58"/>
      <c r="AR6" s="52">
        <v>26</v>
      </c>
      <c r="AS6" s="70" t="str">
        <f t="shared" ref="AS6" si="2">IF(BW6=14,"","This Project does not fully meet qualification criteria")</f>
        <v>This Project does not fully meet qualification criteria</v>
      </c>
      <c r="AZ6" s="68"/>
      <c r="BA6" s="68"/>
      <c r="BB6" s="68"/>
      <c r="BC6" s="68"/>
      <c r="BD6" s="68"/>
      <c r="BE6" s="68"/>
      <c r="BF6" s="68"/>
      <c r="BG6" s="68"/>
      <c r="BI6" s="68"/>
      <c r="BJ6" s="68"/>
      <c r="BK6" s="68"/>
      <c r="BL6" s="68"/>
      <c r="BM6" s="68"/>
      <c r="BN6" s="68"/>
      <c r="BO6" s="68"/>
      <c r="BP6" s="68"/>
      <c r="BQ6" s="68"/>
      <c r="BR6" s="68"/>
      <c r="BS6" s="68"/>
      <c r="BT6" s="68"/>
      <c r="BU6" s="68"/>
      <c r="BV6" s="68"/>
      <c r="BW6" s="68"/>
    </row>
    <row r="7" spans="1:75" ht="71.25" customHeight="1" x14ac:dyDescent="0.15">
      <c r="A7" s="29"/>
      <c r="B7" s="30"/>
      <c r="C7" s="30"/>
      <c r="D7" s="29"/>
      <c r="E7" s="29"/>
      <c r="F7" s="30"/>
      <c r="G7" s="30"/>
      <c r="H7" s="49"/>
      <c r="I7" s="52"/>
      <c r="J7" s="49"/>
      <c r="K7" s="49"/>
      <c r="L7" s="49"/>
      <c r="M7" s="49"/>
      <c r="N7" s="49"/>
      <c r="O7" s="39"/>
      <c r="P7" s="39"/>
      <c r="Q7" s="39"/>
      <c r="R7" s="39"/>
      <c r="S7" s="39"/>
      <c r="T7" s="57"/>
      <c r="U7" s="39"/>
      <c r="V7" s="54"/>
      <c r="W7" s="54"/>
      <c r="X7" s="54"/>
      <c r="Y7" s="54"/>
      <c r="Z7" s="54"/>
      <c r="AA7" s="54"/>
      <c r="AB7" s="54"/>
      <c r="AC7" s="54"/>
      <c r="AD7" s="54"/>
      <c r="AE7" s="54"/>
      <c r="AF7" s="54"/>
      <c r="AG7" s="54"/>
      <c r="AH7" s="54"/>
      <c r="AI7" s="54"/>
      <c r="AJ7" s="58"/>
      <c r="AK7" s="58"/>
      <c r="AL7" s="58"/>
      <c r="AM7" s="58"/>
      <c r="AN7" s="58"/>
      <c r="AO7" s="58"/>
      <c r="AP7" s="58"/>
      <c r="AQ7" s="58"/>
      <c r="AR7" s="52"/>
      <c r="AS7" s="70" t="str">
        <f t="shared" ref="AS7:AS69" si="3">IF(BW7=14,"","This Project does not fully meet qualification criteria")</f>
        <v>This Project does not fully meet qualification criteria</v>
      </c>
      <c r="AZ7" s="68"/>
      <c r="BA7" s="68"/>
      <c r="BB7" s="68"/>
      <c r="BC7" s="68"/>
      <c r="BD7" s="68"/>
      <c r="BE7" s="68"/>
      <c r="BF7" s="68"/>
      <c r="BG7" s="68"/>
      <c r="BI7" s="68"/>
      <c r="BJ7" s="68"/>
      <c r="BK7" s="68"/>
      <c r="BL7" s="68"/>
      <c r="BM7" s="68"/>
      <c r="BN7" s="68"/>
      <c r="BO7" s="68"/>
      <c r="BP7" s="68"/>
      <c r="BQ7" s="68"/>
      <c r="BR7" s="68"/>
      <c r="BS7" s="68"/>
      <c r="BT7" s="68"/>
      <c r="BU7" s="68"/>
      <c r="BV7" s="68"/>
      <c r="BW7" s="68"/>
    </row>
    <row r="8" spans="1:75" ht="71.25" customHeight="1" x14ac:dyDescent="0.15">
      <c r="A8" s="29"/>
      <c r="B8" s="30"/>
      <c r="C8" s="30"/>
      <c r="D8" s="29"/>
      <c r="E8" s="29"/>
      <c r="F8" s="30"/>
      <c r="G8" s="30"/>
      <c r="H8" s="49"/>
      <c r="I8" s="52"/>
      <c r="J8" s="49"/>
      <c r="K8" s="49"/>
      <c r="L8" s="49"/>
      <c r="M8" s="49"/>
      <c r="N8" s="49"/>
      <c r="O8" s="39"/>
      <c r="P8" s="39"/>
      <c r="Q8" s="39"/>
      <c r="R8" s="39"/>
      <c r="S8" s="39"/>
      <c r="T8" s="57"/>
      <c r="U8" s="39"/>
      <c r="V8" s="54"/>
      <c r="W8" s="54"/>
      <c r="X8" s="54"/>
      <c r="Y8" s="54"/>
      <c r="Z8" s="54"/>
      <c r="AA8" s="54"/>
      <c r="AB8" s="54"/>
      <c r="AC8" s="54"/>
      <c r="AD8" s="54"/>
      <c r="AE8" s="54"/>
      <c r="AF8" s="54"/>
      <c r="AG8" s="54"/>
      <c r="AH8" s="54"/>
      <c r="AI8" s="54"/>
      <c r="AJ8" s="58"/>
      <c r="AK8" s="58"/>
      <c r="AL8" s="58"/>
      <c r="AM8" s="58"/>
      <c r="AN8" s="58"/>
      <c r="AO8" s="58"/>
      <c r="AP8" s="58"/>
      <c r="AQ8" s="58"/>
      <c r="AR8" s="52"/>
      <c r="AS8" s="70" t="str">
        <f t="shared" si="3"/>
        <v>This Project does not fully meet qualification criteria</v>
      </c>
      <c r="AZ8" s="68"/>
      <c r="BA8" s="68"/>
      <c r="BB8" s="68"/>
      <c r="BC8" s="68"/>
      <c r="BD8" s="68"/>
      <c r="BE8" s="68"/>
      <c r="BF8" s="68"/>
      <c r="BG8" s="68"/>
      <c r="BI8" s="68"/>
      <c r="BJ8" s="68"/>
      <c r="BK8" s="68"/>
      <c r="BL8" s="68"/>
      <c r="BM8" s="68"/>
      <c r="BN8" s="68"/>
      <c r="BO8" s="68"/>
      <c r="BP8" s="68"/>
      <c r="BQ8" s="68"/>
      <c r="BR8" s="68"/>
      <c r="BS8" s="68"/>
      <c r="BT8" s="68"/>
      <c r="BU8" s="68"/>
      <c r="BV8" s="68"/>
      <c r="BW8" s="68"/>
    </row>
    <row r="9" spans="1:75" ht="71.25" customHeight="1" x14ac:dyDescent="0.15">
      <c r="A9" s="29"/>
      <c r="B9" s="30"/>
      <c r="C9" s="30"/>
      <c r="D9" s="29"/>
      <c r="E9" s="29"/>
      <c r="F9" s="30"/>
      <c r="G9" s="30"/>
      <c r="H9" s="49"/>
      <c r="I9" s="52"/>
      <c r="J9" s="49"/>
      <c r="K9" s="49"/>
      <c r="L9" s="49"/>
      <c r="M9" s="49"/>
      <c r="N9" s="49"/>
      <c r="O9" s="39"/>
      <c r="P9" s="39"/>
      <c r="Q9" s="39"/>
      <c r="R9" s="39"/>
      <c r="S9" s="39"/>
      <c r="T9" s="57"/>
      <c r="U9" s="39"/>
      <c r="V9" s="54"/>
      <c r="W9" s="54"/>
      <c r="X9" s="54"/>
      <c r="Y9" s="54"/>
      <c r="Z9" s="54"/>
      <c r="AA9" s="54"/>
      <c r="AB9" s="54"/>
      <c r="AC9" s="54"/>
      <c r="AD9" s="54"/>
      <c r="AE9" s="54"/>
      <c r="AF9" s="54"/>
      <c r="AG9" s="54"/>
      <c r="AH9" s="54"/>
      <c r="AI9" s="54"/>
      <c r="AJ9" s="58"/>
      <c r="AK9" s="58"/>
      <c r="AL9" s="58"/>
      <c r="AM9" s="58"/>
      <c r="AN9" s="58"/>
      <c r="AO9" s="58"/>
      <c r="AP9" s="58"/>
      <c r="AQ9" s="58"/>
      <c r="AR9" s="52"/>
      <c r="AS9" s="70" t="e">
        <f t="shared" si="3"/>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ref="BW9:BW65" si="4">SUM(BI9:BV9)</f>
        <v>#N/A</v>
      </c>
    </row>
    <row r="10" spans="1:75" ht="71.25" customHeight="1" x14ac:dyDescent="0.15">
      <c r="A10" s="29"/>
      <c r="B10" s="30"/>
      <c r="C10" s="30"/>
      <c r="D10" s="29"/>
      <c r="E10" s="29"/>
      <c r="F10" s="30"/>
      <c r="G10" s="30"/>
      <c r="H10" s="49"/>
      <c r="I10" s="52"/>
      <c r="J10" s="49"/>
      <c r="K10" s="49"/>
      <c r="L10" s="49"/>
      <c r="M10" s="49"/>
      <c r="N10" s="49"/>
      <c r="O10" s="39"/>
      <c r="P10" s="39"/>
      <c r="Q10" s="39"/>
      <c r="R10" s="39"/>
      <c r="S10" s="39"/>
      <c r="T10" s="57"/>
      <c r="U10" s="39"/>
      <c r="V10" s="54"/>
      <c r="W10" s="54"/>
      <c r="X10" s="54"/>
      <c r="Y10" s="54"/>
      <c r="Z10" s="54"/>
      <c r="AA10" s="54"/>
      <c r="AB10" s="54"/>
      <c r="AC10" s="54"/>
      <c r="AD10" s="54"/>
      <c r="AE10" s="54"/>
      <c r="AF10" s="54"/>
      <c r="AG10" s="54"/>
      <c r="AH10" s="54"/>
      <c r="AI10" s="54"/>
      <c r="AJ10" s="58"/>
      <c r="AK10" s="58"/>
      <c r="AL10" s="58"/>
      <c r="AM10" s="58"/>
      <c r="AN10" s="58"/>
      <c r="AO10" s="58"/>
      <c r="AP10" s="58"/>
      <c r="AQ10" s="58"/>
      <c r="AR10" s="52"/>
      <c r="AS10" s="70" t="e">
        <f t="shared" si="3"/>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4"/>
        <v>#N/A</v>
      </c>
    </row>
    <row r="11" spans="1:75" ht="25" customHeight="1" x14ac:dyDescent="0.15">
      <c r="A11" s="29"/>
      <c r="B11" s="29"/>
      <c r="C11" s="29"/>
      <c r="D11" s="29"/>
      <c r="E11" s="29"/>
      <c r="F11" s="30"/>
      <c r="G11" s="30"/>
      <c r="H11" s="52"/>
      <c r="I11" s="52"/>
      <c r="J11" s="52"/>
      <c r="K11" s="52"/>
      <c r="L11" s="52"/>
      <c r="M11" s="52"/>
      <c r="N11" s="52"/>
      <c r="O11" s="53"/>
      <c r="P11" s="53"/>
      <c r="Q11" s="53"/>
      <c r="R11" s="53"/>
      <c r="S11" s="53"/>
      <c r="T11" s="53"/>
      <c r="U11" s="53"/>
      <c r="V11" s="54"/>
      <c r="W11" s="54"/>
      <c r="X11" s="54"/>
      <c r="Y11" s="54"/>
      <c r="Z11" s="54"/>
      <c r="AA11" s="54"/>
      <c r="AB11" s="54"/>
      <c r="AC11" s="54"/>
      <c r="AD11" s="54"/>
      <c r="AE11" s="54"/>
      <c r="AF11" s="54"/>
      <c r="AG11" s="54"/>
      <c r="AH11" s="54"/>
      <c r="AI11" s="54"/>
      <c r="AJ11" s="58"/>
      <c r="AK11" s="58"/>
      <c r="AL11" s="58"/>
      <c r="AM11" s="58"/>
      <c r="AN11" s="58"/>
      <c r="AO11" s="58"/>
      <c r="AP11" s="58"/>
      <c r="AQ11" s="58"/>
      <c r="AR11" s="52"/>
      <c r="AS11" s="70" t="e">
        <f t="shared" si="3"/>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4"/>
        <v>#N/A</v>
      </c>
    </row>
    <row r="12" spans="1:75" ht="25" customHeight="1" x14ac:dyDescent="0.15">
      <c r="A12" s="29"/>
      <c r="B12" s="29"/>
      <c r="C12" s="29"/>
      <c r="D12" s="29"/>
      <c r="E12" s="29"/>
      <c r="F12" s="30"/>
      <c r="G12" s="30"/>
      <c r="H12" s="52"/>
      <c r="I12" s="52"/>
      <c r="J12" s="52"/>
      <c r="K12" s="52"/>
      <c r="L12" s="52"/>
      <c r="M12" s="52"/>
      <c r="N12" s="52"/>
      <c r="O12" s="53"/>
      <c r="P12" s="53"/>
      <c r="Q12" s="53"/>
      <c r="R12" s="53"/>
      <c r="S12" s="53"/>
      <c r="T12" s="53"/>
      <c r="U12" s="53"/>
      <c r="V12" s="54"/>
      <c r="W12" s="54"/>
      <c r="X12" s="54"/>
      <c r="Y12" s="54"/>
      <c r="Z12" s="54"/>
      <c r="AA12" s="54"/>
      <c r="AB12" s="54"/>
      <c r="AC12" s="54"/>
      <c r="AD12" s="54"/>
      <c r="AE12" s="54"/>
      <c r="AF12" s="54"/>
      <c r="AG12" s="54"/>
      <c r="AH12" s="54"/>
      <c r="AI12" s="54"/>
      <c r="AJ12" s="58"/>
      <c r="AK12" s="58"/>
      <c r="AL12" s="58"/>
      <c r="AM12" s="58"/>
      <c r="AN12" s="58"/>
      <c r="AO12" s="58"/>
      <c r="AP12" s="58"/>
      <c r="AQ12" s="58"/>
      <c r="AR12" s="52"/>
      <c r="AS12" s="70" t="e">
        <f t="shared" si="3"/>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4"/>
        <v>#N/A</v>
      </c>
    </row>
    <row r="13" spans="1:75" ht="25" customHeight="1" x14ac:dyDescent="0.15">
      <c r="A13" s="29"/>
      <c r="B13" s="29"/>
      <c r="C13" s="29"/>
      <c r="D13" s="29"/>
      <c r="E13" s="29"/>
      <c r="F13" s="30"/>
      <c r="G13" s="30"/>
      <c r="H13" s="52"/>
      <c r="I13" s="52"/>
      <c r="J13" s="52"/>
      <c r="K13" s="52"/>
      <c r="L13" s="52"/>
      <c r="M13" s="52"/>
      <c r="N13" s="52"/>
      <c r="O13" s="53"/>
      <c r="P13" s="53"/>
      <c r="Q13" s="53"/>
      <c r="R13" s="53"/>
      <c r="S13" s="53"/>
      <c r="T13" s="53"/>
      <c r="U13" s="53"/>
      <c r="V13" s="54"/>
      <c r="W13" s="54"/>
      <c r="X13" s="54"/>
      <c r="Y13" s="54"/>
      <c r="Z13" s="54"/>
      <c r="AA13" s="54"/>
      <c r="AB13" s="54"/>
      <c r="AC13" s="54"/>
      <c r="AD13" s="54"/>
      <c r="AE13" s="54"/>
      <c r="AF13" s="54"/>
      <c r="AG13" s="54"/>
      <c r="AH13" s="54"/>
      <c r="AI13" s="54"/>
      <c r="AJ13" s="58"/>
      <c r="AK13" s="58"/>
      <c r="AL13" s="58"/>
      <c r="AM13" s="58"/>
      <c r="AN13" s="58"/>
      <c r="AO13" s="58"/>
      <c r="AP13" s="58"/>
      <c r="AQ13" s="58"/>
      <c r="AR13" s="52"/>
      <c r="AS13" s="70" t="e">
        <f t="shared" si="3"/>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4"/>
        <v>#N/A</v>
      </c>
    </row>
    <row r="14" spans="1:75" ht="25" customHeight="1" x14ac:dyDescent="0.15">
      <c r="A14" s="29"/>
      <c r="B14" s="29"/>
      <c r="C14" s="29"/>
      <c r="D14" s="29"/>
      <c r="E14" s="29"/>
      <c r="F14" s="30"/>
      <c r="G14" s="30"/>
      <c r="H14" s="52"/>
      <c r="I14" s="52"/>
      <c r="J14" s="52"/>
      <c r="K14" s="52"/>
      <c r="L14" s="52"/>
      <c r="M14" s="52"/>
      <c r="N14" s="52"/>
      <c r="O14" s="53"/>
      <c r="P14" s="53"/>
      <c r="Q14" s="53"/>
      <c r="R14" s="53"/>
      <c r="S14" s="53"/>
      <c r="T14" s="53"/>
      <c r="U14" s="53"/>
      <c r="V14" s="54"/>
      <c r="W14" s="54"/>
      <c r="X14" s="54"/>
      <c r="Y14" s="54"/>
      <c r="Z14" s="54"/>
      <c r="AA14" s="54"/>
      <c r="AB14" s="54"/>
      <c r="AC14" s="54"/>
      <c r="AD14" s="54"/>
      <c r="AE14" s="54"/>
      <c r="AF14" s="54"/>
      <c r="AG14" s="54"/>
      <c r="AH14" s="54"/>
      <c r="AI14" s="54"/>
      <c r="AJ14" s="58"/>
      <c r="AK14" s="58"/>
      <c r="AL14" s="58"/>
      <c r="AM14" s="58"/>
      <c r="AN14" s="58"/>
      <c r="AO14" s="58"/>
      <c r="AP14" s="58"/>
      <c r="AQ14" s="58"/>
      <c r="AR14" s="52"/>
      <c r="AS14" s="70" t="e">
        <f t="shared" si="3"/>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4"/>
        <v>#N/A</v>
      </c>
    </row>
    <row r="15" spans="1:75" ht="25" customHeight="1" x14ac:dyDescent="0.15">
      <c r="A15" s="29"/>
      <c r="B15" s="29"/>
      <c r="C15" s="29"/>
      <c r="D15" s="29"/>
      <c r="E15" s="29"/>
      <c r="F15" s="30"/>
      <c r="G15" s="30"/>
      <c r="H15" s="52"/>
      <c r="I15" s="52"/>
      <c r="J15" s="52"/>
      <c r="K15" s="52"/>
      <c r="L15" s="52"/>
      <c r="M15" s="52"/>
      <c r="N15" s="52"/>
      <c r="O15" s="53"/>
      <c r="P15" s="53"/>
      <c r="Q15" s="53"/>
      <c r="R15" s="53"/>
      <c r="S15" s="53"/>
      <c r="T15" s="53"/>
      <c r="U15" s="53"/>
      <c r="V15" s="60"/>
      <c r="W15" s="60"/>
      <c r="X15" s="60"/>
      <c r="Y15" s="60"/>
      <c r="Z15" s="60"/>
      <c r="AA15" s="60"/>
      <c r="AB15" s="60"/>
      <c r="AC15" s="60"/>
      <c r="AD15" s="60"/>
      <c r="AE15" s="60"/>
      <c r="AF15" s="60"/>
      <c r="AG15" s="60"/>
      <c r="AH15" s="60"/>
      <c r="AI15" s="60"/>
      <c r="AJ15" s="58"/>
      <c r="AK15" s="58"/>
      <c r="AL15" s="58"/>
      <c r="AM15" s="58"/>
      <c r="AN15" s="58"/>
      <c r="AO15" s="58"/>
      <c r="AP15" s="58"/>
      <c r="AQ15" s="58"/>
      <c r="AR15" s="52"/>
      <c r="AS15" s="70" t="e">
        <f t="shared" si="3"/>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4"/>
        <v>#N/A</v>
      </c>
    </row>
    <row r="16" spans="1:75" ht="25" customHeight="1" x14ac:dyDescent="0.15">
      <c r="A16" s="29"/>
      <c r="B16" s="29"/>
      <c r="C16" s="29"/>
      <c r="D16" s="29"/>
      <c r="E16" s="29"/>
      <c r="F16" s="30"/>
      <c r="G16" s="30"/>
      <c r="H16" s="52"/>
      <c r="I16" s="52"/>
      <c r="J16" s="52"/>
      <c r="K16" s="52"/>
      <c r="L16" s="52"/>
      <c r="M16" s="52"/>
      <c r="N16" s="52"/>
      <c r="O16" s="53"/>
      <c r="P16" s="53"/>
      <c r="Q16" s="53"/>
      <c r="R16" s="53"/>
      <c r="S16" s="53"/>
      <c r="T16" s="53"/>
      <c r="U16" s="53"/>
      <c r="V16" s="60"/>
      <c r="W16" s="60"/>
      <c r="X16" s="60"/>
      <c r="Y16" s="60"/>
      <c r="Z16" s="60"/>
      <c r="AA16" s="60"/>
      <c r="AB16" s="60"/>
      <c r="AC16" s="60"/>
      <c r="AD16" s="60"/>
      <c r="AE16" s="60"/>
      <c r="AF16" s="60"/>
      <c r="AG16" s="60"/>
      <c r="AH16" s="60"/>
      <c r="AI16" s="60"/>
      <c r="AJ16" s="58"/>
      <c r="AK16" s="58"/>
      <c r="AL16" s="58"/>
      <c r="AM16" s="58"/>
      <c r="AN16" s="58"/>
      <c r="AO16" s="58"/>
      <c r="AP16" s="58"/>
      <c r="AQ16" s="58"/>
      <c r="AR16" s="52"/>
      <c r="AS16" s="70" t="e">
        <f t="shared" si="3"/>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4"/>
        <v>#N/A</v>
      </c>
    </row>
    <row r="17" spans="1:75" ht="25" customHeight="1" x14ac:dyDescent="0.15">
      <c r="A17" s="29"/>
      <c r="B17" s="29"/>
      <c r="C17" s="29"/>
      <c r="D17" s="29"/>
      <c r="E17" s="29"/>
      <c r="F17" s="30"/>
      <c r="G17" s="30"/>
      <c r="H17" s="52"/>
      <c r="I17" s="52"/>
      <c r="J17" s="52"/>
      <c r="K17" s="52"/>
      <c r="L17" s="52"/>
      <c r="M17" s="52"/>
      <c r="N17" s="52"/>
      <c r="O17" s="53"/>
      <c r="P17" s="53"/>
      <c r="Q17" s="53"/>
      <c r="R17" s="53"/>
      <c r="S17" s="53"/>
      <c r="T17" s="53"/>
      <c r="U17" s="53"/>
      <c r="V17" s="60"/>
      <c r="W17" s="60"/>
      <c r="X17" s="60"/>
      <c r="Y17" s="60"/>
      <c r="Z17" s="60"/>
      <c r="AA17" s="60"/>
      <c r="AB17" s="60"/>
      <c r="AC17" s="60"/>
      <c r="AD17" s="60"/>
      <c r="AE17" s="60"/>
      <c r="AF17" s="60"/>
      <c r="AG17" s="60"/>
      <c r="AH17" s="60"/>
      <c r="AI17" s="60"/>
      <c r="AJ17" s="58"/>
      <c r="AK17" s="58"/>
      <c r="AL17" s="58"/>
      <c r="AM17" s="58"/>
      <c r="AN17" s="58"/>
      <c r="AO17" s="58"/>
      <c r="AP17" s="58"/>
      <c r="AQ17" s="58"/>
      <c r="AR17" s="52"/>
      <c r="AS17" s="70" t="e">
        <f t="shared" si="3"/>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4"/>
        <v>#N/A</v>
      </c>
    </row>
    <row r="18" spans="1:75" ht="25" customHeight="1" x14ac:dyDescent="0.15">
      <c r="A18" s="29"/>
      <c r="B18" s="29"/>
      <c r="C18" s="29"/>
      <c r="D18" s="29"/>
      <c r="E18" s="29"/>
      <c r="F18" s="30"/>
      <c r="G18" s="30"/>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c r="AS18" s="70" t="e">
        <f t="shared" si="3"/>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4"/>
        <v>#N/A</v>
      </c>
    </row>
    <row r="19" spans="1:75" ht="25" customHeight="1" x14ac:dyDescent="0.15">
      <c r="A19" s="29"/>
      <c r="B19" s="29"/>
      <c r="C19" s="29"/>
      <c r="D19" s="29"/>
      <c r="E19" s="29"/>
      <c r="F19" s="30"/>
      <c r="G19" s="30"/>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c r="AS19" s="70" t="e">
        <f t="shared" si="3"/>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4"/>
        <v>#N/A</v>
      </c>
    </row>
    <row r="20" spans="1:75" ht="25" customHeight="1" x14ac:dyDescent="0.15">
      <c r="A20" s="29"/>
      <c r="B20" s="29"/>
      <c r="C20" s="29"/>
      <c r="D20" s="29"/>
      <c r="E20" s="29"/>
      <c r="F20" s="30"/>
      <c r="G20" s="30"/>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c r="AS20" s="70" t="e">
        <f t="shared" si="3"/>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4"/>
        <v>#N/A</v>
      </c>
    </row>
    <row r="21" spans="1:75" ht="25" customHeight="1" x14ac:dyDescent="0.15">
      <c r="A21" s="29"/>
      <c r="B21" s="29"/>
      <c r="C21" s="29"/>
      <c r="D21" s="29"/>
      <c r="E21" s="29"/>
      <c r="F21" s="30"/>
      <c r="G21" s="30"/>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c r="AS21" s="70" t="e">
        <f t="shared" si="3"/>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4"/>
        <v>#N/A</v>
      </c>
    </row>
    <row r="22" spans="1:75" ht="25" customHeight="1" x14ac:dyDescent="0.15">
      <c r="A22" s="29"/>
      <c r="B22" s="29"/>
      <c r="C22" s="29"/>
      <c r="D22" s="29"/>
      <c r="E22" s="29"/>
      <c r="F22" s="30"/>
      <c r="G22" s="30"/>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c r="AS22" s="70" t="e">
        <f t="shared" si="3"/>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4"/>
        <v>#N/A</v>
      </c>
    </row>
    <row r="23" spans="1:75" ht="25" customHeight="1" x14ac:dyDescent="0.15">
      <c r="A23" s="29"/>
      <c r="B23" s="29"/>
      <c r="C23" s="29"/>
      <c r="D23" s="29"/>
      <c r="E23" s="29"/>
      <c r="F23" s="30"/>
      <c r="G23" s="30"/>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c r="AS23" s="70" t="e">
        <f t="shared" si="3"/>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4"/>
        <v>#N/A</v>
      </c>
    </row>
    <row r="24" spans="1:75" ht="25" customHeight="1" x14ac:dyDescent="0.15">
      <c r="A24" s="29"/>
      <c r="B24" s="29"/>
      <c r="C24" s="29"/>
      <c r="D24" s="29"/>
      <c r="E24" s="29"/>
      <c r="F24" s="30"/>
      <c r="G24" s="30"/>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c r="AS24" s="70" t="e">
        <f t="shared" si="3"/>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4"/>
        <v>#N/A</v>
      </c>
    </row>
    <row r="25" spans="1:75" ht="25" customHeight="1" x14ac:dyDescent="0.15">
      <c r="A25" s="29"/>
      <c r="B25" s="29"/>
      <c r="C25" s="29"/>
      <c r="D25" s="29"/>
      <c r="E25" s="29"/>
      <c r="F25" s="30"/>
      <c r="G25" s="30"/>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c r="AS25" s="70" t="e">
        <f t="shared" si="3"/>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4"/>
        <v>#N/A</v>
      </c>
    </row>
    <row r="26" spans="1:75" ht="25" customHeight="1" x14ac:dyDescent="0.15">
      <c r="A26" s="29"/>
      <c r="B26" s="29"/>
      <c r="C26" s="29"/>
      <c r="D26" s="29"/>
      <c r="E26" s="29"/>
      <c r="F26" s="30"/>
      <c r="G26" s="30"/>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c r="AS26" s="70" t="e">
        <f t="shared" si="3"/>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4"/>
        <v>#N/A</v>
      </c>
    </row>
    <row r="27" spans="1:75" ht="25" customHeight="1" x14ac:dyDescent="0.15">
      <c r="A27" s="29"/>
      <c r="B27" s="29"/>
      <c r="C27" s="29"/>
      <c r="D27" s="29"/>
      <c r="E27" s="29"/>
      <c r="F27" s="30"/>
      <c r="G27" s="30"/>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c r="AS27" s="70" t="e">
        <f t="shared" si="3"/>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4"/>
        <v>#N/A</v>
      </c>
    </row>
    <row r="28" spans="1:75" ht="25" customHeight="1" x14ac:dyDescent="0.15">
      <c r="A28" s="29"/>
      <c r="B28" s="29"/>
      <c r="C28" s="29"/>
      <c r="D28" s="29"/>
      <c r="E28" s="29"/>
      <c r="F28" s="30"/>
      <c r="G28" s="30"/>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c r="AS28" s="70" t="e">
        <f t="shared" si="3"/>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4"/>
        <v>#N/A</v>
      </c>
    </row>
    <row r="29" spans="1:75" ht="25" customHeight="1" x14ac:dyDescent="0.15">
      <c r="A29" s="29"/>
      <c r="B29" s="29"/>
      <c r="C29" s="29"/>
      <c r="D29" s="29"/>
      <c r="E29" s="29"/>
      <c r="F29" s="30"/>
      <c r="G29" s="30"/>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c r="AS29" s="70" t="e">
        <f t="shared" si="3"/>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4"/>
        <v>#N/A</v>
      </c>
    </row>
    <row r="30" spans="1:75" ht="25" customHeight="1" x14ac:dyDescent="0.15">
      <c r="A30" s="29"/>
      <c r="B30" s="29"/>
      <c r="C30" s="29"/>
      <c r="D30" s="29"/>
      <c r="E30" s="29"/>
      <c r="F30" s="30"/>
      <c r="G30" s="30"/>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c r="AS30" s="70" t="e">
        <f t="shared" si="3"/>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4"/>
        <v>#N/A</v>
      </c>
    </row>
    <row r="31" spans="1:75" ht="25" customHeight="1" x14ac:dyDescent="0.15">
      <c r="A31" s="29"/>
      <c r="B31" s="29"/>
      <c r="C31" s="29"/>
      <c r="D31" s="29"/>
      <c r="E31" s="29"/>
      <c r="F31" s="30"/>
      <c r="G31" s="30"/>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ref="AR31:AR68" si="5">ROUND((AZ$2*AZ31+BA$2*BA31+BB$2*BB31+BC$2*BC31+BD$2*BD31+BE$2*BE31+BF$2*BF31+BG$2*BG31)/3,0)</f>
        <v>#N/A</v>
      </c>
      <c r="AS31" s="70" t="e">
        <f t="shared" si="3"/>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4"/>
        <v>#N/A</v>
      </c>
    </row>
    <row r="32" spans="1:75" ht="25" customHeight="1" x14ac:dyDescent="0.15">
      <c r="A32" s="29"/>
      <c r="B32" s="29"/>
      <c r="C32" s="29"/>
      <c r="D32" s="29"/>
      <c r="E32" s="29"/>
      <c r="F32" s="30"/>
      <c r="G32" s="30"/>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5"/>
        <v>#N/A</v>
      </c>
      <c r="AS32" s="70" t="e">
        <f t="shared" si="3"/>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4"/>
        <v>#N/A</v>
      </c>
    </row>
    <row r="33" spans="1:75" ht="25" customHeight="1" x14ac:dyDescent="0.15">
      <c r="A33" s="29"/>
      <c r="B33" s="29"/>
      <c r="C33" s="29"/>
      <c r="D33" s="29"/>
      <c r="E33" s="29"/>
      <c r="F33" s="30"/>
      <c r="G33" s="30"/>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5"/>
        <v>#N/A</v>
      </c>
      <c r="AS33" s="70" t="e">
        <f t="shared" si="3"/>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4"/>
        <v>#N/A</v>
      </c>
    </row>
    <row r="34" spans="1:75" ht="25" customHeight="1" x14ac:dyDescent="0.15">
      <c r="A34" s="29"/>
      <c r="B34" s="29"/>
      <c r="C34" s="29"/>
      <c r="D34" s="29"/>
      <c r="E34" s="29"/>
      <c r="F34" s="30"/>
      <c r="G34" s="30"/>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5"/>
        <v>#N/A</v>
      </c>
      <c r="AS34" s="70" t="e">
        <f t="shared" si="3"/>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4"/>
        <v>#N/A</v>
      </c>
    </row>
    <row r="35" spans="1:75" ht="25" customHeight="1" x14ac:dyDescent="0.15">
      <c r="A35" s="29"/>
      <c r="B35" s="29"/>
      <c r="C35" s="29"/>
      <c r="D35" s="29"/>
      <c r="E35" s="29"/>
      <c r="F35" s="30"/>
      <c r="G35" s="30"/>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5"/>
        <v>#N/A</v>
      </c>
      <c r="AS35" s="70" t="e">
        <f t="shared" si="3"/>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4"/>
        <v>#N/A</v>
      </c>
    </row>
    <row r="36" spans="1:75" ht="25" customHeight="1" x14ac:dyDescent="0.15">
      <c r="A36" s="29"/>
      <c r="B36" s="29"/>
      <c r="C36" s="29"/>
      <c r="D36" s="29"/>
      <c r="E36" s="29"/>
      <c r="F36" s="30"/>
      <c r="G36" s="30"/>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5"/>
        <v>#N/A</v>
      </c>
      <c r="AS36" s="70" t="e">
        <f t="shared" si="3"/>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4"/>
        <v>#N/A</v>
      </c>
    </row>
    <row r="37" spans="1:75" ht="25" customHeight="1" x14ac:dyDescent="0.15">
      <c r="A37" s="29"/>
      <c r="B37" s="29"/>
      <c r="C37" s="29"/>
      <c r="D37" s="29"/>
      <c r="E37" s="29"/>
      <c r="F37" s="30"/>
      <c r="G37" s="30"/>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5"/>
        <v>#N/A</v>
      </c>
      <c r="AS37" s="70" t="e">
        <f t="shared" si="3"/>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4"/>
        <v>#N/A</v>
      </c>
    </row>
    <row r="38" spans="1:75" ht="25" customHeight="1" x14ac:dyDescent="0.15">
      <c r="A38" s="29"/>
      <c r="B38" s="29"/>
      <c r="C38" s="29"/>
      <c r="D38" s="29"/>
      <c r="E38" s="29"/>
      <c r="F38" s="30"/>
      <c r="G38" s="30"/>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5"/>
        <v>#N/A</v>
      </c>
      <c r="AS38" s="70" t="e">
        <f t="shared" si="3"/>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4"/>
        <v>#N/A</v>
      </c>
    </row>
    <row r="39" spans="1:75" ht="25" customHeight="1" x14ac:dyDescent="0.15">
      <c r="A39" s="29"/>
      <c r="B39" s="29"/>
      <c r="C39" s="29"/>
      <c r="D39" s="29"/>
      <c r="E39" s="29"/>
      <c r="F39" s="30"/>
      <c r="G39" s="30"/>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5"/>
        <v>#N/A</v>
      </c>
      <c r="AS39" s="70" t="e">
        <f t="shared" si="3"/>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4"/>
        <v>#N/A</v>
      </c>
    </row>
    <row r="40" spans="1:75" ht="25" customHeight="1" x14ac:dyDescent="0.15">
      <c r="A40" s="29"/>
      <c r="B40" s="29"/>
      <c r="C40" s="29"/>
      <c r="D40" s="29"/>
      <c r="E40" s="29"/>
      <c r="F40" s="30"/>
      <c r="G40" s="30"/>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5"/>
        <v>#N/A</v>
      </c>
      <c r="AS40" s="70" t="e">
        <f t="shared" si="3"/>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4"/>
        <v>#N/A</v>
      </c>
    </row>
    <row r="41" spans="1:75" ht="25" customHeight="1" x14ac:dyDescent="0.15">
      <c r="A41" s="29"/>
      <c r="B41" s="29"/>
      <c r="C41" s="29"/>
      <c r="D41" s="29"/>
      <c r="E41" s="29"/>
      <c r="F41" s="30"/>
      <c r="G41" s="30"/>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5"/>
        <v>#N/A</v>
      </c>
      <c r="AS41" s="70" t="e">
        <f t="shared" si="3"/>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4"/>
        <v>#N/A</v>
      </c>
    </row>
    <row r="42" spans="1:75" ht="25" customHeight="1" x14ac:dyDescent="0.15">
      <c r="A42" s="29"/>
      <c r="B42" s="29"/>
      <c r="C42" s="29"/>
      <c r="D42" s="29"/>
      <c r="E42" s="29"/>
      <c r="F42" s="30"/>
      <c r="G42" s="30"/>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5"/>
        <v>#N/A</v>
      </c>
      <c r="AS42" s="70" t="e">
        <f t="shared" si="3"/>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4"/>
        <v>#N/A</v>
      </c>
    </row>
    <row r="43" spans="1:75" ht="25" customHeight="1" x14ac:dyDescent="0.15">
      <c r="A43" s="29"/>
      <c r="B43" s="29"/>
      <c r="C43" s="29"/>
      <c r="D43" s="29"/>
      <c r="E43" s="29"/>
      <c r="F43" s="30"/>
      <c r="G43" s="30"/>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5"/>
        <v>#N/A</v>
      </c>
      <c r="AS43" s="70" t="e">
        <f t="shared" si="3"/>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4"/>
        <v>#N/A</v>
      </c>
    </row>
    <row r="44" spans="1:75" ht="25" customHeight="1" x14ac:dyDescent="0.15">
      <c r="A44" s="29"/>
      <c r="B44" s="29"/>
      <c r="C44" s="29"/>
      <c r="D44" s="29"/>
      <c r="E44" s="29"/>
      <c r="F44" s="30"/>
      <c r="G44" s="30"/>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5"/>
        <v>#N/A</v>
      </c>
      <c r="AS44" s="70" t="e">
        <f t="shared" si="3"/>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4"/>
        <v>#N/A</v>
      </c>
    </row>
    <row r="45" spans="1:75" ht="25" customHeight="1" x14ac:dyDescent="0.15">
      <c r="A45" s="29"/>
      <c r="B45" s="29"/>
      <c r="C45" s="29"/>
      <c r="D45" s="29"/>
      <c r="E45" s="29"/>
      <c r="F45" s="30"/>
      <c r="G45" s="30"/>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5"/>
        <v>#N/A</v>
      </c>
      <c r="AS45" s="70" t="e">
        <f t="shared" si="3"/>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4"/>
        <v>#N/A</v>
      </c>
    </row>
    <row r="46" spans="1:75" ht="25" customHeight="1" x14ac:dyDescent="0.15">
      <c r="A46" s="29"/>
      <c r="B46" s="29"/>
      <c r="C46" s="29"/>
      <c r="D46" s="29"/>
      <c r="E46" s="29"/>
      <c r="F46" s="30"/>
      <c r="G46" s="30"/>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5"/>
        <v>#N/A</v>
      </c>
      <c r="AS46" s="70" t="e">
        <f t="shared" si="3"/>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4"/>
        <v>#N/A</v>
      </c>
    </row>
    <row r="47" spans="1:75" ht="25" customHeight="1" x14ac:dyDescent="0.15">
      <c r="A47" s="29"/>
      <c r="B47" s="29"/>
      <c r="C47" s="29"/>
      <c r="D47" s="29"/>
      <c r="E47" s="29"/>
      <c r="F47" s="30"/>
      <c r="G47" s="30"/>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5"/>
        <v>#N/A</v>
      </c>
      <c r="AS47" s="70" t="e">
        <f t="shared" si="3"/>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4"/>
        <v>#N/A</v>
      </c>
    </row>
    <row r="48" spans="1:75" ht="25" customHeight="1" x14ac:dyDescent="0.15">
      <c r="A48" s="29"/>
      <c r="B48" s="29"/>
      <c r="C48" s="29"/>
      <c r="D48" s="29"/>
      <c r="E48" s="29"/>
      <c r="F48" s="30"/>
      <c r="G48" s="30"/>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5"/>
        <v>#N/A</v>
      </c>
      <c r="AS48" s="70" t="e">
        <f t="shared" si="3"/>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4"/>
        <v>#N/A</v>
      </c>
    </row>
    <row r="49" spans="1:75" ht="25" customHeight="1" x14ac:dyDescent="0.15">
      <c r="A49" s="29"/>
      <c r="B49" s="29"/>
      <c r="C49" s="29"/>
      <c r="D49" s="29"/>
      <c r="E49" s="29"/>
      <c r="F49" s="30"/>
      <c r="G49" s="30"/>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5"/>
        <v>#N/A</v>
      </c>
      <c r="AS49" s="70" t="e">
        <f t="shared" si="3"/>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4"/>
        <v>#N/A</v>
      </c>
    </row>
    <row r="50" spans="1:75" ht="25" customHeight="1" x14ac:dyDescent="0.15">
      <c r="A50" s="29"/>
      <c r="B50" s="29"/>
      <c r="C50" s="29"/>
      <c r="D50" s="29"/>
      <c r="E50" s="29"/>
      <c r="F50" s="30"/>
      <c r="G50" s="30"/>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5"/>
        <v>#N/A</v>
      </c>
      <c r="AS50" s="70" t="e">
        <f t="shared" si="3"/>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4"/>
        <v>#N/A</v>
      </c>
    </row>
    <row r="51" spans="1:75" ht="25" customHeight="1" x14ac:dyDescent="0.15">
      <c r="A51" s="29"/>
      <c r="B51" s="29"/>
      <c r="C51" s="29"/>
      <c r="D51" s="29"/>
      <c r="E51" s="29"/>
      <c r="F51" s="30"/>
      <c r="G51" s="30"/>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5"/>
        <v>#N/A</v>
      </c>
      <c r="AS51" s="70" t="e">
        <f t="shared" si="3"/>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4"/>
        <v>#N/A</v>
      </c>
    </row>
    <row r="52" spans="1:75" ht="25" customHeight="1" x14ac:dyDescent="0.15">
      <c r="A52" s="29"/>
      <c r="B52" s="29"/>
      <c r="C52" s="29"/>
      <c r="D52" s="29"/>
      <c r="E52" s="29"/>
      <c r="F52" s="30"/>
      <c r="G52" s="30"/>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5"/>
        <v>#N/A</v>
      </c>
      <c r="AS52" s="70" t="e">
        <f t="shared" si="3"/>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4"/>
        <v>#N/A</v>
      </c>
    </row>
    <row r="53" spans="1:75" ht="25" customHeight="1" x14ac:dyDescent="0.15">
      <c r="A53" s="29"/>
      <c r="B53" s="29"/>
      <c r="C53" s="29"/>
      <c r="D53" s="29"/>
      <c r="E53" s="29"/>
      <c r="F53" s="30"/>
      <c r="G53" s="30"/>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5"/>
        <v>#N/A</v>
      </c>
      <c r="AS53" s="70" t="e">
        <f t="shared" si="3"/>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4"/>
        <v>#N/A</v>
      </c>
    </row>
    <row r="54" spans="1:75" ht="25" customHeight="1" x14ac:dyDescent="0.15">
      <c r="A54" s="29"/>
      <c r="B54" s="29"/>
      <c r="C54" s="29"/>
      <c r="D54" s="29"/>
      <c r="E54" s="29"/>
      <c r="F54" s="30"/>
      <c r="G54" s="30"/>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5"/>
        <v>#N/A</v>
      </c>
      <c r="AS54" s="70" t="e">
        <f t="shared" si="3"/>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4"/>
        <v>#N/A</v>
      </c>
    </row>
    <row r="55" spans="1:75" ht="25" customHeight="1" x14ac:dyDescent="0.15">
      <c r="A55" s="29"/>
      <c r="B55" s="29"/>
      <c r="C55" s="29"/>
      <c r="D55" s="29"/>
      <c r="E55" s="29"/>
      <c r="F55" s="30"/>
      <c r="G55" s="30"/>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5"/>
        <v>#N/A</v>
      </c>
      <c r="AS55" s="70" t="e">
        <f t="shared" si="3"/>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4"/>
        <v>#N/A</v>
      </c>
    </row>
    <row r="56" spans="1:75" ht="25" customHeight="1" x14ac:dyDescent="0.15">
      <c r="A56" s="29"/>
      <c r="B56" s="29"/>
      <c r="C56" s="29"/>
      <c r="D56" s="29"/>
      <c r="E56" s="29"/>
      <c r="F56" s="30"/>
      <c r="G56" s="30"/>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5"/>
        <v>#N/A</v>
      </c>
      <c r="AS56" s="70" t="e">
        <f t="shared" si="3"/>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4"/>
        <v>#N/A</v>
      </c>
    </row>
    <row r="57" spans="1:75" ht="25" customHeight="1" x14ac:dyDescent="0.15">
      <c r="A57" s="29"/>
      <c r="B57" s="29"/>
      <c r="C57" s="29"/>
      <c r="D57" s="29"/>
      <c r="E57" s="29"/>
      <c r="F57" s="30"/>
      <c r="G57" s="30"/>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5"/>
        <v>#N/A</v>
      </c>
      <c r="AS57" s="70" t="e">
        <f t="shared" si="3"/>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4"/>
        <v>#N/A</v>
      </c>
    </row>
    <row r="58" spans="1:75" ht="25" customHeight="1" x14ac:dyDescent="0.15">
      <c r="A58" s="29"/>
      <c r="B58" s="29"/>
      <c r="C58" s="29"/>
      <c r="D58" s="29"/>
      <c r="E58" s="29"/>
      <c r="F58" s="30"/>
      <c r="G58" s="30"/>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5"/>
        <v>#N/A</v>
      </c>
      <c r="AS58" s="70" t="e">
        <f t="shared" si="3"/>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4"/>
        <v>#N/A</v>
      </c>
    </row>
    <row r="59" spans="1:75" ht="25" customHeight="1" x14ac:dyDescent="0.15">
      <c r="A59" s="29"/>
      <c r="B59" s="29"/>
      <c r="C59" s="29"/>
      <c r="D59" s="29"/>
      <c r="E59" s="29"/>
      <c r="F59" s="30"/>
      <c r="G59" s="30"/>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5"/>
        <v>#N/A</v>
      </c>
      <c r="AS59" s="70" t="e">
        <f t="shared" si="3"/>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4"/>
        <v>#N/A</v>
      </c>
    </row>
    <row r="60" spans="1:75" ht="25" customHeight="1" x14ac:dyDescent="0.15">
      <c r="A60" s="29"/>
      <c r="B60" s="29"/>
      <c r="C60" s="29"/>
      <c r="D60" s="29"/>
      <c r="E60" s="29"/>
      <c r="F60" s="30"/>
      <c r="G60" s="30"/>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5"/>
        <v>#N/A</v>
      </c>
      <c r="AS60" s="70" t="e">
        <f t="shared" si="3"/>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4"/>
        <v>#N/A</v>
      </c>
    </row>
    <row r="61" spans="1:75" ht="25" customHeight="1" x14ac:dyDescent="0.15">
      <c r="A61" s="29"/>
      <c r="B61" s="29"/>
      <c r="C61" s="29"/>
      <c r="D61" s="29"/>
      <c r="E61" s="29"/>
      <c r="F61" s="30"/>
      <c r="G61" s="30"/>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5"/>
        <v>#N/A</v>
      </c>
      <c r="AS61" s="70" t="e">
        <f t="shared" si="3"/>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4"/>
        <v>#N/A</v>
      </c>
    </row>
    <row r="62" spans="1:75" ht="25" customHeight="1" x14ac:dyDescent="0.15">
      <c r="A62" s="29"/>
      <c r="B62" s="29"/>
      <c r="C62" s="29"/>
      <c r="D62" s="29"/>
      <c r="E62" s="29"/>
      <c r="F62" s="30"/>
      <c r="G62" s="30"/>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5"/>
        <v>#N/A</v>
      </c>
      <c r="AS62" s="70" t="e">
        <f t="shared" si="3"/>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4"/>
        <v>#N/A</v>
      </c>
    </row>
    <row r="63" spans="1:75" ht="25" customHeight="1" x14ac:dyDescent="0.15">
      <c r="A63" s="29"/>
      <c r="B63" s="29"/>
      <c r="C63" s="29"/>
      <c r="D63" s="29"/>
      <c r="E63" s="29"/>
      <c r="F63" s="30"/>
      <c r="G63" s="30"/>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5"/>
        <v>#N/A</v>
      </c>
      <c r="AS63" s="70" t="e">
        <f t="shared" si="3"/>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4"/>
        <v>#N/A</v>
      </c>
    </row>
    <row r="64" spans="1:75" ht="25" customHeight="1" x14ac:dyDescent="0.15">
      <c r="A64" s="29"/>
      <c r="B64" s="29"/>
      <c r="C64" s="29"/>
      <c r="D64" s="29"/>
      <c r="E64" s="29"/>
      <c r="F64" s="30"/>
      <c r="G64" s="30"/>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5"/>
        <v>#N/A</v>
      </c>
      <c r="AS64" s="70" t="e">
        <f t="shared" si="3"/>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4"/>
        <v>#N/A</v>
      </c>
    </row>
    <row r="65" spans="1:75" ht="25" customHeight="1" x14ac:dyDescent="0.15">
      <c r="A65" s="29"/>
      <c r="B65" s="29"/>
      <c r="C65" s="29"/>
      <c r="D65" s="29"/>
      <c r="E65" s="29"/>
      <c r="F65" s="30"/>
      <c r="G65" s="30"/>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5"/>
        <v>#N/A</v>
      </c>
      <c r="AS65" s="70" t="e">
        <f t="shared" si="3"/>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4"/>
        <v>#N/A</v>
      </c>
    </row>
    <row r="66" spans="1:75" ht="25" customHeight="1" x14ac:dyDescent="0.15">
      <c r="A66" s="29"/>
      <c r="B66" s="29"/>
      <c r="C66" s="29"/>
      <c r="D66" s="29"/>
      <c r="E66" s="29"/>
      <c r="F66" s="30"/>
      <c r="G66" s="30"/>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5"/>
        <v>#N/A</v>
      </c>
      <c r="AS66" s="70" t="e">
        <f t="shared" si="3"/>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ref="BW66:BW129" si="6">SUM(BI66:BV66)</f>
        <v>#N/A</v>
      </c>
    </row>
    <row r="67" spans="1:75" ht="25" customHeight="1" x14ac:dyDescent="0.15">
      <c r="A67" s="29"/>
      <c r="B67" s="29"/>
      <c r="C67" s="29"/>
      <c r="D67" s="29"/>
      <c r="E67" s="29"/>
      <c r="F67" s="30"/>
      <c r="G67" s="30"/>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5"/>
        <v>#N/A</v>
      </c>
      <c r="AS67" s="70" t="e">
        <f t="shared" si="3"/>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6"/>
        <v>#N/A</v>
      </c>
    </row>
    <row r="68" spans="1:75" ht="25" customHeight="1" x14ac:dyDescent="0.15">
      <c r="A68" s="29"/>
      <c r="B68" s="29"/>
      <c r="C68" s="29"/>
      <c r="D68" s="29"/>
      <c r="E68" s="29"/>
      <c r="F68" s="30"/>
      <c r="G68" s="30"/>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5"/>
        <v>#N/A</v>
      </c>
      <c r="AS68" s="70" t="e">
        <f t="shared" si="3"/>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6"/>
        <v>#N/A</v>
      </c>
    </row>
    <row r="69" spans="1:75" ht="25" customHeight="1" x14ac:dyDescent="0.15">
      <c r="A69" s="29"/>
      <c r="B69" s="29"/>
      <c r="C69" s="29"/>
      <c r="D69" s="29"/>
      <c r="E69" s="29"/>
      <c r="F69" s="30"/>
      <c r="G69" s="30"/>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7">ROUND((AZ$2*AZ69+BA$2*BA69+BB$2*BB69+BC$2*BC69+BD$2*BD69+BE$2*BE69+BF$2*BF69+BG$2*BG69)/3,0)</f>
        <v>#N/A</v>
      </c>
      <c r="AS69" s="70" t="e">
        <f t="shared" si="3"/>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6"/>
        <v>#N/A</v>
      </c>
    </row>
    <row r="70" spans="1:75" ht="25" customHeight="1" x14ac:dyDescent="0.15">
      <c r="A70" s="29"/>
      <c r="B70" s="29"/>
      <c r="C70" s="29"/>
      <c r="D70" s="29"/>
      <c r="E70" s="29"/>
      <c r="F70" s="30"/>
      <c r="G70" s="30"/>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7"/>
        <v>#N/A</v>
      </c>
      <c r="AS70" s="70" t="e">
        <f t="shared" ref="AS70:AS133" si="8">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6"/>
        <v>#N/A</v>
      </c>
    </row>
    <row r="71" spans="1:75" ht="25" customHeight="1" x14ac:dyDescent="0.15">
      <c r="A71" s="29"/>
      <c r="B71" s="29"/>
      <c r="C71" s="29"/>
      <c r="D71" s="29"/>
      <c r="E71" s="29"/>
      <c r="F71" s="30"/>
      <c r="G71" s="30"/>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7"/>
        <v>#N/A</v>
      </c>
      <c r="AS71" s="70" t="e">
        <f t="shared" si="8"/>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6"/>
        <v>#N/A</v>
      </c>
    </row>
    <row r="72" spans="1:75" ht="25" customHeight="1" x14ac:dyDescent="0.15">
      <c r="A72" s="29"/>
      <c r="B72" s="29"/>
      <c r="C72" s="29"/>
      <c r="D72" s="29"/>
      <c r="E72" s="29"/>
      <c r="F72" s="30"/>
      <c r="G72" s="30"/>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7"/>
        <v>#N/A</v>
      </c>
      <c r="AS72" s="70" t="e">
        <f t="shared" si="8"/>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6"/>
        <v>#N/A</v>
      </c>
    </row>
    <row r="73" spans="1:75" ht="25" customHeight="1" x14ac:dyDescent="0.15">
      <c r="A73" s="29"/>
      <c r="B73" s="29"/>
      <c r="C73" s="29"/>
      <c r="D73" s="29"/>
      <c r="E73" s="29"/>
      <c r="F73" s="30"/>
      <c r="G73" s="30"/>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7"/>
        <v>#N/A</v>
      </c>
      <c r="AS73" s="70" t="e">
        <f t="shared" si="8"/>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6"/>
        <v>#N/A</v>
      </c>
    </row>
    <row r="74" spans="1:75" ht="25" customHeight="1" x14ac:dyDescent="0.15">
      <c r="A74" s="29"/>
      <c r="B74" s="29"/>
      <c r="C74" s="29"/>
      <c r="D74" s="29"/>
      <c r="E74" s="29"/>
      <c r="F74" s="30"/>
      <c r="G74" s="30"/>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7"/>
        <v>#N/A</v>
      </c>
      <c r="AS74" s="70" t="e">
        <f t="shared" si="8"/>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6"/>
        <v>#N/A</v>
      </c>
    </row>
    <row r="75" spans="1:75" ht="25" customHeight="1" x14ac:dyDescent="0.15">
      <c r="A75" s="29"/>
      <c r="B75" s="29"/>
      <c r="C75" s="29"/>
      <c r="D75" s="29"/>
      <c r="E75" s="29"/>
      <c r="F75" s="30"/>
      <c r="G75" s="30"/>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7"/>
        <v>#N/A</v>
      </c>
      <c r="AS75" s="70" t="e">
        <f t="shared" si="8"/>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6"/>
        <v>#N/A</v>
      </c>
    </row>
    <row r="76" spans="1:75" ht="25" customHeight="1" x14ac:dyDescent="0.15">
      <c r="A76" s="29"/>
      <c r="B76" s="29"/>
      <c r="C76" s="29"/>
      <c r="D76" s="29"/>
      <c r="E76" s="29"/>
      <c r="F76" s="30"/>
      <c r="G76" s="30"/>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7"/>
        <v>#N/A</v>
      </c>
      <c r="AS76" s="70" t="e">
        <f t="shared" si="8"/>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6"/>
        <v>#N/A</v>
      </c>
    </row>
    <row r="77" spans="1:75" ht="25" customHeight="1" x14ac:dyDescent="0.15">
      <c r="A77" s="29"/>
      <c r="B77" s="29"/>
      <c r="C77" s="29"/>
      <c r="D77" s="29"/>
      <c r="E77" s="29"/>
      <c r="F77" s="30"/>
      <c r="G77" s="30"/>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7"/>
        <v>#N/A</v>
      </c>
      <c r="AS77" s="70" t="e">
        <f t="shared" si="8"/>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6"/>
        <v>#N/A</v>
      </c>
    </row>
    <row r="78" spans="1:75" ht="25" customHeight="1" x14ac:dyDescent="0.15">
      <c r="A78" s="29"/>
      <c r="B78" s="29"/>
      <c r="C78" s="29"/>
      <c r="D78" s="29"/>
      <c r="E78" s="29"/>
      <c r="F78" s="30"/>
      <c r="G78" s="30"/>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7"/>
        <v>#N/A</v>
      </c>
      <c r="AS78" s="70" t="e">
        <f t="shared" si="8"/>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6"/>
        <v>#N/A</v>
      </c>
    </row>
    <row r="79" spans="1:75" ht="25" customHeight="1" x14ac:dyDescent="0.15">
      <c r="A79" s="29"/>
      <c r="B79" s="29"/>
      <c r="C79" s="29"/>
      <c r="D79" s="29"/>
      <c r="E79" s="29"/>
      <c r="F79" s="30"/>
      <c r="G79" s="30"/>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7"/>
        <v>#N/A</v>
      </c>
      <c r="AS79" s="70" t="e">
        <f t="shared" si="8"/>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6"/>
        <v>#N/A</v>
      </c>
    </row>
    <row r="80" spans="1:75" ht="25" customHeight="1" x14ac:dyDescent="0.15">
      <c r="A80" s="29"/>
      <c r="B80" s="29"/>
      <c r="C80" s="29"/>
      <c r="D80" s="29"/>
      <c r="E80" s="29"/>
      <c r="F80" s="30"/>
      <c r="G80" s="30"/>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7"/>
        <v>#N/A</v>
      </c>
      <c r="AS80" s="70" t="e">
        <f t="shared" si="8"/>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6"/>
        <v>#N/A</v>
      </c>
    </row>
    <row r="81" spans="1:75" ht="25" customHeight="1" x14ac:dyDescent="0.15">
      <c r="A81" s="29"/>
      <c r="B81" s="29"/>
      <c r="C81" s="29"/>
      <c r="D81" s="29"/>
      <c r="E81" s="29"/>
      <c r="F81" s="30"/>
      <c r="G81" s="30"/>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7"/>
        <v>#N/A</v>
      </c>
      <c r="AS81" s="70" t="e">
        <f t="shared" si="8"/>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6"/>
        <v>#N/A</v>
      </c>
    </row>
    <row r="82" spans="1:75" ht="25" customHeight="1" x14ac:dyDescent="0.15">
      <c r="A82" s="29"/>
      <c r="B82" s="29"/>
      <c r="C82" s="29"/>
      <c r="D82" s="29"/>
      <c r="E82" s="29"/>
      <c r="F82" s="30"/>
      <c r="G82" s="30"/>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7"/>
        <v>#N/A</v>
      </c>
      <c r="AS82" s="70" t="e">
        <f t="shared" si="8"/>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6"/>
        <v>#N/A</v>
      </c>
    </row>
    <row r="83" spans="1:75" ht="25" customHeight="1" x14ac:dyDescent="0.15">
      <c r="A83" s="29"/>
      <c r="B83" s="29"/>
      <c r="C83" s="29"/>
      <c r="D83" s="29"/>
      <c r="E83" s="29"/>
      <c r="F83" s="30"/>
      <c r="G83" s="30"/>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7"/>
        <v>#N/A</v>
      </c>
      <c r="AS83" s="70" t="e">
        <f t="shared" si="8"/>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6"/>
        <v>#N/A</v>
      </c>
    </row>
    <row r="84" spans="1:75" ht="25" customHeight="1" x14ac:dyDescent="0.15">
      <c r="A84" s="29"/>
      <c r="B84" s="29"/>
      <c r="C84" s="29"/>
      <c r="D84" s="29"/>
      <c r="E84" s="29"/>
      <c r="F84" s="30"/>
      <c r="G84" s="30"/>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7"/>
        <v>#N/A</v>
      </c>
      <c r="AS84" s="70" t="e">
        <f t="shared" si="8"/>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6"/>
        <v>#N/A</v>
      </c>
    </row>
    <row r="85" spans="1:75" ht="25" customHeight="1" x14ac:dyDescent="0.15">
      <c r="A85" s="29"/>
      <c r="B85" s="29"/>
      <c r="C85" s="29"/>
      <c r="D85" s="29"/>
      <c r="E85" s="29"/>
      <c r="F85" s="30"/>
      <c r="G85" s="30"/>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7"/>
        <v>#N/A</v>
      </c>
      <c r="AS85" s="70" t="e">
        <f t="shared" si="8"/>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6"/>
        <v>#N/A</v>
      </c>
    </row>
    <row r="86" spans="1:75" ht="25" customHeight="1" x14ac:dyDescent="0.15">
      <c r="A86" s="29"/>
      <c r="B86" s="29"/>
      <c r="C86" s="29"/>
      <c r="D86" s="29"/>
      <c r="E86" s="29"/>
      <c r="F86" s="30"/>
      <c r="G86" s="30"/>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7"/>
        <v>#N/A</v>
      </c>
      <c r="AS86" s="70" t="e">
        <f t="shared" si="8"/>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6"/>
        <v>#N/A</v>
      </c>
    </row>
    <row r="87" spans="1:75" ht="25" customHeight="1" x14ac:dyDescent="0.15">
      <c r="A87" s="29"/>
      <c r="B87" s="29"/>
      <c r="C87" s="29"/>
      <c r="D87" s="29"/>
      <c r="E87" s="29"/>
      <c r="F87" s="30"/>
      <c r="G87" s="30"/>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7"/>
        <v>#N/A</v>
      </c>
      <c r="AS87" s="70" t="e">
        <f t="shared" si="8"/>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6"/>
        <v>#N/A</v>
      </c>
    </row>
    <row r="88" spans="1:75" ht="25" customHeight="1" x14ac:dyDescent="0.15">
      <c r="A88" s="29"/>
      <c r="B88" s="29"/>
      <c r="C88" s="29"/>
      <c r="D88" s="29"/>
      <c r="E88" s="29"/>
      <c r="F88" s="30"/>
      <c r="G88" s="30"/>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7"/>
        <v>#N/A</v>
      </c>
      <c r="AS88" s="70" t="e">
        <f t="shared" si="8"/>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6"/>
        <v>#N/A</v>
      </c>
    </row>
    <row r="89" spans="1:75" ht="25" customHeight="1" x14ac:dyDescent="0.15">
      <c r="A89" s="29"/>
      <c r="B89" s="29"/>
      <c r="C89" s="29"/>
      <c r="D89" s="29"/>
      <c r="E89" s="29"/>
      <c r="F89" s="30"/>
      <c r="G89" s="30"/>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7"/>
        <v>#N/A</v>
      </c>
      <c r="AS89" s="70" t="e">
        <f t="shared" si="8"/>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6"/>
        <v>#N/A</v>
      </c>
    </row>
    <row r="90" spans="1:75" ht="25" customHeight="1" x14ac:dyDescent="0.15">
      <c r="A90" s="29"/>
      <c r="B90" s="29"/>
      <c r="C90" s="29"/>
      <c r="D90" s="29"/>
      <c r="E90" s="29"/>
      <c r="F90" s="30"/>
      <c r="G90" s="30"/>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7"/>
        <v>#N/A</v>
      </c>
      <c r="AS90" s="70" t="e">
        <f t="shared" si="8"/>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6"/>
        <v>#N/A</v>
      </c>
    </row>
    <row r="91" spans="1:75" ht="25" customHeight="1" x14ac:dyDescent="0.15">
      <c r="A91" s="29"/>
      <c r="B91" s="29"/>
      <c r="C91" s="29"/>
      <c r="D91" s="29"/>
      <c r="E91" s="29"/>
      <c r="F91" s="30"/>
      <c r="G91" s="30"/>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7"/>
        <v>#N/A</v>
      </c>
      <c r="AS91" s="70" t="e">
        <f t="shared" si="8"/>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6"/>
        <v>#N/A</v>
      </c>
    </row>
    <row r="92" spans="1:75" ht="25" customHeight="1" x14ac:dyDescent="0.15">
      <c r="A92" s="29"/>
      <c r="B92" s="29"/>
      <c r="C92" s="29"/>
      <c r="D92" s="29"/>
      <c r="E92" s="29"/>
      <c r="F92" s="30"/>
      <c r="G92" s="30"/>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7"/>
        <v>#N/A</v>
      </c>
      <c r="AS92" s="70" t="e">
        <f t="shared" si="8"/>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6"/>
        <v>#N/A</v>
      </c>
    </row>
    <row r="93" spans="1:75" ht="25" customHeight="1" x14ac:dyDescent="0.15">
      <c r="A93" s="29"/>
      <c r="B93" s="29"/>
      <c r="C93" s="29"/>
      <c r="D93" s="29"/>
      <c r="E93" s="29"/>
      <c r="F93" s="30"/>
      <c r="G93" s="30"/>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7"/>
        <v>#N/A</v>
      </c>
      <c r="AS93" s="70" t="e">
        <f t="shared" si="8"/>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6"/>
        <v>#N/A</v>
      </c>
    </row>
    <row r="94" spans="1:75" ht="25" customHeight="1" x14ac:dyDescent="0.15">
      <c r="A94" s="29"/>
      <c r="B94" s="29"/>
      <c r="C94" s="29"/>
      <c r="D94" s="29"/>
      <c r="E94" s="29"/>
      <c r="F94" s="30"/>
      <c r="G94" s="30"/>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7"/>
        <v>#N/A</v>
      </c>
      <c r="AS94" s="70" t="e">
        <f t="shared" si="8"/>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6"/>
        <v>#N/A</v>
      </c>
    </row>
    <row r="95" spans="1:75" ht="25" customHeight="1" x14ac:dyDescent="0.15">
      <c r="A95" s="29"/>
      <c r="B95" s="29"/>
      <c r="C95" s="29"/>
      <c r="D95" s="29"/>
      <c r="E95" s="29"/>
      <c r="F95" s="30"/>
      <c r="G95" s="30"/>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7"/>
        <v>#N/A</v>
      </c>
      <c r="AS95" s="70" t="e">
        <f t="shared" si="8"/>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6"/>
        <v>#N/A</v>
      </c>
    </row>
    <row r="96" spans="1:75" ht="25" customHeight="1" x14ac:dyDescent="0.15">
      <c r="A96" s="29"/>
      <c r="B96" s="29"/>
      <c r="C96" s="29"/>
      <c r="D96" s="29"/>
      <c r="E96" s="29"/>
      <c r="F96" s="30"/>
      <c r="G96" s="30"/>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7"/>
        <v>#N/A</v>
      </c>
      <c r="AS96" s="70" t="e">
        <f t="shared" si="8"/>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6"/>
        <v>#N/A</v>
      </c>
    </row>
    <row r="97" spans="1:75" ht="25" customHeight="1" x14ac:dyDescent="0.15">
      <c r="A97" s="29"/>
      <c r="B97" s="29"/>
      <c r="C97" s="29"/>
      <c r="D97" s="29"/>
      <c r="E97" s="29"/>
      <c r="F97" s="30"/>
      <c r="G97" s="30"/>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7"/>
        <v>#N/A</v>
      </c>
      <c r="AS97" s="70" t="e">
        <f t="shared" si="8"/>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6"/>
        <v>#N/A</v>
      </c>
    </row>
    <row r="98" spans="1:75" ht="25" customHeight="1" x14ac:dyDescent="0.15">
      <c r="A98" s="29"/>
      <c r="B98" s="29"/>
      <c r="C98" s="29"/>
      <c r="D98" s="29"/>
      <c r="E98" s="29"/>
      <c r="F98" s="30"/>
      <c r="G98" s="30"/>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7"/>
        <v>#N/A</v>
      </c>
      <c r="AS98" s="70" t="e">
        <f t="shared" si="8"/>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6"/>
        <v>#N/A</v>
      </c>
    </row>
    <row r="99" spans="1:75" ht="25" customHeight="1" x14ac:dyDescent="0.15">
      <c r="A99" s="29"/>
      <c r="B99" s="29"/>
      <c r="C99" s="29"/>
      <c r="D99" s="29"/>
      <c r="E99" s="29"/>
      <c r="F99" s="30"/>
      <c r="G99" s="30"/>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7"/>
        <v>#N/A</v>
      </c>
      <c r="AS99" s="70" t="e">
        <f t="shared" si="8"/>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6"/>
        <v>#N/A</v>
      </c>
    </row>
    <row r="100" spans="1:75" ht="25" customHeight="1" x14ac:dyDescent="0.15">
      <c r="A100" s="29"/>
      <c r="B100" s="29"/>
      <c r="C100" s="29"/>
      <c r="D100" s="29"/>
      <c r="E100" s="29"/>
      <c r="F100" s="30"/>
      <c r="G100" s="30"/>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7"/>
        <v>#N/A</v>
      </c>
      <c r="AS100" s="70" t="e">
        <f t="shared" si="8"/>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6"/>
        <v>#N/A</v>
      </c>
    </row>
    <row r="101" spans="1:75" ht="25" customHeight="1" x14ac:dyDescent="0.15">
      <c r="A101" s="29"/>
      <c r="B101" s="29"/>
      <c r="C101" s="29"/>
      <c r="D101" s="29"/>
      <c r="E101" s="29"/>
      <c r="F101" s="30"/>
      <c r="G101" s="30"/>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7"/>
        <v>#N/A</v>
      </c>
      <c r="AS101" s="70" t="e">
        <f t="shared" si="8"/>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6"/>
        <v>#N/A</v>
      </c>
    </row>
    <row r="102" spans="1:75" ht="25" customHeight="1" x14ac:dyDescent="0.15">
      <c r="A102" s="29"/>
      <c r="B102" s="29"/>
      <c r="C102" s="29"/>
      <c r="D102" s="29"/>
      <c r="E102" s="29"/>
      <c r="F102" s="30"/>
      <c r="G102" s="30"/>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7"/>
        <v>#N/A</v>
      </c>
      <c r="AS102" s="70" t="e">
        <f t="shared" si="8"/>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6"/>
        <v>#N/A</v>
      </c>
    </row>
    <row r="103" spans="1:75" ht="25" customHeight="1" x14ac:dyDescent="0.15">
      <c r="A103" s="29"/>
      <c r="B103" s="29"/>
      <c r="C103" s="29"/>
      <c r="D103" s="29"/>
      <c r="E103" s="29"/>
      <c r="F103" s="30"/>
      <c r="G103" s="30"/>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7"/>
        <v>#N/A</v>
      </c>
      <c r="AS103" s="70" t="e">
        <f t="shared" si="8"/>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6"/>
        <v>#N/A</v>
      </c>
    </row>
    <row r="104" spans="1:75" ht="25" customHeight="1" x14ac:dyDescent="0.15">
      <c r="A104" s="29"/>
      <c r="B104" s="29"/>
      <c r="C104" s="29"/>
      <c r="D104" s="29"/>
      <c r="E104" s="29"/>
      <c r="F104" s="30"/>
      <c r="G104" s="30"/>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7"/>
        <v>#N/A</v>
      </c>
      <c r="AS104" s="70" t="e">
        <f t="shared" si="8"/>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6"/>
        <v>#N/A</v>
      </c>
    </row>
    <row r="105" spans="1:75" ht="25" customHeight="1" x14ac:dyDescent="0.15">
      <c r="A105" s="29"/>
      <c r="B105" s="29"/>
      <c r="C105" s="29"/>
      <c r="D105" s="29"/>
      <c r="E105" s="29"/>
      <c r="F105" s="30"/>
      <c r="G105" s="30"/>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7"/>
        <v>#N/A</v>
      </c>
      <c r="AS105" s="70" t="e">
        <f t="shared" si="8"/>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6"/>
        <v>#N/A</v>
      </c>
    </row>
    <row r="106" spans="1:75" ht="25" customHeight="1" x14ac:dyDescent="0.15">
      <c r="A106" s="29"/>
      <c r="B106" s="29"/>
      <c r="C106" s="29"/>
      <c r="D106" s="29"/>
      <c r="E106" s="29"/>
      <c r="F106" s="30"/>
      <c r="G106" s="30"/>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7"/>
        <v>#N/A</v>
      </c>
      <c r="AS106" s="70" t="e">
        <f t="shared" si="8"/>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6"/>
        <v>#N/A</v>
      </c>
    </row>
    <row r="107" spans="1:75" ht="25" customHeight="1" x14ac:dyDescent="0.15">
      <c r="A107" s="29"/>
      <c r="B107" s="29"/>
      <c r="C107" s="29"/>
      <c r="D107" s="29"/>
      <c r="E107" s="29"/>
      <c r="F107" s="30"/>
      <c r="G107" s="30"/>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7"/>
        <v>#N/A</v>
      </c>
      <c r="AS107" s="70" t="e">
        <f t="shared" si="8"/>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6"/>
        <v>#N/A</v>
      </c>
    </row>
    <row r="108" spans="1:75" ht="25" customHeight="1" x14ac:dyDescent="0.15">
      <c r="A108" s="29"/>
      <c r="B108" s="29"/>
      <c r="C108" s="29"/>
      <c r="D108" s="29"/>
      <c r="E108" s="29"/>
      <c r="F108" s="30"/>
      <c r="G108" s="30"/>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7"/>
        <v>#N/A</v>
      </c>
      <c r="AS108" s="70" t="e">
        <f t="shared" si="8"/>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6"/>
        <v>#N/A</v>
      </c>
    </row>
    <row r="109" spans="1:75" ht="25" customHeight="1" x14ac:dyDescent="0.15">
      <c r="A109" s="29"/>
      <c r="B109" s="29"/>
      <c r="C109" s="29"/>
      <c r="D109" s="29"/>
      <c r="E109" s="29"/>
      <c r="F109" s="30"/>
      <c r="G109" s="30"/>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7"/>
        <v>#N/A</v>
      </c>
      <c r="AS109" s="70" t="e">
        <f t="shared" si="8"/>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6"/>
        <v>#N/A</v>
      </c>
    </row>
    <row r="110" spans="1:75" ht="25" customHeight="1" x14ac:dyDescent="0.15">
      <c r="A110" s="29"/>
      <c r="B110" s="29"/>
      <c r="C110" s="29"/>
      <c r="D110" s="29"/>
      <c r="E110" s="29"/>
      <c r="F110" s="30"/>
      <c r="G110" s="30"/>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7"/>
        <v>#N/A</v>
      </c>
      <c r="AS110" s="70" t="e">
        <f t="shared" si="8"/>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6"/>
        <v>#N/A</v>
      </c>
    </row>
    <row r="111" spans="1:75" ht="25" customHeight="1" x14ac:dyDescent="0.15">
      <c r="A111" s="29"/>
      <c r="B111" s="29"/>
      <c r="C111" s="29"/>
      <c r="D111" s="29"/>
      <c r="E111" s="29"/>
      <c r="F111" s="30"/>
      <c r="G111" s="30"/>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7"/>
        <v>#N/A</v>
      </c>
      <c r="AS111" s="70" t="e">
        <f t="shared" si="8"/>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6"/>
        <v>#N/A</v>
      </c>
    </row>
    <row r="112" spans="1:75" ht="25" customHeight="1" x14ac:dyDescent="0.15">
      <c r="A112" s="29"/>
      <c r="B112" s="29"/>
      <c r="C112" s="29"/>
      <c r="D112" s="29"/>
      <c r="E112" s="29"/>
      <c r="F112" s="30"/>
      <c r="G112" s="30"/>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7"/>
        <v>#N/A</v>
      </c>
      <c r="AS112" s="70" t="e">
        <f t="shared" si="8"/>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6"/>
        <v>#N/A</v>
      </c>
    </row>
    <row r="113" spans="1:75" ht="25" customHeight="1" x14ac:dyDescent="0.15">
      <c r="A113" s="29"/>
      <c r="B113" s="29"/>
      <c r="C113" s="29"/>
      <c r="D113" s="29"/>
      <c r="E113" s="29"/>
      <c r="F113" s="30"/>
      <c r="G113" s="30"/>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7"/>
        <v>#N/A</v>
      </c>
      <c r="AS113" s="70" t="e">
        <f t="shared" si="8"/>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6"/>
        <v>#N/A</v>
      </c>
    </row>
    <row r="114" spans="1:75" ht="25" customHeight="1" x14ac:dyDescent="0.15">
      <c r="A114" s="29"/>
      <c r="B114" s="29"/>
      <c r="C114" s="29"/>
      <c r="D114" s="29"/>
      <c r="E114" s="29"/>
      <c r="F114" s="30"/>
      <c r="G114" s="30"/>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7"/>
        <v>#N/A</v>
      </c>
      <c r="AS114" s="70" t="e">
        <f t="shared" si="8"/>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6"/>
        <v>#N/A</v>
      </c>
    </row>
    <row r="115" spans="1:75" ht="25" customHeight="1" x14ac:dyDescent="0.15">
      <c r="A115" s="29"/>
      <c r="B115" s="29"/>
      <c r="C115" s="29"/>
      <c r="D115" s="29"/>
      <c r="E115" s="29"/>
      <c r="F115" s="30"/>
      <c r="G115" s="30"/>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7"/>
        <v>#N/A</v>
      </c>
      <c r="AS115" s="70" t="e">
        <f t="shared" si="8"/>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6"/>
        <v>#N/A</v>
      </c>
    </row>
    <row r="116" spans="1:75" ht="25" customHeight="1" x14ac:dyDescent="0.15">
      <c r="A116" s="29"/>
      <c r="B116" s="29"/>
      <c r="C116" s="29"/>
      <c r="D116" s="29"/>
      <c r="E116" s="29"/>
      <c r="F116" s="30"/>
      <c r="G116" s="30"/>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7"/>
        <v>#N/A</v>
      </c>
      <c r="AS116" s="70" t="e">
        <f t="shared" si="8"/>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6"/>
        <v>#N/A</v>
      </c>
    </row>
    <row r="117" spans="1:75" ht="25" customHeight="1" x14ac:dyDescent="0.15">
      <c r="A117" s="29"/>
      <c r="B117" s="29"/>
      <c r="C117" s="29"/>
      <c r="D117" s="29"/>
      <c r="E117" s="29"/>
      <c r="F117" s="30"/>
      <c r="G117" s="30"/>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7"/>
        <v>#N/A</v>
      </c>
      <c r="AS117" s="70" t="e">
        <f t="shared" si="8"/>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6"/>
        <v>#N/A</v>
      </c>
    </row>
    <row r="118" spans="1:75" ht="25" customHeight="1" x14ac:dyDescent="0.15">
      <c r="A118" s="29"/>
      <c r="B118" s="29"/>
      <c r="C118" s="29"/>
      <c r="D118" s="29"/>
      <c r="E118" s="29"/>
      <c r="F118" s="30"/>
      <c r="G118" s="30"/>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7"/>
        <v>#N/A</v>
      </c>
      <c r="AS118" s="70" t="e">
        <f t="shared" si="8"/>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6"/>
        <v>#N/A</v>
      </c>
    </row>
    <row r="119" spans="1:75" ht="25" customHeight="1" x14ac:dyDescent="0.15">
      <c r="A119" s="29"/>
      <c r="B119" s="29"/>
      <c r="C119" s="29"/>
      <c r="D119" s="29"/>
      <c r="E119" s="29"/>
      <c r="F119" s="30"/>
      <c r="G119" s="30"/>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7"/>
        <v>#N/A</v>
      </c>
      <c r="AS119" s="70" t="e">
        <f t="shared" si="8"/>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6"/>
        <v>#N/A</v>
      </c>
    </row>
    <row r="120" spans="1:75" ht="25" customHeight="1" x14ac:dyDescent="0.15">
      <c r="A120" s="29"/>
      <c r="B120" s="29"/>
      <c r="C120" s="29"/>
      <c r="D120" s="29"/>
      <c r="E120" s="29"/>
      <c r="F120" s="30"/>
      <c r="G120" s="30"/>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7"/>
        <v>#N/A</v>
      </c>
      <c r="AS120" s="70" t="e">
        <f t="shared" si="8"/>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6"/>
        <v>#N/A</v>
      </c>
    </row>
    <row r="121" spans="1:75" ht="25" customHeight="1" x14ac:dyDescent="0.15">
      <c r="A121" s="29"/>
      <c r="B121" s="29"/>
      <c r="C121" s="29"/>
      <c r="D121" s="29"/>
      <c r="E121" s="29"/>
      <c r="F121" s="30"/>
      <c r="G121" s="30"/>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7"/>
        <v>#N/A</v>
      </c>
      <c r="AS121" s="70" t="e">
        <f t="shared" si="8"/>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6"/>
        <v>#N/A</v>
      </c>
    </row>
    <row r="122" spans="1:75" ht="25" customHeight="1" x14ac:dyDescent="0.15">
      <c r="A122" s="29"/>
      <c r="B122" s="29"/>
      <c r="C122" s="29"/>
      <c r="D122" s="29"/>
      <c r="E122" s="29"/>
      <c r="F122" s="30"/>
      <c r="G122" s="30"/>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7"/>
        <v>#N/A</v>
      </c>
      <c r="AS122" s="70" t="e">
        <f t="shared" si="8"/>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6"/>
        <v>#N/A</v>
      </c>
    </row>
    <row r="123" spans="1:75" ht="25" customHeight="1" x14ac:dyDescent="0.15">
      <c r="A123" s="29"/>
      <c r="B123" s="29"/>
      <c r="C123" s="29"/>
      <c r="D123" s="29"/>
      <c r="E123" s="29"/>
      <c r="F123" s="30"/>
      <c r="G123" s="30"/>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7"/>
        <v>#N/A</v>
      </c>
      <c r="AS123" s="70" t="e">
        <f t="shared" si="8"/>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6"/>
        <v>#N/A</v>
      </c>
    </row>
    <row r="124" spans="1:75" ht="25" customHeight="1" x14ac:dyDescent="0.15">
      <c r="A124" s="29"/>
      <c r="B124" s="29"/>
      <c r="C124" s="29"/>
      <c r="D124" s="29"/>
      <c r="E124" s="29"/>
      <c r="F124" s="30"/>
      <c r="G124" s="30"/>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7"/>
        <v>#N/A</v>
      </c>
      <c r="AS124" s="70" t="e">
        <f t="shared" si="8"/>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6"/>
        <v>#N/A</v>
      </c>
    </row>
    <row r="125" spans="1:75" ht="25" customHeight="1" x14ac:dyDescent="0.15">
      <c r="A125" s="29"/>
      <c r="B125" s="29"/>
      <c r="C125" s="29"/>
      <c r="D125" s="29"/>
      <c r="E125" s="29"/>
      <c r="F125" s="30"/>
      <c r="G125" s="30"/>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7"/>
        <v>#N/A</v>
      </c>
      <c r="AS125" s="70" t="e">
        <f t="shared" si="8"/>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6"/>
        <v>#N/A</v>
      </c>
    </row>
    <row r="126" spans="1:75" ht="25" customHeight="1" x14ac:dyDescent="0.15">
      <c r="A126" s="29"/>
      <c r="B126" s="29"/>
      <c r="C126" s="29"/>
      <c r="D126" s="29"/>
      <c r="E126" s="29"/>
      <c r="F126" s="30"/>
      <c r="G126" s="30"/>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7"/>
        <v>#N/A</v>
      </c>
      <c r="AS126" s="70" t="e">
        <f t="shared" si="8"/>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6"/>
        <v>#N/A</v>
      </c>
    </row>
    <row r="127" spans="1:75" ht="25" customHeight="1" x14ac:dyDescent="0.15">
      <c r="A127" s="29"/>
      <c r="B127" s="29"/>
      <c r="C127" s="29"/>
      <c r="D127" s="29"/>
      <c r="E127" s="29"/>
      <c r="F127" s="30"/>
      <c r="G127" s="30"/>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7"/>
        <v>#N/A</v>
      </c>
      <c r="AS127" s="70" t="e">
        <f t="shared" si="8"/>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6"/>
        <v>#N/A</v>
      </c>
    </row>
    <row r="128" spans="1:75" ht="25" customHeight="1" x14ac:dyDescent="0.15">
      <c r="A128" s="29"/>
      <c r="B128" s="29"/>
      <c r="C128" s="29"/>
      <c r="D128" s="29"/>
      <c r="E128" s="29"/>
      <c r="F128" s="30"/>
      <c r="G128" s="30"/>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7"/>
        <v>#N/A</v>
      </c>
      <c r="AS128" s="70" t="e">
        <f t="shared" si="8"/>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6"/>
        <v>#N/A</v>
      </c>
    </row>
    <row r="129" spans="1:75" ht="25" customHeight="1" x14ac:dyDescent="0.15">
      <c r="A129" s="29"/>
      <c r="B129" s="29"/>
      <c r="C129" s="29"/>
      <c r="D129" s="29"/>
      <c r="E129" s="29"/>
      <c r="F129" s="30"/>
      <c r="G129" s="30"/>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7"/>
        <v>#N/A</v>
      </c>
      <c r="AS129" s="70" t="e">
        <f t="shared" si="8"/>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6"/>
        <v>#N/A</v>
      </c>
    </row>
    <row r="130" spans="1:75" ht="25" customHeight="1" x14ac:dyDescent="0.15">
      <c r="A130" s="29"/>
      <c r="B130" s="29"/>
      <c r="C130" s="29"/>
      <c r="D130" s="29"/>
      <c r="E130" s="29"/>
      <c r="F130" s="30"/>
      <c r="G130" s="30"/>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7"/>
        <v>#N/A</v>
      </c>
      <c r="AS130" s="70" t="e">
        <f t="shared" si="8"/>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ref="BW130:BW189" si="9">SUM(BI130:BV130)</f>
        <v>#N/A</v>
      </c>
    </row>
    <row r="131" spans="1:75" ht="25" customHeight="1" x14ac:dyDescent="0.15">
      <c r="A131" s="29"/>
      <c r="B131" s="29"/>
      <c r="C131" s="29"/>
      <c r="D131" s="29"/>
      <c r="E131" s="29"/>
      <c r="F131" s="30"/>
      <c r="G131" s="30"/>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7"/>
        <v>#N/A</v>
      </c>
      <c r="AS131" s="70" t="e">
        <f t="shared" si="8"/>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9"/>
        <v>#N/A</v>
      </c>
    </row>
    <row r="132" spans="1:75" ht="25" customHeight="1" x14ac:dyDescent="0.15">
      <c r="A132" s="29"/>
      <c r="B132" s="29"/>
      <c r="C132" s="29"/>
      <c r="D132" s="29"/>
      <c r="E132" s="29"/>
      <c r="F132" s="30"/>
      <c r="G132" s="30"/>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7"/>
        <v>#N/A</v>
      </c>
      <c r="AS132" s="70" t="e">
        <f t="shared" si="8"/>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9"/>
        <v>#N/A</v>
      </c>
    </row>
    <row r="133" spans="1:75" ht="25" customHeight="1" x14ac:dyDescent="0.15">
      <c r="A133" s="29"/>
      <c r="B133" s="29"/>
      <c r="C133" s="29"/>
      <c r="D133" s="29"/>
      <c r="E133" s="29"/>
      <c r="F133" s="30"/>
      <c r="G133" s="30"/>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10">ROUND((AZ$2*AZ133+BA$2*BA133+BB$2*BB133+BC$2*BC133+BD$2*BD133+BE$2*BE133+BF$2*BF133+BG$2*BG133)/3,0)</f>
        <v>#N/A</v>
      </c>
      <c r="AS133" s="70" t="e">
        <f t="shared" si="8"/>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9"/>
        <v>#N/A</v>
      </c>
    </row>
    <row r="134" spans="1:75" ht="25" customHeight="1" x14ac:dyDescent="0.15">
      <c r="A134" s="29"/>
      <c r="B134" s="29"/>
      <c r="C134" s="29"/>
      <c r="D134" s="29"/>
      <c r="E134" s="29"/>
      <c r="F134" s="30"/>
      <c r="G134" s="30"/>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10"/>
        <v>#N/A</v>
      </c>
      <c r="AS134" s="70" t="e">
        <f t="shared" ref="AS134:AS189" si="11">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9"/>
        <v>#N/A</v>
      </c>
    </row>
    <row r="135" spans="1:75" ht="25" customHeight="1" x14ac:dyDescent="0.15">
      <c r="A135" s="29"/>
      <c r="B135" s="29"/>
      <c r="C135" s="29"/>
      <c r="D135" s="29"/>
      <c r="E135" s="29"/>
      <c r="F135" s="30"/>
      <c r="G135" s="30"/>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10"/>
        <v>#N/A</v>
      </c>
      <c r="AS135" s="70" t="e">
        <f t="shared" si="11"/>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9"/>
        <v>#N/A</v>
      </c>
    </row>
    <row r="136" spans="1:75" ht="25" customHeight="1" x14ac:dyDescent="0.15">
      <c r="A136" s="29"/>
      <c r="B136" s="29"/>
      <c r="C136" s="29"/>
      <c r="D136" s="29"/>
      <c r="E136" s="29"/>
      <c r="F136" s="30"/>
      <c r="G136" s="30"/>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10"/>
        <v>#N/A</v>
      </c>
      <c r="AS136" s="70" t="e">
        <f t="shared" si="11"/>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9"/>
        <v>#N/A</v>
      </c>
    </row>
    <row r="137" spans="1:75" ht="25" customHeight="1" x14ac:dyDescent="0.15">
      <c r="A137" s="29"/>
      <c r="B137" s="29"/>
      <c r="C137" s="29"/>
      <c r="D137" s="29"/>
      <c r="E137" s="29"/>
      <c r="F137" s="30"/>
      <c r="G137" s="30"/>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10"/>
        <v>#N/A</v>
      </c>
      <c r="AS137" s="70" t="e">
        <f t="shared" si="11"/>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9"/>
        <v>#N/A</v>
      </c>
    </row>
    <row r="138" spans="1:75" ht="25" customHeight="1" x14ac:dyDescent="0.15">
      <c r="A138" s="29"/>
      <c r="B138" s="29"/>
      <c r="C138" s="29"/>
      <c r="D138" s="29"/>
      <c r="E138" s="29"/>
      <c r="F138" s="30"/>
      <c r="G138" s="30"/>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10"/>
        <v>#N/A</v>
      </c>
      <c r="AS138" s="70" t="e">
        <f t="shared" si="11"/>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9"/>
        <v>#N/A</v>
      </c>
    </row>
    <row r="139" spans="1:75" ht="25" customHeight="1" x14ac:dyDescent="0.15">
      <c r="A139" s="29"/>
      <c r="B139" s="29"/>
      <c r="C139" s="29"/>
      <c r="D139" s="29"/>
      <c r="E139" s="29"/>
      <c r="F139" s="30"/>
      <c r="G139" s="30"/>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10"/>
        <v>#N/A</v>
      </c>
      <c r="AS139" s="70" t="e">
        <f t="shared" si="11"/>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9"/>
        <v>#N/A</v>
      </c>
    </row>
    <row r="140" spans="1:75" ht="25" customHeight="1" x14ac:dyDescent="0.15">
      <c r="A140" s="29"/>
      <c r="B140" s="29"/>
      <c r="C140" s="29"/>
      <c r="D140" s="29"/>
      <c r="E140" s="29"/>
      <c r="F140" s="30"/>
      <c r="G140" s="30"/>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10"/>
        <v>#N/A</v>
      </c>
      <c r="AS140" s="70" t="e">
        <f t="shared" si="11"/>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9"/>
        <v>#N/A</v>
      </c>
    </row>
    <row r="141" spans="1:75" ht="25" customHeight="1" x14ac:dyDescent="0.15">
      <c r="A141" s="29"/>
      <c r="B141" s="29"/>
      <c r="C141" s="29"/>
      <c r="D141" s="29"/>
      <c r="E141" s="29"/>
      <c r="F141" s="30"/>
      <c r="G141" s="30"/>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10"/>
        <v>#N/A</v>
      </c>
      <c r="AS141" s="70" t="e">
        <f t="shared" si="11"/>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9"/>
        <v>#N/A</v>
      </c>
    </row>
    <row r="142" spans="1:75" ht="25" customHeight="1" x14ac:dyDescent="0.15">
      <c r="A142" s="29"/>
      <c r="B142" s="29"/>
      <c r="C142" s="29"/>
      <c r="D142" s="29"/>
      <c r="E142" s="29"/>
      <c r="F142" s="30"/>
      <c r="G142" s="30"/>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10"/>
        <v>#N/A</v>
      </c>
      <c r="AS142" s="70" t="e">
        <f t="shared" si="11"/>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9"/>
        <v>#N/A</v>
      </c>
    </row>
    <row r="143" spans="1:75" ht="25" customHeight="1" x14ac:dyDescent="0.15">
      <c r="A143" s="29"/>
      <c r="B143" s="29"/>
      <c r="C143" s="29"/>
      <c r="D143" s="29"/>
      <c r="E143" s="29"/>
      <c r="F143" s="30"/>
      <c r="G143" s="30"/>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10"/>
        <v>#N/A</v>
      </c>
      <c r="AS143" s="70" t="e">
        <f t="shared" si="11"/>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9"/>
        <v>#N/A</v>
      </c>
    </row>
    <row r="144" spans="1:75" ht="25" customHeight="1" x14ac:dyDescent="0.15">
      <c r="A144" s="29"/>
      <c r="B144" s="29"/>
      <c r="C144" s="29"/>
      <c r="D144" s="29"/>
      <c r="E144" s="29"/>
      <c r="F144" s="30"/>
      <c r="G144" s="30"/>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10"/>
        <v>#N/A</v>
      </c>
      <c r="AS144" s="70" t="e">
        <f t="shared" si="11"/>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9"/>
        <v>#N/A</v>
      </c>
    </row>
    <row r="145" spans="1:75" ht="25" customHeight="1" x14ac:dyDescent="0.15">
      <c r="A145" s="29"/>
      <c r="B145" s="29"/>
      <c r="C145" s="29"/>
      <c r="D145" s="29"/>
      <c r="E145" s="29"/>
      <c r="F145" s="30"/>
      <c r="G145" s="30"/>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10"/>
        <v>#N/A</v>
      </c>
      <c r="AS145" s="70" t="e">
        <f t="shared" si="11"/>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9"/>
        <v>#N/A</v>
      </c>
    </row>
    <row r="146" spans="1:75" ht="25" customHeight="1" x14ac:dyDescent="0.15">
      <c r="A146" s="29"/>
      <c r="B146" s="29"/>
      <c r="C146" s="29"/>
      <c r="D146" s="29"/>
      <c r="E146" s="29"/>
      <c r="F146" s="30"/>
      <c r="G146" s="30"/>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10"/>
        <v>#N/A</v>
      </c>
      <c r="AS146" s="70" t="e">
        <f t="shared" si="11"/>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9"/>
        <v>#N/A</v>
      </c>
    </row>
    <row r="147" spans="1:75" ht="25" customHeight="1" x14ac:dyDescent="0.15">
      <c r="A147" s="29"/>
      <c r="B147" s="29"/>
      <c r="C147" s="29"/>
      <c r="D147" s="29"/>
      <c r="E147" s="29"/>
      <c r="F147" s="30"/>
      <c r="G147" s="30"/>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10"/>
        <v>#N/A</v>
      </c>
      <c r="AS147" s="70" t="e">
        <f t="shared" si="11"/>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9"/>
        <v>#N/A</v>
      </c>
    </row>
    <row r="148" spans="1:75" ht="25" customHeight="1" x14ac:dyDescent="0.15">
      <c r="A148" s="29"/>
      <c r="B148" s="29"/>
      <c r="C148" s="29"/>
      <c r="D148" s="29"/>
      <c r="E148" s="29"/>
      <c r="F148" s="30"/>
      <c r="G148" s="30"/>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10"/>
        <v>#N/A</v>
      </c>
      <c r="AS148" s="70" t="e">
        <f t="shared" si="11"/>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9"/>
        <v>#N/A</v>
      </c>
    </row>
    <row r="149" spans="1:75" ht="25" customHeight="1" x14ac:dyDescent="0.15">
      <c r="A149" s="29"/>
      <c r="B149" s="29"/>
      <c r="C149" s="29"/>
      <c r="D149" s="29"/>
      <c r="E149" s="29"/>
      <c r="F149" s="30"/>
      <c r="G149" s="30"/>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10"/>
        <v>#N/A</v>
      </c>
      <c r="AS149" s="70" t="e">
        <f t="shared" si="11"/>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9"/>
        <v>#N/A</v>
      </c>
    </row>
    <row r="150" spans="1:75" ht="25" customHeight="1" x14ac:dyDescent="0.15">
      <c r="A150" s="29"/>
      <c r="B150" s="29"/>
      <c r="C150" s="29"/>
      <c r="D150" s="29"/>
      <c r="E150" s="29"/>
      <c r="F150" s="30"/>
      <c r="G150" s="30"/>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10"/>
        <v>#N/A</v>
      </c>
      <c r="AS150" s="70" t="e">
        <f t="shared" si="11"/>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9"/>
        <v>#N/A</v>
      </c>
    </row>
    <row r="151" spans="1:75" ht="25" customHeight="1" x14ac:dyDescent="0.15">
      <c r="A151" s="29"/>
      <c r="B151" s="29"/>
      <c r="C151" s="29"/>
      <c r="D151" s="29"/>
      <c r="E151" s="29"/>
      <c r="F151" s="30"/>
      <c r="G151" s="30"/>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10"/>
        <v>#N/A</v>
      </c>
      <c r="AS151" s="70" t="e">
        <f t="shared" si="11"/>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9"/>
        <v>#N/A</v>
      </c>
    </row>
    <row r="152" spans="1:75" ht="25" customHeight="1" x14ac:dyDescent="0.15">
      <c r="A152" s="29"/>
      <c r="B152" s="29"/>
      <c r="C152" s="29"/>
      <c r="D152" s="29"/>
      <c r="E152" s="29"/>
      <c r="F152" s="30"/>
      <c r="G152" s="30"/>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10"/>
        <v>#N/A</v>
      </c>
      <c r="AS152" s="70" t="e">
        <f t="shared" si="11"/>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9"/>
        <v>#N/A</v>
      </c>
    </row>
    <row r="153" spans="1:75" ht="25" customHeight="1" x14ac:dyDescent="0.15">
      <c r="A153" s="29"/>
      <c r="B153" s="29"/>
      <c r="C153" s="29"/>
      <c r="D153" s="29"/>
      <c r="E153" s="29"/>
      <c r="F153" s="30"/>
      <c r="G153" s="30"/>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10"/>
        <v>#N/A</v>
      </c>
      <c r="AS153" s="70" t="e">
        <f t="shared" si="11"/>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9"/>
        <v>#N/A</v>
      </c>
    </row>
    <row r="154" spans="1:75" ht="25" customHeight="1" x14ac:dyDescent="0.15">
      <c r="A154" s="29"/>
      <c r="B154" s="29"/>
      <c r="C154" s="29"/>
      <c r="D154" s="29"/>
      <c r="E154" s="29"/>
      <c r="F154" s="30"/>
      <c r="G154" s="30"/>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10"/>
        <v>#N/A</v>
      </c>
      <c r="AS154" s="70" t="e">
        <f t="shared" si="11"/>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9"/>
        <v>#N/A</v>
      </c>
    </row>
    <row r="155" spans="1:75" ht="25" customHeight="1" x14ac:dyDescent="0.15">
      <c r="A155" s="29"/>
      <c r="B155" s="29"/>
      <c r="C155" s="29"/>
      <c r="D155" s="29"/>
      <c r="E155" s="29"/>
      <c r="F155" s="30"/>
      <c r="G155" s="30"/>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10"/>
        <v>#N/A</v>
      </c>
      <c r="AS155" s="70" t="e">
        <f t="shared" si="11"/>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9"/>
        <v>#N/A</v>
      </c>
    </row>
    <row r="156" spans="1:75" ht="25" customHeight="1" x14ac:dyDescent="0.15">
      <c r="A156" s="29"/>
      <c r="B156" s="29"/>
      <c r="C156" s="29"/>
      <c r="D156" s="29"/>
      <c r="E156" s="29"/>
      <c r="F156" s="30"/>
      <c r="G156" s="30"/>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10"/>
        <v>#N/A</v>
      </c>
      <c r="AS156" s="70" t="e">
        <f t="shared" si="11"/>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9"/>
        <v>#N/A</v>
      </c>
    </row>
    <row r="157" spans="1:75" ht="25" customHeight="1" x14ac:dyDescent="0.15">
      <c r="A157" s="29"/>
      <c r="B157" s="29"/>
      <c r="C157" s="29"/>
      <c r="D157" s="29"/>
      <c r="E157" s="29"/>
      <c r="F157" s="30"/>
      <c r="G157" s="30"/>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10"/>
        <v>#N/A</v>
      </c>
      <c r="AS157" s="70" t="e">
        <f t="shared" si="11"/>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9"/>
        <v>#N/A</v>
      </c>
    </row>
    <row r="158" spans="1:75" ht="25" customHeight="1" x14ac:dyDescent="0.15">
      <c r="A158" s="29"/>
      <c r="B158" s="29"/>
      <c r="C158" s="29"/>
      <c r="D158" s="29"/>
      <c r="E158" s="29"/>
      <c r="F158" s="30"/>
      <c r="G158" s="30"/>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10"/>
        <v>#N/A</v>
      </c>
      <c r="AS158" s="70" t="e">
        <f t="shared" si="11"/>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9"/>
        <v>#N/A</v>
      </c>
    </row>
    <row r="159" spans="1:75" ht="25" customHeight="1" x14ac:dyDescent="0.15">
      <c r="A159" s="29"/>
      <c r="B159" s="29"/>
      <c r="C159" s="29"/>
      <c r="D159" s="29"/>
      <c r="E159" s="29"/>
      <c r="F159" s="30"/>
      <c r="G159" s="30"/>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10"/>
        <v>#N/A</v>
      </c>
      <c r="AS159" s="70" t="e">
        <f t="shared" si="11"/>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9"/>
        <v>#N/A</v>
      </c>
    </row>
    <row r="160" spans="1:75" ht="25" customHeight="1" x14ac:dyDescent="0.15">
      <c r="A160" s="29"/>
      <c r="B160" s="29"/>
      <c r="C160" s="29"/>
      <c r="D160" s="29"/>
      <c r="E160" s="29"/>
      <c r="F160" s="30"/>
      <c r="G160" s="30"/>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10"/>
        <v>#N/A</v>
      </c>
      <c r="AS160" s="70" t="e">
        <f t="shared" si="11"/>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9"/>
        <v>#N/A</v>
      </c>
    </row>
    <row r="161" spans="1:75" ht="25" customHeight="1" x14ac:dyDescent="0.15">
      <c r="A161" s="29"/>
      <c r="B161" s="29"/>
      <c r="C161" s="29"/>
      <c r="D161" s="29"/>
      <c r="E161" s="29"/>
      <c r="F161" s="30"/>
      <c r="G161" s="30"/>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10"/>
        <v>#N/A</v>
      </c>
      <c r="AS161" s="70" t="e">
        <f t="shared" si="11"/>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9"/>
        <v>#N/A</v>
      </c>
    </row>
    <row r="162" spans="1:75" ht="25" customHeight="1" x14ac:dyDescent="0.15">
      <c r="A162" s="29"/>
      <c r="B162" s="29"/>
      <c r="C162" s="29"/>
      <c r="D162" s="29"/>
      <c r="E162" s="29"/>
      <c r="F162" s="30"/>
      <c r="G162" s="30"/>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10"/>
        <v>#N/A</v>
      </c>
      <c r="AS162" s="70" t="e">
        <f t="shared" si="11"/>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9"/>
        <v>#N/A</v>
      </c>
    </row>
    <row r="163" spans="1:75" ht="25" customHeight="1" x14ac:dyDescent="0.15">
      <c r="A163" s="29"/>
      <c r="B163" s="29"/>
      <c r="C163" s="29"/>
      <c r="D163" s="29"/>
      <c r="E163" s="29"/>
      <c r="F163" s="30"/>
      <c r="G163" s="30"/>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10"/>
        <v>#N/A</v>
      </c>
      <c r="AS163" s="70" t="e">
        <f t="shared" si="11"/>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9"/>
        <v>#N/A</v>
      </c>
    </row>
    <row r="164" spans="1:75" ht="25" customHeight="1" x14ac:dyDescent="0.15">
      <c r="A164" s="29"/>
      <c r="B164" s="29"/>
      <c r="C164" s="29"/>
      <c r="D164" s="29"/>
      <c r="E164" s="29"/>
      <c r="F164" s="30"/>
      <c r="G164" s="30"/>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10"/>
        <v>#N/A</v>
      </c>
      <c r="AS164" s="70" t="e">
        <f t="shared" si="11"/>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9"/>
        <v>#N/A</v>
      </c>
    </row>
    <row r="165" spans="1:75" ht="25" customHeight="1" x14ac:dyDescent="0.15">
      <c r="A165" s="29"/>
      <c r="B165" s="29"/>
      <c r="C165" s="29"/>
      <c r="D165" s="29"/>
      <c r="E165" s="29"/>
      <c r="F165" s="30"/>
      <c r="G165" s="30"/>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10"/>
        <v>#N/A</v>
      </c>
      <c r="AS165" s="70" t="e">
        <f t="shared" si="11"/>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9"/>
        <v>#N/A</v>
      </c>
    </row>
    <row r="166" spans="1:75" ht="25" customHeight="1" x14ac:dyDescent="0.15">
      <c r="A166" s="29"/>
      <c r="B166" s="29"/>
      <c r="C166" s="29"/>
      <c r="D166" s="29"/>
      <c r="E166" s="29"/>
      <c r="F166" s="30"/>
      <c r="G166" s="30"/>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10"/>
        <v>#N/A</v>
      </c>
      <c r="AS166" s="70" t="e">
        <f t="shared" si="11"/>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9"/>
        <v>#N/A</v>
      </c>
    </row>
    <row r="167" spans="1:75" ht="25" customHeight="1" x14ac:dyDescent="0.15">
      <c r="A167" s="29"/>
      <c r="B167" s="29"/>
      <c r="C167" s="29"/>
      <c r="D167" s="29"/>
      <c r="E167" s="29"/>
      <c r="F167" s="30"/>
      <c r="G167" s="30"/>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10"/>
        <v>#N/A</v>
      </c>
      <c r="AS167" s="70" t="e">
        <f t="shared" si="11"/>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9"/>
        <v>#N/A</v>
      </c>
    </row>
    <row r="168" spans="1:75" ht="25" customHeight="1" x14ac:dyDescent="0.15">
      <c r="A168" s="29"/>
      <c r="B168" s="29"/>
      <c r="C168" s="29"/>
      <c r="D168" s="29"/>
      <c r="E168" s="29"/>
      <c r="F168" s="30"/>
      <c r="G168" s="30"/>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10"/>
        <v>#N/A</v>
      </c>
      <c r="AS168" s="70" t="e">
        <f t="shared" si="11"/>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9"/>
        <v>#N/A</v>
      </c>
    </row>
    <row r="169" spans="1:75" ht="25" customHeight="1" x14ac:dyDescent="0.15">
      <c r="A169" s="29"/>
      <c r="B169" s="29"/>
      <c r="C169" s="29"/>
      <c r="D169" s="29"/>
      <c r="E169" s="29"/>
      <c r="F169" s="30"/>
      <c r="G169" s="30"/>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10"/>
        <v>#N/A</v>
      </c>
      <c r="AS169" s="70" t="e">
        <f t="shared" si="11"/>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9"/>
        <v>#N/A</v>
      </c>
    </row>
    <row r="170" spans="1:75" ht="25" customHeight="1" x14ac:dyDescent="0.15">
      <c r="A170" s="29"/>
      <c r="B170" s="29"/>
      <c r="C170" s="29"/>
      <c r="D170" s="29"/>
      <c r="E170" s="29"/>
      <c r="F170" s="30"/>
      <c r="G170" s="30"/>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10"/>
        <v>#N/A</v>
      </c>
      <c r="AS170" s="70" t="e">
        <f t="shared" si="11"/>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9"/>
        <v>#N/A</v>
      </c>
    </row>
    <row r="171" spans="1:75" ht="25" customHeight="1" x14ac:dyDescent="0.15">
      <c r="A171" s="29"/>
      <c r="B171" s="29"/>
      <c r="C171" s="29"/>
      <c r="D171" s="29"/>
      <c r="E171" s="29"/>
      <c r="F171" s="30"/>
      <c r="G171" s="30"/>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10"/>
        <v>#N/A</v>
      </c>
      <c r="AS171" s="70" t="e">
        <f t="shared" si="11"/>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9"/>
        <v>#N/A</v>
      </c>
    </row>
    <row r="172" spans="1:75" ht="25" customHeight="1" x14ac:dyDescent="0.15">
      <c r="A172" s="29"/>
      <c r="B172" s="29"/>
      <c r="C172" s="29"/>
      <c r="D172" s="29"/>
      <c r="E172" s="29"/>
      <c r="F172" s="30"/>
      <c r="G172" s="30"/>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10"/>
        <v>#N/A</v>
      </c>
      <c r="AS172" s="70" t="e">
        <f t="shared" si="11"/>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9"/>
        <v>#N/A</v>
      </c>
    </row>
    <row r="173" spans="1:75" ht="25" customHeight="1" x14ac:dyDescent="0.15">
      <c r="A173" s="29"/>
      <c r="B173" s="29"/>
      <c r="C173" s="29"/>
      <c r="D173" s="29"/>
      <c r="E173" s="29"/>
      <c r="F173" s="30"/>
      <c r="G173" s="30"/>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10"/>
        <v>#N/A</v>
      </c>
      <c r="AS173" s="70" t="e">
        <f t="shared" si="11"/>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9"/>
        <v>#N/A</v>
      </c>
    </row>
    <row r="174" spans="1:75" ht="25" customHeight="1" x14ac:dyDescent="0.15">
      <c r="A174" s="29"/>
      <c r="B174" s="29"/>
      <c r="C174" s="29"/>
      <c r="D174" s="29"/>
      <c r="E174" s="29"/>
      <c r="F174" s="30"/>
      <c r="G174" s="30"/>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10"/>
        <v>#N/A</v>
      </c>
      <c r="AS174" s="70" t="e">
        <f t="shared" si="11"/>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9"/>
        <v>#N/A</v>
      </c>
    </row>
    <row r="175" spans="1:75" ht="25" customHeight="1" x14ac:dyDescent="0.15">
      <c r="A175" s="29"/>
      <c r="B175" s="29"/>
      <c r="C175" s="29"/>
      <c r="D175" s="29"/>
      <c r="E175" s="29"/>
      <c r="F175" s="30"/>
      <c r="G175" s="30"/>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10"/>
        <v>#N/A</v>
      </c>
      <c r="AS175" s="70" t="e">
        <f t="shared" si="11"/>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9"/>
        <v>#N/A</v>
      </c>
    </row>
    <row r="176" spans="1:75" ht="25" customHeight="1" x14ac:dyDescent="0.15">
      <c r="A176" s="29"/>
      <c r="B176" s="29"/>
      <c r="C176" s="29"/>
      <c r="D176" s="29"/>
      <c r="E176" s="29"/>
      <c r="F176" s="30"/>
      <c r="G176" s="30"/>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10"/>
        <v>#N/A</v>
      </c>
      <c r="AS176" s="70" t="e">
        <f t="shared" si="11"/>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9"/>
        <v>#N/A</v>
      </c>
    </row>
    <row r="177" spans="1:75" ht="25" customHeight="1" x14ac:dyDescent="0.15">
      <c r="A177" s="29"/>
      <c r="B177" s="29"/>
      <c r="C177" s="29"/>
      <c r="D177" s="29"/>
      <c r="E177" s="29"/>
      <c r="F177" s="30"/>
      <c r="G177" s="30"/>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10"/>
        <v>#N/A</v>
      </c>
      <c r="AS177" s="70" t="e">
        <f t="shared" si="11"/>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9"/>
        <v>#N/A</v>
      </c>
    </row>
    <row r="178" spans="1:75" ht="25" customHeight="1" x14ac:dyDescent="0.15">
      <c r="A178" s="29"/>
      <c r="B178" s="29"/>
      <c r="C178" s="29"/>
      <c r="D178" s="29"/>
      <c r="E178" s="29"/>
      <c r="F178" s="30"/>
      <c r="G178" s="30"/>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10"/>
        <v>#N/A</v>
      </c>
      <c r="AS178" s="70" t="e">
        <f t="shared" si="11"/>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9"/>
        <v>#N/A</v>
      </c>
    </row>
    <row r="179" spans="1:75" ht="25" customHeight="1" x14ac:dyDescent="0.15">
      <c r="A179" s="29"/>
      <c r="B179" s="29"/>
      <c r="C179" s="29"/>
      <c r="D179" s="29"/>
      <c r="E179" s="29"/>
      <c r="F179" s="30"/>
      <c r="G179" s="30"/>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10"/>
        <v>#N/A</v>
      </c>
      <c r="AS179" s="70" t="e">
        <f t="shared" si="11"/>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9"/>
        <v>#N/A</v>
      </c>
    </row>
    <row r="180" spans="1:75" ht="25" customHeight="1" x14ac:dyDescent="0.15">
      <c r="A180" s="29"/>
      <c r="B180" s="29"/>
      <c r="C180" s="29"/>
      <c r="D180" s="29"/>
      <c r="E180" s="29"/>
      <c r="F180" s="30"/>
      <c r="G180" s="30"/>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10"/>
        <v>#N/A</v>
      </c>
      <c r="AS180" s="70" t="e">
        <f t="shared" si="11"/>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9"/>
        <v>#N/A</v>
      </c>
    </row>
    <row r="181" spans="1:75" ht="25" customHeight="1" x14ac:dyDescent="0.15">
      <c r="A181" s="29"/>
      <c r="B181" s="29"/>
      <c r="C181" s="29"/>
      <c r="D181" s="29"/>
      <c r="E181" s="29"/>
      <c r="F181" s="30"/>
      <c r="G181" s="30"/>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10"/>
        <v>#N/A</v>
      </c>
      <c r="AS181" s="70" t="e">
        <f t="shared" si="11"/>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9"/>
        <v>#N/A</v>
      </c>
    </row>
    <row r="182" spans="1:75" ht="25" customHeight="1" x14ac:dyDescent="0.15">
      <c r="A182" s="29"/>
      <c r="B182" s="29"/>
      <c r="C182" s="29"/>
      <c r="D182" s="29"/>
      <c r="E182" s="29"/>
      <c r="F182" s="30"/>
      <c r="G182" s="30"/>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10"/>
        <v>#N/A</v>
      </c>
      <c r="AS182" s="70" t="e">
        <f t="shared" si="11"/>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9"/>
        <v>#N/A</v>
      </c>
    </row>
    <row r="183" spans="1:75" ht="25" customHeight="1" x14ac:dyDescent="0.15">
      <c r="A183" s="29"/>
      <c r="B183" s="29"/>
      <c r="C183" s="29"/>
      <c r="D183" s="29"/>
      <c r="E183" s="29"/>
      <c r="F183" s="30"/>
      <c r="G183" s="30"/>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10"/>
        <v>#N/A</v>
      </c>
      <c r="AS183" s="70" t="e">
        <f t="shared" si="11"/>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9"/>
        <v>#N/A</v>
      </c>
    </row>
    <row r="184" spans="1:75" ht="25" customHeight="1" x14ac:dyDescent="0.15">
      <c r="A184" s="29"/>
      <c r="B184" s="29"/>
      <c r="C184" s="29"/>
      <c r="D184" s="29"/>
      <c r="E184" s="29"/>
      <c r="F184" s="30"/>
      <c r="G184" s="30"/>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10"/>
        <v>#N/A</v>
      </c>
      <c r="AS184" s="70" t="e">
        <f t="shared" si="11"/>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9"/>
        <v>#N/A</v>
      </c>
    </row>
    <row r="185" spans="1:75" ht="25" customHeight="1" x14ac:dyDescent="0.15">
      <c r="A185" s="29"/>
      <c r="B185" s="29"/>
      <c r="C185" s="29"/>
      <c r="D185" s="29"/>
      <c r="E185" s="29"/>
      <c r="F185" s="30"/>
      <c r="G185" s="30"/>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10"/>
        <v>#N/A</v>
      </c>
      <c r="AS185" s="70" t="e">
        <f t="shared" si="11"/>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9"/>
        <v>#N/A</v>
      </c>
    </row>
    <row r="186" spans="1:75" ht="25" customHeight="1" x14ac:dyDescent="0.15">
      <c r="A186" s="29"/>
      <c r="B186" s="29"/>
      <c r="C186" s="29"/>
      <c r="D186" s="29"/>
      <c r="E186" s="29"/>
      <c r="F186" s="30"/>
      <c r="G186" s="30"/>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10"/>
        <v>#N/A</v>
      </c>
      <c r="AS186" s="70" t="e">
        <f t="shared" si="11"/>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9"/>
        <v>#N/A</v>
      </c>
    </row>
    <row r="187" spans="1:75" ht="25" customHeight="1" x14ac:dyDescent="0.15">
      <c r="A187" s="29"/>
      <c r="B187" s="29"/>
      <c r="C187" s="29"/>
      <c r="D187" s="29"/>
      <c r="E187" s="29"/>
      <c r="F187" s="30"/>
      <c r="G187" s="30"/>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10"/>
        <v>#N/A</v>
      </c>
      <c r="AS187" s="70" t="e">
        <f t="shared" si="11"/>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9"/>
        <v>#N/A</v>
      </c>
    </row>
    <row r="188" spans="1:75" ht="25" customHeight="1" x14ac:dyDescent="0.15">
      <c r="A188" s="29"/>
      <c r="B188" s="29"/>
      <c r="C188" s="29"/>
      <c r="D188" s="29"/>
      <c r="E188" s="29"/>
      <c r="F188" s="30"/>
      <c r="G188" s="30"/>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10"/>
        <v>#N/A</v>
      </c>
      <c r="AS188" s="70" t="e">
        <f t="shared" si="11"/>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9"/>
        <v>#N/A</v>
      </c>
    </row>
    <row r="189" spans="1:75" ht="25" customHeight="1" x14ac:dyDescent="0.15">
      <c r="A189" s="29"/>
      <c r="B189" s="29"/>
      <c r="C189" s="29"/>
      <c r="D189" s="29"/>
      <c r="E189" s="29"/>
      <c r="F189" s="30"/>
      <c r="G189" s="30"/>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10"/>
        <v>#N/A</v>
      </c>
      <c r="AS189" s="70" t="e">
        <f t="shared" si="11"/>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9"/>
        <v>#N/A</v>
      </c>
    </row>
    <row r="190" spans="1:75" ht="25" customHeight="1" x14ac:dyDescent="0.15">
      <c r="A190" s="29"/>
      <c r="B190" s="29"/>
      <c r="C190" s="29"/>
      <c r="D190" s="29"/>
      <c r="E190" s="29"/>
      <c r="F190" s="30"/>
      <c r="G190" s="30"/>
      <c r="H190" s="52"/>
      <c r="I190" s="52"/>
      <c r="J190" s="52"/>
      <c r="K190" s="52"/>
      <c r="L190" s="52"/>
      <c r="M190" s="52"/>
      <c r="N190" s="52"/>
      <c r="O190" s="53"/>
      <c r="P190" s="53"/>
      <c r="Q190" s="53"/>
      <c r="R190" s="53"/>
      <c r="S190" s="53"/>
      <c r="T190" s="53"/>
      <c r="U190" s="53"/>
    </row>
    <row r="191" spans="1:75" ht="25" customHeight="1" x14ac:dyDescent="0.15">
      <c r="A191" s="29"/>
      <c r="B191" s="29"/>
      <c r="C191" s="29"/>
      <c r="D191" s="29"/>
      <c r="E191" s="29"/>
      <c r="F191" s="30"/>
      <c r="G191" s="30"/>
      <c r="H191" s="52"/>
      <c r="I191" s="52"/>
      <c r="J191" s="52"/>
      <c r="K191" s="52"/>
      <c r="L191" s="52"/>
      <c r="M191" s="52"/>
      <c r="N191" s="52"/>
      <c r="O191" s="53"/>
      <c r="P191" s="53"/>
      <c r="Q191" s="53"/>
      <c r="R191" s="53"/>
      <c r="S191" s="53"/>
      <c r="T191" s="53"/>
      <c r="U191" s="53"/>
    </row>
  </sheetData>
  <mergeCells count="7">
    <mergeCell ref="AS2:AS3"/>
    <mergeCell ref="O2:U2"/>
    <mergeCell ref="H2:N2"/>
    <mergeCell ref="A2:G2"/>
    <mergeCell ref="V2:AI2"/>
    <mergeCell ref="AJ2:AQ2"/>
    <mergeCell ref="AR2:AR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24EBE62D-2EE1-4ACC-BD15-01BE7148F003}">
          <x14:formula1>
            <xm:f>'Validation Lists'!$B$18:$B$79</xm:f>
          </x14:formula1>
          <xm:sqref>E192:H192</xm:sqref>
        </x14:dataValidation>
        <x14:dataValidation type="list" allowBlank="1" showInputMessage="1" showErrorMessage="1" xr:uid="{B4C5EC52-F2FF-4394-98A2-C6B5415DD3FB}">
          <x14:formula1>
            <xm:f>'Validation Lists'!$B$18:$B$27</xm:f>
          </x14:formula1>
          <xm:sqref>H11:H191 E4:E5 E7:E191</xm:sqref>
        </x14:dataValidation>
        <x14:dataValidation type="list" allowBlank="1" showInputMessage="1" showErrorMessage="1" xr:uid="{C8F3E03A-88C0-4EF7-9909-379B9F796406}">
          <x14:formula1>
            <xm:f>'Validation Lists'!$B$223:$B$227</xm:f>
          </x14:formula1>
          <xm:sqref>F11:F191</xm:sqref>
        </x14:dataValidation>
        <x14:dataValidation type="list" allowBlank="1" showInputMessage="1" showErrorMessage="1" xr:uid="{8D1B1654-95D2-48B3-96E3-A330A504F0F2}">
          <x14:formula1>
            <xm:f>'Validation Lists'!$B$3:$B$16</xm:f>
          </x14:formula1>
          <xm:sqref>H11:H192</xm:sqref>
        </x14:dataValidation>
        <x14:dataValidation type="list" allowBlank="1" showInputMessage="1" showErrorMessage="1" xr:uid="{79CB1AD4-4A03-47EF-A16E-3F038B47F0AA}">
          <x14:formula1>
            <xm:f>'Validation Lists'!$B$81:$B$85</xm:f>
          </x14:formula1>
          <xm:sqref>J4:J5 J7:J192</xm:sqref>
        </x14:dataValidation>
        <x14:dataValidation type="list" allowBlank="1" showInputMessage="1" showErrorMessage="1" xr:uid="{96132663-397C-4FB2-8000-4DD54890BA48}">
          <x14:formula1>
            <xm:f>'Validation Lists'!$B$88:$B$95</xm:f>
          </x14:formula1>
          <xm:sqref>K4:K5 K7:K192</xm:sqref>
        </x14:dataValidation>
        <x14:dataValidation type="list" allowBlank="1" showInputMessage="1" showErrorMessage="1" xr:uid="{08A6D254-A2D4-4D9C-AFE9-2EB51605FDA8}">
          <x14:formula1>
            <xm:f>'Validation Lists'!$B$97:$B$103</xm:f>
          </x14:formula1>
          <xm:sqref>L4:L5 L7:L192</xm:sqref>
        </x14:dataValidation>
        <x14:dataValidation type="list" allowBlank="1" showInputMessage="1" showErrorMessage="1" xr:uid="{74B34522-9EF6-461E-B7B2-59F8E71C3B17}">
          <x14:formula1>
            <xm:f>'Validation Lists'!$B$105:$B$112</xm:f>
          </x14:formula1>
          <xm:sqref>M4:M5 M7:M192</xm:sqref>
        </x14:dataValidation>
        <x14:dataValidation type="list" allowBlank="1" showInputMessage="1" showErrorMessage="1" xr:uid="{E9799EE4-3038-4741-AEDE-A71F2A7DFEB7}">
          <x14:formula1>
            <xm:f>'Validation Lists'!$B$114:$B$120</xm:f>
          </x14:formula1>
          <xm:sqref>N4:N5 N7:N192</xm:sqref>
        </x14:dataValidation>
        <x14:dataValidation type="list" allowBlank="1" showInputMessage="1" showErrorMessage="1" xr:uid="{9768F75F-A5FF-4B02-9ACB-D3B4AC76B7CB}">
          <x14:formula1>
            <xm:f>'Validation Lists'!$B$229:$B$230</xm:f>
          </x14:formula1>
          <xm:sqref>V7:AE14 V4:AI6 AF7:AI189</xm:sqref>
        </x14:dataValidation>
        <x14:dataValidation type="list" allowBlank="1" showInputMessage="1" showErrorMessage="1" xr:uid="{01C671A4-42C7-4A0B-89E4-89B4D487F2FE}">
          <x14:formula1>
            <xm:f>'Validation Lists'!$B$232:$B$235</xm:f>
          </x14:formula1>
          <xm:sqref>AJ4:AQ5 AJ7:AQ189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W189"/>
  <sheetViews>
    <sheetView topLeftCell="O3" zoomScale="111" workbookViewId="0">
      <selection activeCell="U5" sqref="U5"/>
    </sheetView>
  </sheetViews>
  <sheetFormatPr baseColWidth="10" defaultColWidth="18.33203125" defaultRowHeight="77.5" customHeight="1" x14ac:dyDescent="0.15"/>
  <cols>
    <col min="1" max="5" width="18.33203125" style="48"/>
    <col min="6" max="6" width="24.33203125" style="48" customWidth="1"/>
    <col min="7" max="7" width="26.33203125" style="48" customWidth="1"/>
    <col min="8" max="18" width="18.33203125" style="48" customWidth="1"/>
    <col min="19" max="19" width="14.33203125" style="48" customWidth="1"/>
    <col min="20" max="21" width="18.33203125" style="48"/>
    <col min="22" max="43" width="23.5" style="48" hidden="1" customWidth="1"/>
    <col min="44" max="44" width="20.33203125" style="35" customWidth="1"/>
    <col min="45" max="45" width="25.33203125" style="47" hidden="1" customWidth="1"/>
    <col min="46" max="47" width="8.6640625" style="35"/>
    <col min="48" max="48" width="9.33203125" style="35" bestFit="1" customWidth="1"/>
    <col min="49" max="51" width="8.6640625" style="35"/>
    <col min="52" max="52" width="9.1640625" style="35" bestFit="1" customWidth="1"/>
    <col min="53" max="75" width="18.33203125" style="35"/>
    <col min="76" max="16384" width="18.33203125" style="48"/>
  </cols>
  <sheetData>
    <row r="1" spans="1:75" ht="15" customHeight="1" x14ac:dyDescent="0.15">
      <c r="AZ1" s="69" t="s">
        <v>297</v>
      </c>
      <c r="BI1" s="69" t="s">
        <v>297</v>
      </c>
    </row>
    <row r="2" spans="1:75" ht="50.25"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s="56" customFormat="1" ht="111.75" customHeight="1" x14ac:dyDescent="0.15">
      <c r="A3" s="30" t="s">
        <v>8</v>
      </c>
      <c r="B3" s="30" t="s">
        <v>265</v>
      </c>
      <c r="C3" s="30" t="s">
        <v>0</v>
      </c>
      <c r="D3" s="30" t="s">
        <v>301</v>
      </c>
      <c r="E3" s="30" t="s">
        <v>137</v>
      </c>
      <c r="F3" s="30" t="s">
        <v>163</v>
      </c>
      <c r="G3" s="30" t="s">
        <v>167</v>
      </c>
      <c r="H3" s="49" t="s">
        <v>2</v>
      </c>
      <c r="I3" s="49" t="s">
        <v>520</v>
      </c>
      <c r="J3" s="49" t="s">
        <v>3</v>
      </c>
      <c r="K3" s="49" t="s">
        <v>4</v>
      </c>
      <c r="L3" s="49" t="s">
        <v>5</v>
      </c>
      <c r="M3" s="49" t="s">
        <v>7</v>
      </c>
      <c r="N3" s="49" t="s">
        <v>6</v>
      </c>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T3" s="35"/>
      <c r="AU3" s="35"/>
      <c r="AV3" s="35"/>
      <c r="AW3" s="35"/>
      <c r="AX3" s="35"/>
      <c r="AY3" s="35"/>
      <c r="AZ3" s="68"/>
      <c r="BA3" s="68"/>
      <c r="BB3" s="68"/>
      <c r="BC3" s="68"/>
      <c r="BD3" s="68"/>
      <c r="BE3" s="68"/>
      <c r="BF3" s="68"/>
      <c r="BG3" s="68"/>
      <c r="BH3" s="35"/>
      <c r="BI3" s="68"/>
      <c r="BJ3" s="68"/>
      <c r="BK3" s="68"/>
      <c r="BL3" s="68"/>
      <c r="BM3" s="68"/>
      <c r="BN3" s="68"/>
      <c r="BO3" s="68"/>
      <c r="BP3" s="68"/>
      <c r="BQ3" s="68"/>
      <c r="BR3" s="68"/>
      <c r="BS3" s="68"/>
      <c r="BT3" s="68"/>
      <c r="BU3" s="68"/>
      <c r="BV3" s="68"/>
      <c r="BW3" s="68"/>
    </row>
    <row r="4" spans="1:75" ht="80.5" customHeight="1" x14ac:dyDescent="0.15">
      <c r="A4" s="29">
        <v>1</v>
      </c>
      <c r="B4" s="30" t="s">
        <v>229</v>
      </c>
      <c r="C4" s="29" t="s">
        <v>188</v>
      </c>
      <c r="D4" s="29" t="s">
        <v>187</v>
      </c>
      <c r="E4" s="29">
        <v>2024</v>
      </c>
      <c r="F4" s="30" t="s">
        <v>339</v>
      </c>
      <c r="G4" s="30"/>
      <c r="H4" s="74" t="s">
        <v>532</v>
      </c>
      <c r="I4" s="52">
        <f>2700*3</f>
        <v>8100</v>
      </c>
      <c r="J4" s="49" t="s">
        <v>528</v>
      </c>
      <c r="K4" s="49" t="s">
        <v>527</v>
      </c>
      <c r="L4" s="49" t="s">
        <v>529</v>
      </c>
      <c r="M4" s="49" t="s">
        <v>530</v>
      </c>
      <c r="N4" s="49" t="s">
        <v>56</v>
      </c>
      <c r="O4" s="107">
        <f t="shared" ref="O4" si="0">0.9*0.25*0.2*T4</f>
        <v>495000.00000000006</v>
      </c>
      <c r="P4" s="107">
        <f t="shared" ref="P4" si="1">0.9*0.25*0.8*T4</f>
        <v>1980000.0000000002</v>
      </c>
      <c r="Q4" s="107">
        <f>0.9*0.75*0.4*T4</f>
        <v>2970000</v>
      </c>
      <c r="R4" s="107">
        <f>0.9*0.75*0.6*T4</f>
        <v>4455000</v>
      </c>
      <c r="S4" s="107">
        <f t="shared" ref="S4" si="2">T4*0.1</f>
        <v>1100000</v>
      </c>
      <c r="T4" s="57">
        <v>11000000</v>
      </c>
      <c r="U4" s="39">
        <f>T4*0.005</f>
        <v>55000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52">
        <v>60</v>
      </c>
      <c r="AS4" s="70" t="str">
        <f>IF(BW4=14,"","This Project does not fully meet qualification criteria")</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119.25" customHeight="1" x14ac:dyDescent="0.15">
      <c r="A5" s="29">
        <v>2</v>
      </c>
      <c r="B5" s="30" t="s">
        <v>436</v>
      </c>
      <c r="C5" s="29" t="s">
        <v>188</v>
      </c>
      <c r="D5" s="29" t="s">
        <v>192</v>
      </c>
      <c r="E5" s="29">
        <v>2026</v>
      </c>
      <c r="F5" s="30" t="s">
        <v>164</v>
      </c>
      <c r="G5" s="30" t="s">
        <v>231</v>
      </c>
      <c r="H5" s="74" t="s">
        <v>531</v>
      </c>
      <c r="I5" s="52">
        <v>18898</v>
      </c>
      <c r="J5" s="49" t="s">
        <v>528</v>
      </c>
      <c r="K5" s="49" t="s">
        <v>527</v>
      </c>
      <c r="L5" s="49" t="s">
        <v>529</v>
      </c>
      <c r="M5" s="49" t="s">
        <v>550</v>
      </c>
      <c r="N5" s="49" t="s">
        <v>533</v>
      </c>
      <c r="O5" s="107">
        <f t="shared" ref="O5" si="3">0.9*0.25*0.2*T5</f>
        <v>99000.000000000015</v>
      </c>
      <c r="P5" s="107">
        <f t="shared" ref="P5" si="4">0.9*0.25*0.8*T5</f>
        <v>396000.00000000006</v>
      </c>
      <c r="Q5" s="107">
        <f>0.9*0.75*0.4*T5</f>
        <v>594000</v>
      </c>
      <c r="R5" s="107">
        <f>0.9*0.75*0.6*T5</f>
        <v>891000.00000000012</v>
      </c>
      <c r="S5" s="107">
        <f t="shared" ref="S5" si="5">T5*0.1</f>
        <v>220000</v>
      </c>
      <c r="T5" s="59">
        <v>2200000</v>
      </c>
      <c r="U5" s="39">
        <f>0.075*T5</f>
        <v>165000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52">
        <v>41</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65" si="6">SUM(BI5:BV5)</f>
        <v>14</v>
      </c>
    </row>
    <row r="6" spans="1:75" ht="77.5" customHeight="1" x14ac:dyDescent="0.15">
      <c r="A6" s="29"/>
      <c r="B6" s="29"/>
      <c r="C6" s="29"/>
      <c r="D6" s="29"/>
      <c r="E6" s="29"/>
      <c r="F6" s="30"/>
      <c r="G6" s="30"/>
      <c r="H6" s="52"/>
      <c r="I6" s="52"/>
      <c r="J6" s="52"/>
      <c r="K6" s="52"/>
      <c r="L6" s="52"/>
      <c r="M6" s="52"/>
      <c r="N6" s="52"/>
      <c r="O6" s="53"/>
      <c r="P6" s="53"/>
      <c r="Q6" s="53"/>
      <c r="R6" s="53"/>
      <c r="S6" s="53"/>
      <c r="T6" s="53"/>
      <c r="U6" s="53"/>
      <c r="V6" s="54"/>
      <c r="W6" s="54"/>
      <c r="X6" s="54"/>
      <c r="Y6" s="54"/>
      <c r="Z6" s="54"/>
      <c r="AA6" s="54"/>
      <c r="AB6" s="54"/>
      <c r="AC6" s="54"/>
      <c r="AD6" s="54"/>
      <c r="AE6" s="54"/>
      <c r="AF6" s="54"/>
      <c r="AG6" s="54"/>
      <c r="AH6" s="54"/>
      <c r="AI6" s="54"/>
      <c r="AJ6" s="58"/>
      <c r="AK6" s="58"/>
      <c r="AL6" s="58"/>
      <c r="AM6" s="58"/>
      <c r="AN6" s="58"/>
      <c r="AO6" s="58"/>
      <c r="AP6" s="58"/>
      <c r="AQ6" s="58"/>
      <c r="AR6" s="52"/>
      <c r="AS6" s="70" t="e">
        <f t="shared" ref="AS6:AS69" si="7">IF(BW6=14,"","This Project does not fully meet qualification criteria")</f>
        <v>#N/A</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t="e">
        <f>VLOOKUP(V6,'Validation Lists'!$B$229:$C$230,2,FALSE)</f>
        <v>#N/A</v>
      </c>
      <c r="BJ6" s="68" t="e">
        <f>VLOOKUP(W6,'Validation Lists'!$B$229:$C$230,2,FALSE)</f>
        <v>#N/A</v>
      </c>
      <c r="BK6" s="68" t="e">
        <f>VLOOKUP(X6,'Validation Lists'!$B$229:$C$230,2,FALSE)</f>
        <v>#N/A</v>
      </c>
      <c r="BL6" s="68" t="e">
        <f>VLOOKUP(Y6,'Validation Lists'!$B$229:$C$230,2,FALSE)</f>
        <v>#N/A</v>
      </c>
      <c r="BM6" s="68" t="e">
        <f>VLOOKUP(Z6,'Validation Lists'!$B$229:$C$230,2,FALSE)</f>
        <v>#N/A</v>
      </c>
      <c r="BN6" s="68" t="e">
        <f>VLOOKUP(AA6,'Validation Lists'!$B$229:$C$230,2,FALSE)</f>
        <v>#N/A</v>
      </c>
      <c r="BO6" s="68" t="e">
        <f>VLOOKUP(AB6,'Validation Lists'!$B$229:$C$230,2,FALSE)</f>
        <v>#N/A</v>
      </c>
      <c r="BP6" s="68" t="e">
        <f>VLOOKUP(AC6,'Validation Lists'!$B$229:$C$230,2,FALSE)</f>
        <v>#N/A</v>
      </c>
      <c r="BQ6" s="68" t="e">
        <f>VLOOKUP(AD6,'Validation Lists'!$B$229:$C$230,2,FALSE)</f>
        <v>#N/A</v>
      </c>
      <c r="BR6" s="68" t="e">
        <f>VLOOKUP(AE6,'Validation Lists'!$B$229:$C$230,2,FALSE)</f>
        <v>#N/A</v>
      </c>
      <c r="BS6" s="68" t="e">
        <f>VLOOKUP(AF6,'Validation Lists'!$B$229:$C$230,2,FALSE)</f>
        <v>#N/A</v>
      </c>
      <c r="BT6" s="68" t="e">
        <f>VLOOKUP(AG6,'Validation Lists'!$B$229:$C$230,2,FALSE)</f>
        <v>#N/A</v>
      </c>
      <c r="BU6" s="68" t="e">
        <f>VLOOKUP(AH6,'Validation Lists'!$B$229:$C$230,2,FALSE)</f>
        <v>#N/A</v>
      </c>
      <c r="BV6" s="68" t="e">
        <f>VLOOKUP(AI6,'Validation Lists'!$B$229:$C$230,2,FALSE)</f>
        <v>#N/A</v>
      </c>
      <c r="BW6" s="68" t="e">
        <f t="shared" si="6"/>
        <v>#N/A</v>
      </c>
    </row>
    <row r="7" spans="1:75" ht="77.5" customHeight="1" x14ac:dyDescent="0.15">
      <c r="A7" s="29"/>
      <c r="B7" s="29"/>
      <c r="C7" s="29"/>
      <c r="D7" s="29"/>
      <c r="E7" s="29"/>
      <c r="F7" s="30"/>
      <c r="G7" s="30"/>
      <c r="H7" s="52"/>
      <c r="I7" s="52"/>
      <c r="J7" s="52"/>
      <c r="K7" s="52"/>
      <c r="L7" s="52"/>
      <c r="M7" s="52"/>
      <c r="N7" s="52"/>
      <c r="O7" s="53"/>
      <c r="P7" s="53"/>
      <c r="Q7" s="53"/>
      <c r="R7" s="53"/>
      <c r="S7" s="53"/>
      <c r="T7" s="53"/>
      <c r="U7" s="53"/>
      <c r="V7" s="54"/>
      <c r="W7" s="54"/>
      <c r="X7" s="54"/>
      <c r="Y7" s="54"/>
      <c r="Z7" s="54"/>
      <c r="AA7" s="54"/>
      <c r="AB7" s="54"/>
      <c r="AC7" s="54"/>
      <c r="AD7" s="54"/>
      <c r="AE7" s="54"/>
      <c r="AF7" s="54"/>
      <c r="AG7" s="54"/>
      <c r="AH7" s="54"/>
      <c r="AI7" s="54"/>
      <c r="AJ7" s="58"/>
      <c r="AK7" s="58"/>
      <c r="AL7" s="58"/>
      <c r="AM7" s="58"/>
      <c r="AN7" s="58"/>
      <c r="AO7" s="58"/>
      <c r="AP7" s="58"/>
      <c r="AQ7" s="58"/>
      <c r="AR7" s="52" t="e">
        <f t="shared" ref="AR7:AR68" si="8">ROUND((AZ$2*AZ7+BA$2*BA7+BB$2*BB7+BC$2*BC7+BD$2*BD7+BE$2*BE7+BF$2*BF7+BG$2*BG7)/3,0)</f>
        <v>#N/A</v>
      </c>
      <c r="AS7" s="70" t="e">
        <f t="shared" si="7"/>
        <v>#N/A</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t="e">
        <f>VLOOKUP(V7,'Validation Lists'!$B$229:$C$230,2,FALSE)</f>
        <v>#N/A</v>
      </c>
      <c r="BJ7" s="68" t="e">
        <f>VLOOKUP(W7,'Validation Lists'!$B$229:$C$230,2,FALSE)</f>
        <v>#N/A</v>
      </c>
      <c r="BK7" s="68" t="e">
        <f>VLOOKUP(X7,'Validation Lists'!$B$229:$C$230,2,FALSE)</f>
        <v>#N/A</v>
      </c>
      <c r="BL7" s="68" t="e">
        <f>VLOOKUP(Y7,'Validation Lists'!$B$229:$C$230,2,FALSE)</f>
        <v>#N/A</v>
      </c>
      <c r="BM7" s="68" t="e">
        <f>VLOOKUP(Z7,'Validation Lists'!$B$229:$C$230,2,FALSE)</f>
        <v>#N/A</v>
      </c>
      <c r="BN7" s="68" t="e">
        <f>VLOOKUP(AA7,'Validation Lists'!$B$229:$C$230,2,FALSE)</f>
        <v>#N/A</v>
      </c>
      <c r="BO7" s="68" t="e">
        <f>VLOOKUP(AB7,'Validation Lists'!$B$229:$C$230,2,FALSE)</f>
        <v>#N/A</v>
      </c>
      <c r="BP7" s="68" t="e">
        <f>VLOOKUP(AC7,'Validation Lists'!$B$229:$C$230,2,FALSE)</f>
        <v>#N/A</v>
      </c>
      <c r="BQ7" s="68" t="e">
        <f>VLOOKUP(AD7,'Validation Lists'!$B$229:$C$230,2,FALSE)</f>
        <v>#N/A</v>
      </c>
      <c r="BR7" s="68" t="e">
        <f>VLOOKUP(AE7,'Validation Lists'!$B$229:$C$230,2,FALSE)</f>
        <v>#N/A</v>
      </c>
      <c r="BS7" s="68" t="e">
        <f>VLOOKUP(AF7,'Validation Lists'!$B$229:$C$230,2,FALSE)</f>
        <v>#N/A</v>
      </c>
      <c r="BT7" s="68" t="e">
        <f>VLOOKUP(AG7,'Validation Lists'!$B$229:$C$230,2,FALSE)</f>
        <v>#N/A</v>
      </c>
      <c r="BU7" s="68" t="e">
        <f>VLOOKUP(AH7,'Validation Lists'!$B$229:$C$230,2,FALSE)</f>
        <v>#N/A</v>
      </c>
      <c r="BV7" s="68" t="e">
        <f>VLOOKUP(AI7,'Validation Lists'!$B$229:$C$230,2,FALSE)</f>
        <v>#N/A</v>
      </c>
      <c r="BW7" s="68" t="e">
        <f t="shared" si="6"/>
        <v>#N/A</v>
      </c>
    </row>
    <row r="8" spans="1:75" ht="77.5" customHeight="1" x14ac:dyDescent="0.15">
      <c r="A8" s="29"/>
      <c r="B8" s="29"/>
      <c r="C8" s="29"/>
      <c r="D8" s="29"/>
      <c r="E8" s="29"/>
      <c r="F8" s="30"/>
      <c r="G8" s="30"/>
      <c r="H8" s="52"/>
      <c r="I8" s="52"/>
      <c r="J8" s="52"/>
      <c r="K8" s="52"/>
      <c r="L8" s="52"/>
      <c r="M8" s="52"/>
      <c r="N8" s="52"/>
      <c r="O8" s="53"/>
      <c r="P8" s="53"/>
      <c r="Q8" s="53"/>
      <c r="R8" s="53"/>
      <c r="S8" s="53"/>
      <c r="T8" s="53"/>
      <c r="U8" s="53"/>
      <c r="V8" s="54"/>
      <c r="W8" s="54"/>
      <c r="X8" s="54"/>
      <c r="Y8" s="54"/>
      <c r="Z8" s="54"/>
      <c r="AA8" s="54"/>
      <c r="AB8" s="54"/>
      <c r="AC8" s="54"/>
      <c r="AD8" s="54"/>
      <c r="AE8" s="54"/>
      <c r="AF8" s="54"/>
      <c r="AG8" s="54"/>
      <c r="AH8" s="54"/>
      <c r="AI8" s="54"/>
      <c r="AJ8" s="58"/>
      <c r="AK8" s="58"/>
      <c r="AL8" s="58"/>
      <c r="AM8" s="58"/>
      <c r="AN8" s="58"/>
      <c r="AO8" s="58"/>
      <c r="AP8" s="58"/>
      <c r="AQ8" s="58"/>
      <c r="AR8" s="52" t="e">
        <f t="shared" si="8"/>
        <v>#N/A</v>
      </c>
      <c r="AS8" s="70" t="e">
        <f t="shared" si="7"/>
        <v>#N/A</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t="e">
        <f>VLOOKUP(V8,'Validation Lists'!$B$229:$C$230,2,FALSE)</f>
        <v>#N/A</v>
      </c>
      <c r="BJ8" s="68" t="e">
        <f>VLOOKUP(W8,'Validation Lists'!$B$229:$C$230,2,FALSE)</f>
        <v>#N/A</v>
      </c>
      <c r="BK8" s="68" t="e">
        <f>VLOOKUP(X8,'Validation Lists'!$B$229:$C$230,2,FALSE)</f>
        <v>#N/A</v>
      </c>
      <c r="BL8" s="68" t="e">
        <f>VLOOKUP(Y8,'Validation Lists'!$B$229:$C$230,2,FALSE)</f>
        <v>#N/A</v>
      </c>
      <c r="BM8" s="68" t="e">
        <f>VLOOKUP(Z8,'Validation Lists'!$B$229:$C$230,2,FALSE)</f>
        <v>#N/A</v>
      </c>
      <c r="BN8" s="68" t="e">
        <f>VLOOKUP(AA8,'Validation Lists'!$B$229:$C$230,2,FALSE)</f>
        <v>#N/A</v>
      </c>
      <c r="BO8" s="68" t="e">
        <f>VLOOKUP(AB8,'Validation Lists'!$B$229:$C$230,2,FALSE)</f>
        <v>#N/A</v>
      </c>
      <c r="BP8" s="68" t="e">
        <f>VLOOKUP(AC8,'Validation Lists'!$B$229:$C$230,2,FALSE)</f>
        <v>#N/A</v>
      </c>
      <c r="BQ8" s="68" t="e">
        <f>VLOOKUP(AD8,'Validation Lists'!$B$229:$C$230,2,FALSE)</f>
        <v>#N/A</v>
      </c>
      <c r="BR8" s="68" t="e">
        <f>VLOOKUP(AE8,'Validation Lists'!$B$229:$C$230,2,FALSE)</f>
        <v>#N/A</v>
      </c>
      <c r="BS8" s="68" t="e">
        <f>VLOOKUP(AF8,'Validation Lists'!$B$229:$C$230,2,FALSE)</f>
        <v>#N/A</v>
      </c>
      <c r="BT8" s="68" t="e">
        <f>VLOOKUP(AG8,'Validation Lists'!$B$229:$C$230,2,FALSE)</f>
        <v>#N/A</v>
      </c>
      <c r="BU8" s="68" t="e">
        <f>VLOOKUP(AH8,'Validation Lists'!$B$229:$C$230,2,FALSE)</f>
        <v>#N/A</v>
      </c>
      <c r="BV8" s="68" t="e">
        <f>VLOOKUP(AI8,'Validation Lists'!$B$229:$C$230,2,FALSE)</f>
        <v>#N/A</v>
      </c>
      <c r="BW8" s="68" t="e">
        <f t="shared" si="6"/>
        <v>#N/A</v>
      </c>
    </row>
    <row r="9" spans="1:75" ht="77.5" customHeight="1" x14ac:dyDescent="0.15">
      <c r="A9" s="29"/>
      <c r="B9" s="29"/>
      <c r="C9" s="29"/>
      <c r="D9" s="29"/>
      <c r="E9" s="29"/>
      <c r="F9" s="30"/>
      <c r="G9" s="30"/>
      <c r="H9" s="52"/>
      <c r="I9" s="52"/>
      <c r="J9" s="52"/>
      <c r="K9" s="52"/>
      <c r="L9" s="52"/>
      <c r="M9" s="52"/>
      <c r="N9" s="52"/>
      <c r="O9" s="53"/>
      <c r="P9" s="53"/>
      <c r="Q9" s="53"/>
      <c r="R9" s="53"/>
      <c r="S9" s="53"/>
      <c r="T9" s="53"/>
      <c r="U9" s="53"/>
      <c r="V9" s="54"/>
      <c r="W9" s="54"/>
      <c r="X9" s="54"/>
      <c r="Y9" s="54"/>
      <c r="Z9" s="54"/>
      <c r="AA9" s="54"/>
      <c r="AB9" s="54"/>
      <c r="AC9" s="54"/>
      <c r="AD9" s="54"/>
      <c r="AE9" s="54"/>
      <c r="AF9" s="54"/>
      <c r="AG9" s="54"/>
      <c r="AH9" s="54"/>
      <c r="AI9" s="54"/>
      <c r="AJ9" s="58"/>
      <c r="AK9" s="58"/>
      <c r="AL9" s="58"/>
      <c r="AM9" s="58"/>
      <c r="AN9" s="58"/>
      <c r="AO9" s="58"/>
      <c r="AP9" s="58"/>
      <c r="AQ9" s="58"/>
      <c r="AR9" s="52" t="e">
        <f t="shared" si="8"/>
        <v>#N/A</v>
      </c>
      <c r="AS9" s="70" t="e">
        <f t="shared" si="7"/>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si="6"/>
        <v>#N/A</v>
      </c>
    </row>
    <row r="10" spans="1:75" ht="77.5" customHeight="1" x14ac:dyDescent="0.15">
      <c r="A10" s="29"/>
      <c r="B10" s="29"/>
      <c r="C10" s="29"/>
      <c r="D10" s="29"/>
      <c r="E10" s="29"/>
      <c r="F10" s="30"/>
      <c r="G10" s="30"/>
      <c r="H10" s="52"/>
      <c r="I10" s="52"/>
      <c r="J10" s="52"/>
      <c r="K10" s="52"/>
      <c r="L10" s="52"/>
      <c r="M10" s="52"/>
      <c r="N10" s="52"/>
      <c r="O10" s="53"/>
      <c r="P10" s="53"/>
      <c r="Q10" s="53"/>
      <c r="R10" s="53"/>
      <c r="S10" s="53"/>
      <c r="T10" s="53"/>
      <c r="U10" s="53"/>
      <c r="V10" s="54"/>
      <c r="W10" s="54"/>
      <c r="X10" s="54"/>
      <c r="Y10" s="54"/>
      <c r="Z10" s="54"/>
      <c r="AA10" s="54"/>
      <c r="AB10" s="54"/>
      <c r="AC10" s="54"/>
      <c r="AD10" s="54"/>
      <c r="AE10" s="54"/>
      <c r="AF10" s="54"/>
      <c r="AG10" s="54"/>
      <c r="AH10" s="54"/>
      <c r="AI10" s="54"/>
      <c r="AJ10" s="58"/>
      <c r="AK10" s="58"/>
      <c r="AL10" s="58"/>
      <c r="AM10" s="58"/>
      <c r="AN10" s="58"/>
      <c r="AO10" s="58"/>
      <c r="AP10" s="58"/>
      <c r="AQ10" s="58"/>
      <c r="AR10" s="52"/>
      <c r="AS10" s="70" t="e">
        <f t="shared" si="7"/>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6"/>
        <v>#N/A</v>
      </c>
    </row>
    <row r="11" spans="1:75" ht="77.5" customHeight="1" x14ac:dyDescent="0.15">
      <c r="A11" s="29"/>
      <c r="B11" s="29"/>
      <c r="C11" s="29"/>
      <c r="D11" s="29"/>
      <c r="E11" s="29"/>
      <c r="F11" s="30"/>
      <c r="G11" s="30"/>
      <c r="H11" s="52"/>
      <c r="I11" s="52"/>
      <c r="J11" s="52"/>
      <c r="K11" s="52"/>
      <c r="L11" s="52"/>
      <c r="M11" s="52"/>
      <c r="N11" s="52"/>
      <c r="O11" s="53"/>
      <c r="P11" s="53"/>
      <c r="Q11" s="53"/>
      <c r="R11" s="53"/>
      <c r="S11" s="53"/>
      <c r="T11" s="53"/>
      <c r="U11" s="53"/>
      <c r="V11" s="54"/>
      <c r="W11" s="54"/>
      <c r="X11" s="54"/>
      <c r="Y11" s="54"/>
      <c r="Z11" s="54"/>
      <c r="AA11" s="54"/>
      <c r="AB11" s="54"/>
      <c r="AC11" s="54"/>
      <c r="AD11" s="54"/>
      <c r="AE11" s="54"/>
      <c r="AF11" s="54"/>
      <c r="AG11" s="54"/>
      <c r="AH11" s="54"/>
      <c r="AI11" s="54"/>
      <c r="AJ11" s="58"/>
      <c r="AK11" s="58"/>
      <c r="AL11" s="58"/>
      <c r="AM11" s="58"/>
      <c r="AN11" s="58"/>
      <c r="AO11" s="58"/>
      <c r="AP11" s="58"/>
      <c r="AQ11" s="58"/>
      <c r="AR11" s="52"/>
      <c r="AS11" s="70" t="e">
        <f t="shared" si="7"/>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6"/>
        <v>#N/A</v>
      </c>
    </row>
    <row r="12" spans="1:75" ht="77.5" customHeight="1" x14ac:dyDescent="0.15">
      <c r="A12" s="29"/>
      <c r="B12" s="29"/>
      <c r="C12" s="29"/>
      <c r="D12" s="29"/>
      <c r="E12" s="29"/>
      <c r="F12" s="30"/>
      <c r="G12" s="30"/>
      <c r="H12" s="52"/>
      <c r="I12" s="52"/>
      <c r="J12" s="52"/>
      <c r="K12" s="52"/>
      <c r="L12" s="52"/>
      <c r="M12" s="52"/>
      <c r="N12" s="52"/>
      <c r="O12" s="53"/>
      <c r="P12" s="53"/>
      <c r="Q12" s="53"/>
      <c r="R12" s="53"/>
      <c r="S12" s="53"/>
      <c r="T12" s="53"/>
      <c r="U12" s="53"/>
      <c r="V12" s="54"/>
      <c r="W12" s="54"/>
      <c r="X12" s="54"/>
      <c r="Y12" s="54"/>
      <c r="Z12" s="54"/>
      <c r="AA12" s="54"/>
      <c r="AB12" s="54"/>
      <c r="AC12" s="54"/>
      <c r="AD12" s="54"/>
      <c r="AE12" s="54"/>
      <c r="AF12" s="54"/>
      <c r="AG12" s="54"/>
      <c r="AH12" s="54"/>
      <c r="AI12" s="54"/>
      <c r="AJ12" s="58"/>
      <c r="AK12" s="58"/>
      <c r="AL12" s="58"/>
      <c r="AM12" s="58"/>
      <c r="AN12" s="58"/>
      <c r="AO12" s="58"/>
      <c r="AP12" s="58"/>
      <c r="AQ12" s="58"/>
      <c r="AR12" s="52"/>
      <c r="AS12" s="70" t="e">
        <f t="shared" si="7"/>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6"/>
        <v>#N/A</v>
      </c>
    </row>
    <row r="13" spans="1:75" ht="77.5" customHeight="1" x14ac:dyDescent="0.15">
      <c r="A13" s="29"/>
      <c r="B13" s="29"/>
      <c r="C13" s="29"/>
      <c r="D13" s="29"/>
      <c r="E13" s="29"/>
      <c r="F13" s="30"/>
      <c r="G13" s="30"/>
      <c r="H13" s="52"/>
      <c r="I13" s="52"/>
      <c r="J13" s="52"/>
      <c r="K13" s="52"/>
      <c r="L13" s="52"/>
      <c r="M13" s="52"/>
      <c r="N13" s="52"/>
      <c r="O13" s="53"/>
      <c r="P13" s="53"/>
      <c r="Q13" s="53"/>
      <c r="R13" s="53"/>
      <c r="S13" s="53"/>
      <c r="T13" s="53"/>
      <c r="U13" s="53"/>
      <c r="V13" s="54"/>
      <c r="W13" s="54"/>
      <c r="X13" s="54"/>
      <c r="Y13" s="54"/>
      <c r="Z13" s="54"/>
      <c r="AA13" s="54"/>
      <c r="AB13" s="54"/>
      <c r="AC13" s="54"/>
      <c r="AD13" s="54"/>
      <c r="AE13" s="54"/>
      <c r="AF13" s="54"/>
      <c r="AG13" s="54"/>
      <c r="AH13" s="54"/>
      <c r="AI13" s="54"/>
      <c r="AJ13" s="58"/>
      <c r="AK13" s="58"/>
      <c r="AL13" s="58"/>
      <c r="AM13" s="58"/>
      <c r="AN13" s="58"/>
      <c r="AO13" s="58"/>
      <c r="AP13" s="58"/>
      <c r="AQ13" s="58"/>
      <c r="AR13" s="52"/>
      <c r="AS13" s="70" t="e">
        <f t="shared" si="7"/>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6"/>
        <v>#N/A</v>
      </c>
    </row>
    <row r="14" spans="1:75" ht="77.5" customHeight="1" x14ac:dyDescent="0.15">
      <c r="A14" s="29"/>
      <c r="B14" s="29"/>
      <c r="C14" s="29"/>
      <c r="D14" s="29"/>
      <c r="E14" s="29"/>
      <c r="F14" s="30"/>
      <c r="G14" s="30"/>
      <c r="H14" s="52"/>
      <c r="I14" s="52"/>
      <c r="J14" s="52"/>
      <c r="K14" s="52"/>
      <c r="L14" s="52"/>
      <c r="M14" s="52"/>
      <c r="N14" s="52"/>
      <c r="O14" s="53"/>
      <c r="P14" s="53"/>
      <c r="Q14" s="53"/>
      <c r="R14" s="53"/>
      <c r="S14" s="53"/>
      <c r="T14" s="53"/>
      <c r="U14" s="53"/>
      <c r="V14" s="54"/>
      <c r="W14" s="54"/>
      <c r="X14" s="54"/>
      <c r="Y14" s="54"/>
      <c r="Z14" s="54"/>
      <c r="AA14" s="54"/>
      <c r="AB14" s="54"/>
      <c r="AC14" s="54"/>
      <c r="AD14" s="54"/>
      <c r="AE14" s="54"/>
      <c r="AF14" s="54"/>
      <c r="AG14" s="54"/>
      <c r="AH14" s="54"/>
      <c r="AI14" s="54"/>
      <c r="AJ14" s="58"/>
      <c r="AK14" s="58"/>
      <c r="AL14" s="58"/>
      <c r="AM14" s="58"/>
      <c r="AN14" s="58"/>
      <c r="AO14" s="58"/>
      <c r="AP14" s="58"/>
      <c r="AQ14" s="58"/>
      <c r="AR14" s="52"/>
      <c r="AS14" s="70" t="e">
        <f t="shared" si="7"/>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6"/>
        <v>#N/A</v>
      </c>
    </row>
    <row r="15" spans="1:75" ht="77.5" customHeight="1" x14ac:dyDescent="0.15">
      <c r="A15" s="29"/>
      <c r="B15" s="29"/>
      <c r="C15" s="29"/>
      <c r="D15" s="29"/>
      <c r="E15" s="29"/>
      <c r="F15" s="30"/>
      <c r="G15" s="30"/>
      <c r="H15" s="52"/>
      <c r="I15" s="52"/>
      <c r="J15" s="52"/>
      <c r="K15" s="52"/>
      <c r="L15" s="52"/>
      <c r="M15" s="52"/>
      <c r="N15" s="52"/>
      <c r="O15" s="53"/>
      <c r="P15" s="53"/>
      <c r="Q15" s="53"/>
      <c r="R15" s="53"/>
      <c r="S15" s="53"/>
      <c r="T15" s="53"/>
      <c r="U15" s="53"/>
      <c r="V15" s="60"/>
      <c r="W15" s="60"/>
      <c r="X15" s="60"/>
      <c r="Y15" s="60"/>
      <c r="Z15" s="60"/>
      <c r="AA15" s="60"/>
      <c r="AB15" s="60"/>
      <c r="AC15" s="60"/>
      <c r="AD15" s="60"/>
      <c r="AE15" s="60"/>
      <c r="AF15" s="60"/>
      <c r="AG15" s="60"/>
      <c r="AH15" s="60"/>
      <c r="AI15" s="60"/>
      <c r="AJ15" s="58"/>
      <c r="AK15" s="58"/>
      <c r="AL15" s="58"/>
      <c r="AM15" s="58"/>
      <c r="AN15" s="58"/>
      <c r="AO15" s="58"/>
      <c r="AP15" s="58"/>
      <c r="AQ15" s="58"/>
      <c r="AR15" s="52" t="e">
        <f t="shared" si="8"/>
        <v>#N/A</v>
      </c>
      <c r="AS15" s="70" t="e">
        <f t="shared" si="7"/>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6"/>
        <v>#N/A</v>
      </c>
    </row>
    <row r="16" spans="1:75" ht="77.5" customHeight="1" x14ac:dyDescent="0.15">
      <c r="A16" s="29"/>
      <c r="B16" s="29"/>
      <c r="C16" s="29"/>
      <c r="D16" s="29"/>
      <c r="E16" s="29"/>
      <c r="F16" s="30"/>
      <c r="G16" s="30"/>
      <c r="H16" s="52"/>
      <c r="I16" s="52"/>
      <c r="J16" s="52"/>
      <c r="K16" s="52"/>
      <c r="L16" s="52"/>
      <c r="M16" s="52"/>
      <c r="N16" s="52"/>
      <c r="O16" s="53"/>
      <c r="P16" s="53"/>
      <c r="Q16" s="53"/>
      <c r="R16" s="53"/>
      <c r="S16" s="53"/>
      <c r="T16" s="53"/>
      <c r="U16" s="53"/>
      <c r="V16" s="60"/>
      <c r="W16" s="60"/>
      <c r="X16" s="60"/>
      <c r="Y16" s="60"/>
      <c r="Z16" s="60"/>
      <c r="AA16" s="60"/>
      <c r="AB16" s="60"/>
      <c r="AC16" s="60"/>
      <c r="AD16" s="60"/>
      <c r="AE16" s="60"/>
      <c r="AF16" s="60"/>
      <c r="AG16" s="60"/>
      <c r="AH16" s="60"/>
      <c r="AI16" s="60"/>
      <c r="AJ16" s="58"/>
      <c r="AK16" s="58"/>
      <c r="AL16" s="58"/>
      <c r="AM16" s="58"/>
      <c r="AN16" s="58"/>
      <c r="AO16" s="58"/>
      <c r="AP16" s="58"/>
      <c r="AQ16" s="58"/>
      <c r="AR16" s="52" t="e">
        <f t="shared" si="8"/>
        <v>#N/A</v>
      </c>
      <c r="AS16" s="70" t="e">
        <f t="shared" si="7"/>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6"/>
        <v>#N/A</v>
      </c>
    </row>
    <row r="17" spans="1:75" ht="77.5" customHeight="1" x14ac:dyDescent="0.15">
      <c r="A17" s="29"/>
      <c r="B17" s="29"/>
      <c r="C17" s="29"/>
      <c r="D17" s="29"/>
      <c r="E17" s="29"/>
      <c r="F17" s="30"/>
      <c r="G17" s="30"/>
      <c r="H17" s="52"/>
      <c r="I17" s="52"/>
      <c r="J17" s="52"/>
      <c r="K17" s="52"/>
      <c r="L17" s="52"/>
      <c r="M17" s="52"/>
      <c r="N17" s="52"/>
      <c r="O17" s="53"/>
      <c r="P17" s="53"/>
      <c r="Q17" s="53"/>
      <c r="R17" s="53"/>
      <c r="S17" s="53"/>
      <c r="T17" s="53"/>
      <c r="U17" s="53"/>
      <c r="V17" s="60"/>
      <c r="W17" s="60"/>
      <c r="X17" s="60"/>
      <c r="Y17" s="60"/>
      <c r="Z17" s="60"/>
      <c r="AA17" s="60"/>
      <c r="AB17" s="60"/>
      <c r="AC17" s="60"/>
      <c r="AD17" s="60"/>
      <c r="AE17" s="60"/>
      <c r="AF17" s="60"/>
      <c r="AG17" s="60"/>
      <c r="AH17" s="60"/>
      <c r="AI17" s="60"/>
      <c r="AJ17" s="58"/>
      <c r="AK17" s="58"/>
      <c r="AL17" s="58"/>
      <c r="AM17" s="58"/>
      <c r="AN17" s="58"/>
      <c r="AO17" s="58"/>
      <c r="AP17" s="58"/>
      <c r="AQ17" s="58"/>
      <c r="AR17" s="52" t="e">
        <f t="shared" si="8"/>
        <v>#N/A</v>
      </c>
      <c r="AS17" s="70" t="e">
        <f t="shared" si="7"/>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6"/>
        <v>#N/A</v>
      </c>
    </row>
    <row r="18" spans="1:75" ht="77.5" customHeight="1" x14ac:dyDescent="0.15">
      <c r="A18" s="29"/>
      <c r="B18" s="29"/>
      <c r="C18" s="29"/>
      <c r="D18" s="29"/>
      <c r="E18" s="29"/>
      <c r="F18" s="30"/>
      <c r="G18" s="30"/>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8"/>
        <v>#N/A</v>
      </c>
      <c r="AS18" s="70" t="e">
        <f t="shared" si="7"/>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6"/>
        <v>#N/A</v>
      </c>
    </row>
    <row r="19" spans="1:75" ht="77.5" customHeight="1" x14ac:dyDescent="0.15">
      <c r="A19" s="29"/>
      <c r="B19" s="29"/>
      <c r="C19" s="29"/>
      <c r="D19" s="29"/>
      <c r="E19" s="29"/>
      <c r="F19" s="30"/>
      <c r="G19" s="30"/>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8"/>
        <v>#N/A</v>
      </c>
      <c r="AS19" s="70" t="e">
        <f t="shared" si="7"/>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6"/>
        <v>#N/A</v>
      </c>
    </row>
    <row r="20" spans="1:75" ht="77.5" customHeight="1" x14ac:dyDescent="0.15">
      <c r="A20" s="29"/>
      <c r="B20" s="29"/>
      <c r="C20" s="29"/>
      <c r="D20" s="29"/>
      <c r="E20" s="29"/>
      <c r="F20" s="30"/>
      <c r="G20" s="30"/>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8"/>
        <v>#N/A</v>
      </c>
      <c r="AS20" s="70" t="e">
        <f t="shared" si="7"/>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6"/>
        <v>#N/A</v>
      </c>
    </row>
    <row r="21" spans="1:75" ht="77.5" customHeight="1" x14ac:dyDescent="0.15">
      <c r="A21" s="29"/>
      <c r="B21" s="29"/>
      <c r="C21" s="29"/>
      <c r="D21" s="29"/>
      <c r="E21" s="29"/>
      <c r="F21" s="30"/>
      <c r="G21" s="30"/>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8"/>
        <v>#N/A</v>
      </c>
      <c r="AS21" s="70" t="e">
        <f t="shared" si="7"/>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6"/>
        <v>#N/A</v>
      </c>
    </row>
    <row r="22" spans="1:75" ht="77.5" customHeight="1" x14ac:dyDescent="0.15">
      <c r="A22" s="29"/>
      <c r="B22" s="29"/>
      <c r="C22" s="29"/>
      <c r="D22" s="29"/>
      <c r="E22" s="29"/>
      <c r="F22" s="30"/>
      <c r="G22" s="30"/>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8"/>
        <v>#N/A</v>
      </c>
      <c r="AS22" s="70" t="e">
        <f t="shared" si="7"/>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6"/>
        <v>#N/A</v>
      </c>
    </row>
    <row r="23" spans="1:75" ht="77.5" customHeight="1" x14ac:dyDescent="0.15">
      <c r="A23" s="29"/>
      <c r="B23" s="29"/>
      <c r="C23" s="29"/>
      <c r="D23" s="29"/>
      <c r="E23" s="29"/>
      <c r="F23" s="30"/>
      <c r="G23" s="30"/>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8"/>
        <v>#N/A</v>
      </c>
      <c r="AS23" s="70" t="e">
        <f t="shared" si="7"/>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6"/>
        <v>#N/A</v>
      </c>
    </row>
    <row r="24" spans="1:75" ht="77.5" customHeight="1" x14ac:dyDescent="0.15">
      <c r="A24" s="29"/>
      <c r="B24" s="29"/>
      <c r="C24" s="29"/>
      <c r="D24" s="29"/>
      <c r="E24" s="29"/>
      <c r="F24" s="30"/>
      <c r="G24" s="30"/>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8"/>
        <v>#N/A</v>
      </c>
      <c r="AS24" s="70" t="e">
        <f t="shared" si="7"/>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6"/>
        <v>#N/A</v>
      </c>
    </row>
    <row r="25" spans="1:75" ht="77.5" customHeight="1" x14ac:dyDescent="0.15">
      <c r="A25" s="29"/>
      <c r="B25" s="29"/>
      <c r="C25" s="29"/>
      <c r="D25" s="29"/>
      <c r="E25" s="29"/>
      <c r="F25" s="30"/>
      <c r="G25" s="30"/>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8"/>
        <v>#N/A</v>
      </c>
      <c r="AS25" s="70" t="e">
        <f t="shared" si="7"/>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6"/>
        <v>#N/A</v>
      </c>
    </row>
    <row r="26" spans="1:75" ht="77.5" customHeight="1" x14ac:dyDescent="0.15">
      <c r="A26" s="29"/>
      <c r="B26" s="29"/>
      <c r="C26" s="29"/>
      <c r="D26" s="29"/>
      <c r="E26" s="29"/>
      <c r="F26" s="30"/>
      <c r="G26" s="30"/>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8"/>
        <v>#N/A</v>
      </c>
      <c r="AS26" s="70" t="e">
        <f t="shared" si="7"/>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6"/>
        <v>#N/A</v>
      </c>
    </row>
    <row r="27" spans="1:75" ht="77.5" customHeight="1" x14ac:dyDescent="0.15">
      <c r="A27" s="29"/>
      <c r="B27" s="29"/>
      <c r="C27" s="29"/>
      <c r="D27" s="29"/>
      <c r="E27" s="29"/>
      <c r="F27" s="30"/>
      <c r="G27" s="30"/>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8"/>
        <v>#N/A</v>
      </c>
      <c r="AS27" s="70" t="e">
        <f t="shared" si="7"/>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6"/>
        <v>#N/A</v>
      </c>
    </row>
    <row r="28" spans="1:75" ht="77.5" customHeight="1" x14ac:dyDescent="0.15">
      <c r="A28" s="29"/>
      <c r="B28" s="29"/>
      <c r="C28" s="29"/>
      <c r="D28" s="29"/>
      <c r="E28" s="29"/>
      <c r="F28" s="30"/>
      <c r="G28" s="30"/>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8"/>
        <v>#N/A</v>
      </c>
      <c r="AS28" s="70" t="e">
        <f t="shared" si="7"/>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6"/>
        <v>#N/A</v>
      </c>
    </row>
    <row r="29" spans="1:75" ht="77.5" customHeight="1" x14ac:dyDescent="0.15">
      <c r="A29" s="29"/>
      <c r="B29" s="29"/>
      <c r="C29" s="29"/>
      <c r="D29" s="29"/>
      <c r="E29" s="29"/>
      <c r="F29" s="30"/>
      <c r="G29" s="30"/>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8"/>
        <v>#N/A</v>
      </c>
      <c r="AS29" s="70" t="e">
        <f t="shared" si="7"/>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6"/>
        <v>#N/A</v>
      </c>
    </row>
    <row r="30" spans="1:75" ht="77.5" customHeight="1" x14ac:dyDescent="0.15">
      <c r="A30" s="29"/>
      <c r="B30" s="29"/>
      <c r="C30" s="29"/>
      <c r="D30" s="29"/>
      <c r="E30" s="29"/>
      <c r="F30" s="30"/>
      <c r="G30" s="30"/>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8"/>
        <v>#N/A</v>
      </c>
      <c r="AS30" s="70" t="e">
        <f t="shared" si="7"/>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6"/>
        <v>#N/A</v>
      </c>
    </row>
    <row r="31" spans="1:75" ht="77.5" customHeight="1" x14ac:dyDescent="0.15">
      <c r="A31" s="29"/>
      <c r="B31" s="29"/>
      <c r="C31" s="29"/>
      <c r="D31" s="29"/>
      <c r="E31" s="29"/>
      <c r="F31" s="30"/>
      <c r="G31" s="30"/>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8"/>
        <v>#N/A</v>
      </c>
      <c r="AS31" s="70" t="e">
        <f t="shared" si="7"/>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6"/>
        <v>#N/A</v>
      </c>
    </row>
    <row r="32" spans="1:75" ht="77.5" customHeight="1" x14ac:dyDescent="0.15">
      <c r="A32" s="29"/>
      <c r="B32" s="29"/>
      <c r="C32" s="29"/>
      <c r="D32" s="29"/>
      <c r="E32" s="29"/>
      <c r="F32" s="30"/>
      <c r="G32" s="30"/>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8"/>
        <v>#N/A</v>
      </c>
      <c r="AS32" s="70" t="e">
        <f t="shared" si="7"/>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6"/>
        <v>#N/A</v>
      </c>
    </row>
    <row r="33" spans="1:75" ht="77.5" customHeight="1" x14ac:dyDescent="0.15">
      <c r="A33" s="29"/>
      <c r="B33" s="29"/>
      <c r="C33" s="29"/>
      <c r="D33" s="29"/>
      <c r="E33" s="29"/>
      <c r="F33" s="30"/>
      <c r="G33" s="30"/>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8"/>
        <v>#N/A</v>
      </c>
      <c r="AS33" s="70" t="e">
        <f t="shared" si="7"/>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6"/>
        <v>#N/A</v>
      </c>
    </row>
    <row r="34" spans="1:75" ht="77.5" customHeight="1" x14ac:dyDescent="0.15">
      <c r="A34" s="29"/>
      <c r="B34" s="29"/>
      <c r="C34" s="29"/>
      <c r="D34" s="29"/>
      <c r="E34" s="29"/>
      <c r="F34" s="30"/>
      <c r="G34" s="30"/>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8"/>
        <v>#N/A</v>
      </c>
      <c r="AS34" s="70" t="e">
        <f t="shared" si="7"/>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6"/>
        <v>#N/A</v>
      </c>
    </row>
    <row r="35" spans="1:75" ht="77.5" customHeight="1" x14ac:dyDescent="0.15">
      <c r="A35" s="29"/>
      <c r="B35" s="29"/>
      <c r="C35" s="29"/>
      <c r="D35" s="29"/>
      <c r="E35" s="29"/>
      <c r="F35" s="30"/>
      <c r="G35" s="30"/>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8"/>
        <v>#N/A</v>
      </c>
      <c r="AS35" s="70" t="e">
        <f t="shared" si="7"/>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6"/>
        <v>#N/A</v>
      </c>
    </row>
    <row r="36" spans="1:75" ht="77.5" customHeight="1" x14ac:dyDescent="0.15">
      <c r="A36" s="29"/>
      <c r="B36" s="29"/>
      <c r="C36" s="29"/>
      <c r="D36" s="29"/>
      <c r="E36" s="29"/>
      <c r="F36" s="30"/>
      <c r="G36" s="30"/>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8"/>
        <v>#N/A</v>
      </c>
      <c r="AS36" s="70" t="e">
        <f t="shared" si="7"/>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6"/>
        <v>#N/A</v>
      </c>
    </row>
    <row r="37" spans="1:75" ht="77.5" customHeight="1" x14ac:dyDescent="0.15">
      <c r="A37" s="29"/>
      <c r="B37" s="29"/>
      <c r="C37" s="29"/>
      <c r="D37" s="29"/>
      <c r="E37" s="29"/>
      <c r="F37" s="30"/>
      <c r="G37" s="30"/>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8"/>
        <v>#N/A</v>
      </c>
      <c r="AS37" s="70" t="e">
        <f t="shared" si="7"/>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6"/>
        <v>#N/A</v>
      </c>
    </row>
    <row r="38" spans="1:75" ht="77.5" customHeight="1" x14ac:dyDescent="0.15">
      <c r="A38" s="29"/>
      <c r="B38" s="29"/>
      <c r="C38" s="29"/>
      <c r="D38" s="29"/>
      <c r="E38" s="29"/>
      <c r="F38" s="30"/>
      <c r="G38" s="30"/>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8"/>
        <v>#N/A</v>
      </c>
      <c r="AS38" s="70" t="e">
        <f t="shared" si="7"/>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6"/>
        <v>#N/A</v>
      </c>
    </row>
    <row r="39" spans="1:75" ht="77.5" customHeight="1" x14ac:dyDescent="0.15">
      <c r="A39" s="29"/>
      <c r="B39" s="29"/>
      <c r="C39" s="29"/>
      <c r="D39" s="29"/>
      <c r="E39" s="29"/>
      <c r="F39" s="30"/>
      <c r="G39" s="30"/>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8"/>
        <v>#N/A</v>
      </c>
      <c r="AS39" s="70" t="e">
        <f t="shared" si="7"/>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6"/>
        <v>#N/A</v>
      </c>
    </row>
    <row r="40" spans="1:75" ht="77.5" customHeight="1" x14ac:dyDescent="0.15">
      <c r="A40" s="29"/>
      <c r="B40" s="29"/>
      <c r="C40" s="29"/>
      <c r="D40" s="29"/>
      <c r="E40" s="29"/>
      <c r="F40" s="30"/>
      <c r="G40" s="30"/>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8"/>
        <v>#N/A</v>
      </c>
      <c r="AS40" s="70" t="e">
        <f t="shared" si="7"/>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6"/>
        <v>#N/A</v>
      </c>
    </row>
    <row r="41" spans="1:75" ht="77.5" customHeight="1" x14ac:dyDescent="0.15">
      <c r="A41" s="29"/>
      <c r="B41" s="29"/>
      <c r="C41" s="29"/>
      <c r="D41" s="29"/>
      <c r="E41" s="29"/>
      <c r="F41" s="30"/>
      <c r="G41" s="30"/>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8"/>
        <v>#N/A</v>
      </c>
      <c r="AS41" s="70" t="e">
        <f t="shared" si="7"/>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6"/>
        <v>#N/A</v>
      </c>
    </row>
    <row r="42" spans="1:75" ht="77.5" customHeight="1" x14ac:dyDescent="0.15">
      <c r="A42" s="29"/>
      <c r="B42" s="29"/>
      <c r="C42" s="29"/>
      <c r="D42" s="29"/>
      <c r="E42" s="29"/>
      <c r="F42" s="30"/>
      <c r="G42" s="30"/>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8"/>
        <v>#N/A</v>
      </c>
      <c r="AS42" s="70" t="e">
        <f t="shared" si="7"/>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6"/>
        <v>#N/A</v>
      </c>
    </row>
    <row r="43" spans="1:75" ht="77.5" customHeight="1" x14ac:dyDescent="0.15">
      <c r="A43" s="29"/>
      <c r="B43" s="29"/>
      <c r="C43" s="29"/>
      <c r="D43" s="29"/>
      <c r="E43" s="29"/>
      <c r="F43" s="30"/>
      <c r="G43" s="30"/>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8"/>
        <v>#N/A</v>
      </c>
      <c r="AS43" s="70" t="e">
        <f t="shared" si="7"/>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6"/>
        <v>#N/A</v>
      </c>
    </row>
    <row r="44" spans="1:75" ht="77.5" customHeight="1" x14ac:dyDescent="0.15">
      <c r="A44" s="29"/>
      <c r="B44" s="29"/>
      <c r="C44" s="29"/>
      <c r="D44" s="29"/>
      <c r="E44" s="29"/>
      <c r="F44" s="30"/>
      <c r="G44" s="30"/>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8"/>
        <v>#N/A</v>
      </c>
      <c r="AS44" s="70" t="e">
        <f t="shared" si="7"/>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6"/>
        <v>#N/A</v>
      </c>
    </row>
    <row r="45" spans="1:75" ht="77.5" customHeight="1" x14ac:dyDescent="0.15">
      <c r="A45" s="29"/>
      <c r="B45" s="29"/>
      <c r="C45" s="29"/>
      <c r="D45" s="29"/>
      <c r="E45" s="29"/>
      <c r="F45" s="30"/>
      <c r="G45" s="30"/>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8"/>
        <v>#N/A</v>
      </c>
      <c r="AS45" s="70" t="e">
        <f t="shared" si="7"/>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6"/>
        <v>#N/A</v>
      </c>
    </row>
    <row r="46" spans="1:75" ht="77.5" customHeight="1" x14ac:dyDescent="0.15">
      <c r="A46" s="29"/>
      <c r="B46" s="29"/>
      <c r="C46" s="29"/>
      <c r="D46" s="29"/>
      <c r="E46" s="29"/>
      <c r="F46" s="30"/>
      <c r="G46" s="30"/>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8"/>
        <v>#N/A</v>
      </c>
      <c r="AS46" s="70" t="e">
        <f t="shared" si="7"/>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6"/>
        <v>#N/A</v>
      </c>
    </row>
    <row r="47" spans="1:75" ht="77.5" customHeight="1" x14ac:dyDescent="0.15">
      <c r="A47" s="29"/>
      <c r="B47" s="29"/>
      <c r="C47" s="29"/>
      <c r="D47" s="29"/>
      <c r="E47" s="29"/>
      <c r="F47" s="30"/>
      <c r="G47" s="30"/>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8"/>
        <v>#N/A</v>
      </c>
      <c r="AS47" s="70" t="e">
        <f t="shared" si="7"/>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6"/>
        <v>#N/A</v>
      </c>
    </row>
    <row r="48" spans="1:75" ht="77.5" customHeight="1" x14ac:dyDescent="0.15">
      <c r="A48" s="29"/>
      <c r="B48" s="29"/>
      <c r="C48" s="29"/>
      <c r="D48" s="29"/>
      <c r="E48" s="29"/>
      <c r="F48" s="30"/>
      <c r="G48" s="30"/>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8"/>
        <v>#N/A</v>
      </c>
      <c r="AS48" s="70" t="e">
        <f t="shared" si="7"/>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6"/>
        <v>#N/A</v>
      </c>
    </row>
    <row r="49" spans="1:75" ht="77.5" customHeight="1" x14ac:dyDescent="0.15">
      <c r="A49" s="29"/>
      <c r="B49" s="29"/>
      <c r="C49" s="29"/>
      <c r="D49" s="29"/>
      <c r="E49" s="29"/>
      <c r="F49" s="30"/>
      <c r="G49" s="30"/>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8"/>
        <v>#N/A</v>
      </c>
      <c r="AS49" s="70" t="e">
        <f t="shared" si="7"/>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6"/>
        <v>#N/A</v>
      </c>
    </row>
    <row r="50" spans="1:75" ht="77.5" customHeight="1" x14ac:dyDescent="0.15">
      <c r="A50" s="29"/>
      <c r="B50" s="29"/>
      <c r="C50" s="29"/>
      <c r="D50" s="29"/>
      <c r="E50" s="29"/>
      <c r="F50" s="30"/>
      <c r="G50" s="30"/>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8"/>
        <v>#N/A</v>
      </c>
      <c r="AS50" s="70" t="e">
        <f t="shared" si="7"/>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6"/>
        <v>#N/A</v>
      </c>
    </row>
    <row r="51" spans="1:75" ht="77.5" customHeight="1" x14ac:dyDescent="0.15">
      <c r="A51" s="29"/>
      <c r="B51" s="29"/>
      <c r="C51" s="29"/>
      <c r="D51" s="29"/>
      <c r="E51" s="29"/>
      <c r="F51" s="30"/>
      <c r="G51" s="30"/>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8"/>
        <v>#N/A</v>
      </c>
      <c r="AS51" s="70" t="e">
        <f t="shared" si="7"/>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6"/>
        <v>#N/A</v>
      </c>
    </row>
    <row r="52" spans="1:75" ht="77.5" customHeight="1" x14ac:dyDescent="0.15">
      <c r="A52" s="29"/>
      <c r="B52" s="29"/>
      <c r="C52" s="29"/>
      <c r="D52" s="29"/>
      <c r="E52" s="29"/>
      <c r="F52" s="30"/>
      <c r="G52" s="30"/>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8"/>
        <v>#N/A</v>
      </c>
      <c r="AS52" s="70" t="e">
        <f t="shared" si="7"/>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6"/>
        <v>#N/A</v>
      </c>
    </row>
    <row r="53" spans="1:75" ht="77.5" customHeight="1" x14ac:dyDescent="0.15">
      <c r="A53" s="29"/>
      <c r="B53" s="29"/>
      <c r="C53" s="29"/>
      <c r="D53" s="29"/>
      <c r="E53" s="29"/>
      <c r="F53" s="30"/>
      <c r="G53" s="30"/>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8"/>
        <v>#N/A</v>
      </c>
      <c r="AS53" s="70" t="e">
        <f t="shared" si="7"/>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6"/>
        <v>#N/A</v>
      </c>
    </row>
    <row r="54" spans="1:75" ht="77.5" customHeight="1" x14ac:dyDescent="0.15">
      <c r="A54" s="29"/>
      <c r="B54" s="29"/>
      <c r="C54" s="29"/>
      <c r="D54" s="29"/>
      <c r="E54" s="29"/>
      <c r="F54" s="30"/>
      <c r="G54" s="30"/>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8"/>
        <v>#N/A</v>
      </c>
      <c r="AS54" s="70" t="e">
        <f t="shared" si="7"/>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6"/>
        <v>#N/A</v>
      </c>
    </row>
    <row r="55" spans="1:75" ht="77.5" customHeight="1" x14ac:dyDescent="0.15">
      <c r="A55" s="29"/>
      <c r="B55" s="29"/>
      <c r="C55" s="29"/>
      <c r="D55" s="29"/>
      <c r="E55" s="29"/>
      <c r="F55" s="30"/>
      <c r="G55" s="30"/>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8"/>
        <v>#N/A</v>
      </c>
      <c r="AS55" s="70" t="e">
        <f t="shared" si="7"/>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6"/>
        <v>#N/A</v>
      </c>
    </row>
    <row r="56" spans="1:75" ht="77.5" customHeight="1" x14ac:dyDescent="0.15">
      <c r="A56" s="29"/>
      <c r="B56" s="29"/>
      <c r="C56" s="29"/>
      <c r="D56" s="29"/>
      <c r="E56" s="29"/>
      <c r="F56" s="30"/>
      <c r="G56" s="30"/>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8"/>
        <v>#N/A</v>
      </c>
      <c r="AS56" s="70" t="e">
        <f t="shared" si="7"/>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6"/>
        <v>#N/A</v>
      </c>
    </row>
    <row r="57" spans="1:75" ht="77.5" customHeight="1" x14ac:dyDescent="0.15">
      <c r="A57" s="29"/>
      <c r="B57" s="29"/>
      <c r="C57" s="29"/>
      <c r="D57" s="29"/>
      <c r="E57" s="29"/>
      <c r="F57" s="30"/>
      <c r="G57" s="30"/>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8"/>
        <v>#N/A</v>
      </c>
      <c r="AS57" s="70" t="e">
        <f t="shared" si="7"/>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6"/>
        <v>#N/A</v>
      </c>
    </row>
    <row r="58" spans="1:75" ht="77.5" customHeight="1" x14ac:dyDescent="0.15">
      <c r="A58" s="29"/>
      <c r="B58" s="29"/>
      <c r="C58" s="29"/>
      <c r="D58" s="29"/>
      <c r="E58" s="29"/>
      <c r="F58" s="30"/>
      <c r="G58" s="30"/>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8"/>
        <v>#N/A</v>
      </c>
      <c r="AS58" s="70" t="e">
        <f t="shared" si="7"/>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6"/>
        <v>#N/A</v>
      </c>
    </row>
    <row r="59" spans="1:75" ht="77.5" customHeight="1" x14ac:dyDescent="0.15">
      <c r="A59" s="29"/>
      <c r="B59" s="29"/>
      <c r="C59" s="29"/>
      <c r="D59" s="29"/>
      <c r="E59" s="29"/>
      <c r="F59" s="30"/>
      <c r="G59" s="30"/>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8"/>
        <v>#N/A</v>
      </c>
      <c r="AS59" s="70" t="e">
        <f t="shared" si="7"/>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6"/>
        <v>#N/A</v>
      </c>
    </row>
    <row r="60" spans="1:75" ht="77.5" customHeight="1" x14ac:dyDescent="0.15">
      <c r="A60" s="29"/>
      <c r="B60" s="29"/>
      <c r="C60" s="29"/>
      <c r="D60" s="29"/>
      <c r="E60" s="29"/>
      <c r="F60" s="30"/>
      <c r="G60" s="30"/>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8"/>
        <v>#N/A</v>
      </c>
      <c r="AS60" s="70" t="e">
        <f t="shared" si="7"/>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6"/>
        <v>#N/A</v>
      </c>
    </row>
    <row r="61" spans="1:75" ht="77.5" customHeight="1" x14ac:dyDescent="0.15">
      <c r="A61" s="29"/>
      <c r="B61" s="29"/>
      <c r="C61" s="29"/>
      <c r="D61" s="29"/>
      <c r="E61" s="29"/>
      <c r="F61" s="30"/>
      <c r="G61" s="30"/>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8"/>
        <v>#N/A</v>
      </c>
      <c r="AS61" s="70" t="e">
        <f t="shared" si="7"/>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6"/>
        <v>#N/A</v>
      </c>
    </row>
    <row r="62" spans="1:75" ht="77.5" customHeight="1" x14ac:dyDescent="0.15">
      <c r="A62" s="29"/>
      <c r="B62" s="29"/>
      <c r="C62" s="29"/>
      <c r="D62" s="29"/>
      <c r="E62" s="29"/>
      <c r="F62" s="30"/>
      <c r="G62" s="30"/>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8"/>
        <v>#N/A</v>
      </c>
      <c r="AS62" s="70" t="e">
        <f t="shared" si="7"/>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6"/>
        <v>#N/A</v>
      </c>
    </row>
    <row r="63" spans="1:75" ht="77.5" customHeight="1" x14ac:dyDescent="0.15">
      <c r="A63" s="29"/>
      <c r="B63" s="29"/>
      <c r="C63" s="29"/>
      <c r="D63" s="29"/>
      <c r="E63" s="29"/>
      <c r="F63" s="30"/>
      <c r="G63" s="30"/>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8"/>
        <v>#N/A</v>
      </c>
      <c r="AS63" s="70" t="e">
        <f t="shared" si="7"/>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6"/>
        <v>#N/A</v>
      </c>
    </row>
    <row r="64" spans="1:75" ht="77.5" customHeight="1" x14ac:dyDescent="0.15">
      <c r="A64" s="29"/>
      <c r="B64" s="29"/>
      <c r="C64" s="29"/>
      <c r="D64" s="29"/>
      <c r="E64" s="29"/>
      <c r="F64" s="30"/>
      <c r="G64" s="30"/>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8"/>
        <v>#N/A</v>
      </c>
      <c r="AS64" s="70" t="e">
        <f t="shared" si="7"/>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6"/>
        <v>#N/A</v>
      </c>
    </row>
    <row r="65" spans="1:75" ht="77.5" customHeight="1" x14ac:dyDescent="0.15">
      <c r="A65" s="29"/>
      <c r="B65" s="29"/>
      <c r="C65" s="29"/>
      <c r="D65" s="29"/>
      <c r="E65" s="29"/>
      <c r="F65" s="30"/>
      <c r="G65" s="30"/>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8"/>
        <v>#N/A</v>
      </c>
      <c r="AS65" s="70" t="e">
        <f t="shared" si="7"/>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6"/>
        <v>#N/A</v>
      </c>
    </row>
    <row r="66" spans="1:75" ht="77.5" customHeight="1" x14ac:dyDescent="0.15">
      <c r="A66" s="29"/>
      <c r="B66" s="29"/>
      <c r="C66" s="29"/>
      <c r="D66" s="29"/>
      <c r="E66" s="29"/>
      <c r="F66" s="30"/>
      <c r="G66" s="30"/>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8"/>
        <v>#N/A</v>
      </c>
      <c r="AS66" s="70" t="e">
        <f t="shared" si="7"/>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ref="BW66:BW129" si="9">SUM(BI66:BV66)</f>
        <v>#N/A</v>
      </c>
    </row>
    <row r="67" spans="1:75" ht="77.5" customHeight="1" x14ac:dyDescent="0.15">
      <c r="A67" s="29"/>
      <c r="B67" s="29"/>
      <c r="C67" s="29"/>
      <c r="D67" s="29"/>
      <c r="E67" s="29"/>
      <c r="F67" s="30"/>
      <c r="G67" s="30"/>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8"/>
        <v>#N/A</v>
      </c>
      <c r="AS67" s="70" t="e">
        <f t="shared" si="7"/>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9"/>
        <v>#N/A</v>
      </c>
    </row>
    <row r="68" spans="1:75" ht="77.5" customHeight="1" x14ac:dyDescent="0.15">
      <c r="A68" s="29"/>
      <c r="B68" s="29"/>
      <c r="C68" s="29"/>
      <c r="D68" s="29"/>
      <c r="E68" s="29"/>
      <c r="F68" s="30"/>
      <c r="G68" s="30"/>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8"/>
        <v>#N/A</v>
      </c>
      <c r="AS68" s="70" t="e">
        <f t="shared" si="7"/>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9"/>
        <v>#N/A</v>
      </c>
    </row>
    <row r="69" spans="1:75" ht="77.5" customHeight="1" x14ac:dyDescent="0.15">
      <c r="A69" s="29"/>
      <c r="B69" s="29"/>
      <c r="C69" s="29"/>
      <c r="D69" s="29"/>
      <c r="E69" s="29"/>
      <c r="F69" s="30"/>
      <c r="G69" s="30"/>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10">ROUND((AZ$2*AZ69+BA$2*BA69+BB$2*BB69+BC$2*BC69+BD$2*BD69+BE$2*BE69+BF$2*BF69+BG$2*BG69)/3,0)</f>
        <v>#N/A</v>
      </c>
      <c r="AS69" s="70" t="e">
        <f t="shared" si="7"/>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9"/>
        <v>#N/A</v>
      </c>
    </row>
    <row r="70" spans="1:75" ht="77.5" customHeight="1" x14ac:dyDescent="0.15">
      <c r="A70" s="29"/>
      <c r="B70" s="29"/>
      <c r="C70" s="29"/>
      <c r="D70" s="29"/>
      <c r="E70" s="29"/>
      <c r="F70" s="30"/>
      <c r="G70" s="30"/>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10"/>
        <v>#N/A</v>
      </c>
      <c r="AS70" s="70" t="e">
        <f t="shared" ref="AS70:AS133" si="11">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9"/>
        <v>#N/A</v>
      </c>
    </row>
    <row r="71" spans="1:75" ht="77.5" customHeight="1" x14ac:dyDescent="0.15">
      <c r="A71" s="29"/>
      <c r="B71" s="29"/>
      <c r="C71" s="29"/>
      <c r="D71" s="29"/>
      <c r="E71" s="29"/>
      <c r="F71" s="30"/>
      <c r="G71" s="30"/>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10"/>
        <v>#N/A</v>
      </c>
      <c r="AS71" s="70" t="e">
        <f t="shared" si="11"/>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9"/>
        <v>#N/A</v>
      </c>
    </row>
    <row r="72" spans="1:75" ht="77.5" customHeight="1" x14ac:dyDescent="0.15">
      <c r="A72" s="29"/>
      <c r="B72" s="29"/>
      <c r="C72" s="29"/>
      <c r="D72" s="29"/>
      <c r="E72" s="29"/>
      <c r="F72" s="30"/>
      <c r="G72" s="30"/>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10"/>
        <v>#N/A</v>
      </c>
      <c r="AS72" s="70" t="e">
        <f t="shared" si="11"/>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9"/>
        <v>#N/A</v>
      </c>
    </row>
    <row r="73" spans="1:75" ht="77.5" customHeight="1" x14ac:dyDescent="0.15">
      <c r="A73" s="29"/>
      <c r="B73" s="29"/>
      <c r="C73" s="29"/>
      <c r="D73" s="29"/>
      <c r="E73" s="29"/>
      <c r="F73" s="30"/>
      <c r="G73" s="30"/>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10"/>
        <v>#N/A</v>
      </c>
      <c r="AS73" s="70" t="e">
        <f t="shared" si="11"/>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9"/>
        <v>#N/A</v>
      </c>
    </row>
    <row r="74" spans="1:75" ht="77.5" customHeight="1" x14ac:dyDescent="0.15">
      <c r="A74" s="29"/>
      <c r="B74" s="29"/>
      <c r="C74" s="29"/>
      <c r="D74" s="29"/>
      <c r="E74" s="29"/>
      <c r="F74" s="30"/>
      <c r="G74" s="30"/>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10"/>
        <v>#N/A</v>
      </c>
      <c r="AS74" s="70" t="e">
        <f t="shared" si="11"/>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9"/>
        <v>#N/A</v>
      </c>
    </row>
    <row r="75" spans="1:75" ht="77.5" customHeight="1" x14ac:dyDescent="0.15">
      <c r="A75" s="29"/>
      <c r="B75" s="29"/>
      <c r="C75" s="29"/>
      <c r="D75" s="29"/>
      <c r="E75" s="29"/>
      <c r="F75" s="30"/>
      <c r="G75" s="30"/>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10"/>
        <v>#N/A</v>
      </c>
      <c r="AS75" s="70" t="e">
        <f t="shared" si="11"/>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9"/>
        <v>#N/A</v>
      </c>
    </row>
    <row r="76" spans="1:75" ht="77.5" customHeight="1" x14ac:dyDescent="0.15">
      <c r="A76" s="29"/>
      <c r="B76" s="29"/>
      <c r="C76" s="29"/>
      <c r="D76" s="29"/>
      <c r="E76" s="29"/>
      <c r="F76" s="30"/>
      <c r="G76" s="30"/>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10"/>
        <v>#N/A</v>
      </c>
      <c r="AS76" s="70" t="e">
        <f t="shared" si="11"/>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9"/>
        <v>#N/A</v>
      </c>
    </row>
    <row r="77" spans="1:75" ht="77.5" customHeight="1" x14ac:dyDescent="0.15">
      <c r="A77" s="29"/>
      <c r="B77" s="29"/>
      <c r="C77" s="29"/>
      <c r="D77" s="29"/>
      <c r="E77" s="29"/>
      <c r="F77" s="30"/>
      <c r="G77" s="30"/>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10"/>
        <v>#N/A</v>
      </c>
      <c r="AS77" s="70" t="e">
        <f t="shared" si="11"/>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9"/>
        <v>#N/A</v>
      </c>
    </row>
    <row r="78" spans="1:75" ht="77.5" customHeight="1" x14ac:dyDescent="0.15">
      <c r="A78" s="29"/>
      <c r="B78" s="29"/>
      <c r="C78" s="29"/>
      <c r="D78" s="29"/>
      <c r="E78" s="29"/>
      <c r="F78" s="30"/>
      <c r="G78" s="30"/>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10"/>
        <v>#N/A</v>
      </c>
      <c r="AS78" s="70" t="e">
        <f t="shared" si="11"/>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9"/>
        <v>#N/A</v>
      </c>
    </row>
    <row r="79" spans="1:75" ht="77.5" customHeight="1" x14ac:dyDescent="0.15">
      <c r="A79" s="29"/>
      <c r="B79" s="29"/>
      <c r="C79" s="29"/>
      <c r="D79" s="29"/>
      <c r="E79" s="29"/>
      <c r="F79" s="30"/>
      <c r="G79" s="30"/>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10"/>
        <v>#N/A</v>
      </c>
      <c r="AS79" s="70" t="e">
        <f t="shared" si="11"/>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9"/>
        <v>#N/A</v>
      </c>
    </row>
    <row r="80" spans="1:75" ht="77.5" customHeight="1" x14ac:dyDescent="0.15">
      <c r="A80" s="29"/>
      <c r="B80" s="29"/>
      <c r="C80" s="29"/>
      <c r="D80" s="29"/>
      <c r="E80" s="29"/>
      <c r="F80" s="30"/>
      <c r="G80" s="30"/>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10"/>
        <v>#N/A</v>
      </c>
      <c r="AS80" s="70" t="e">
        <f t="shared" si="11"/>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9"/>
        <v>#N/A</v>
      </c>
    </row>
    <row r="81" spans="1:75" ht="77.5" customHeight="1" x14ac:dyDescent="0.15">
      <c r="A81" s="29"/>
      <c r="B81" s="29"/>
      <c r="C81" s="29"/>
      <c r="D81" s="29"/>
      <c r="E81" s="29"/>
      <c r="F81" s="30"/>
      <c r="G81" s="30"/>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10"/>
        <v>#N/A</v>
      </c>
      <c r="AS81" s="70" t="e">
        <f t="shared" si="11"/>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9"/>
        <v>#N/A</v>
      </c>
    </row>
    <row r="82" spans="1:75" ht="77.5" customHeight="1" x14ac:dyDescent="0.15">
      <c r="A82" s="29"/>
      <c r="B82" s="29"/>
      <c r="C82" s="29"/>
      <c r="D82" s="29"/>
      <c r="E82" s="29"/>
      <c r="F82" s="30"/>
      <c r="G82" s="30"/>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10"/>
        <v>#N/A</v>
      </c>
      <c r="AS82" s="70" t="e">
        <f t="shared" si="11"/>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9"/>
        <v>#N/A</v>
      </c>
    </row>
    <row r="83" spans="1:75" ht="77.5" customHeight="1" x14ac:dyDescent="0.15">
      <c r="A83" s="29"/>
      <c r="B83" s="29"/>
      <c r="C83" s="29"/>
      <c r="D83" s="29"/>
      <c r="E83" s="29"/>
      <c r="F83" s="30"/>
      <c r="G83" s="30"/>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10"/>
        <v>#N/A</v>
      </c>
      <c r="AS83" s="70" t="e">
        <f t="shared" si="11"/>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9"/>
        <v>#N/A</v>
      </c>
    </row>
    <row r="84" spans="1:75" ht="77.5" customHeight="1" x14ac:dyDescent="0.15">
      <c r="A84" s="29"/>
      <c r="B84" s="29"/>
      <c r="C84" s="29"/>
      <c r="D84" s="29"/>
      <c r="E84" s="29"/>
      <c r="F84" s="30"/>
      <c r="G84" s="30"/>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10"/>
        <v>#N/A</v>
      </c>
      <c r="AS84" s="70" t="e">
        <f t="shared" si="11"/>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9"/>
        <v>#N/A</v>
      </c>
    </row>
    <row r="85" spans="1:75" ht="77.5" customHeight="1" x14ac:dyDescent="0.15">
      <c r="A85" s="29"/>
      <c r="B85" s="29"/>
      <c r="C85" s="29"/>
      <c r="D85" s="29"/>
      <c r="E85" s="29"/>
      <c r="F85" s="30"/>
      <c r="G85" s="30"/>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10"/>
        <v>#N/A</v>
      </c>
      <c r="AS85" s="70" t="e">
        <f t="shared" si="11"/>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9"/>
        <v>#N/A</v>
      </c>
    </row>
    <row r="86" spans="1:75" ht="77.5" customHeight="1" x14ac:dyDescent="0.15">
      <c r="A86" s="29"/>
      <c r="B86" s="29"/>
      <c r="C86" s="29"/>
      <c r="D86" s="29"/>
      <c r="E86" s="29"/>
      <c r="F86" s="30"/>
      <c r="G86" s="30"/>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10"/>
        <v>#N/A</v>
      </c>
      <c r="AS86" s="70" t="e">
        <f t="shared" si="11"/>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9"/>
        <v>#N/A</v>
      </c>
    </row>
    <row r="87" spans="1:75" ht="77.5" customHeight="1" x14ac:dyDescent="0.15">
      <c r="A87" s="29"/>
      <c r="B87" s="29"/>
      <c r="C87" s="29"/>
      <c r="D87" s="29"/>
      <c r="E87" s="29"/>
      <c r="F87" s="30"/>
      <c r="G87" s="30"/>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10"/>
        <v>#N/A</v>
      </c>
      <c r="AS87" s="70" t="e">
        <f t="shared" si="11"/>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9"/>
        <v>#N/A</v>
      </c>
    </row>
    <row r="88" spans="1:75" ht="77.5" customHeight="1" x14ac:dyDescent="0.15">
      <c r="A88" s="29"/>
      <c r="B88" s="29"/>
      <c r="C88" s="29"/>
      <c r="D88" s="29"/>
      <c r="E88" s="29"/>
      <c r="F88" s="30"/>
      <c r="G88" s="30"/>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10"/>
        <v>#N/A</v>
      </c>
      <c r="AS88" s="70" t="e">
        <f t="shared" si="11"/>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9"/>
        <v>#N/A</v>
      </c>
    </row>
    <row r="89" spans="1:75" ht="77.5" customHeight="1" x14ac:dyDescent="0.15">
      <c r="A89" s="29"/>
      <c r="B89" s="29"/>
      <c r="C89" s="29"/>
      <c r="D89" s="29"/>
      <c r="E89" s="29"/>
      <c r="F89" s="30"/>
      <c r="G89" s="30"/>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10"/>
        <v>#N/A</v>
      </c>
      <c r="AS89" s="70" t="e">
        <f t="shared" si="11"/>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9"/>
        <v>#N/A</v>
      </c>
    </row>
    <row r="90" spans="1:75" ht="77.5" customHeight="1" x14ac:dyDescent="0.15">
      <c r="A90" s="29"/>
      <c r="B90" s="29"/>
      <c r="C90" s="29"/>
      <c r="D90" s="29"/>
      <c r="E90" s="29"/>
      <c r="F90" s="30"/>
      <c r="G90" s="30"/>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10"/>
        <v>#N/A</v>
      </c>
      <c r="AS90" s="70" t="e">
        <f t="shared" si="11"/>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9"/>
        <v>#N/A</v>
      </c>
    </row>
    <row r="91" spans="1:75" ht="77.5" customHeight="1" x14ac:dyDescent="0.15">
      <c r="A91" s="29"/>
      <c r="B91" s="29"/>
      <c r="C91" s="29"/>
      <c r="D91" s="29"/>
      <c r="E91" s="29"/>
      <c r="F91" s="30"/>
      <c r="G91" s="30"/>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10"/>
        <v>#N/A</v>
      </c>
      <c r="AS91" s="70" t="e">
        <f t="shared" si="11"/>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9"/>
        <v>#N/A</v>
      </c>
    </row>
    <row r="92" spans="1:75" ht="77.5" customHeight="1" x14ac:dyDescent="0.15">
      <c r="A92" s="29"/>
      <c r="B92" s="29"/>
      <c r="C92" s="29"/>
      <c r="D92" s="29"/>
      <c r="E92" s="29"/>
      <c r="F92" s="30"/>
      <c r="G92" s="30"/>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10"/>
        <v>#N/A</v>
      </c>
      <c r="AS92" s="70" t="e">
        <f t="shared" si="11"/>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9"/>
        <v>#N/A</v>
      </c>
    </row>
    <row r="93" spans="1:75" ht="77.5" customHeight="1" x14ac:dyDescent="0.15">
      <c r="A93" s="29"/>
      <c r="B93" s="29"/>
      <c r="C93" s="29"/>
      <c r="D93" s="29"/>
      <c r="E93" s="29"/>
      <c r="F93" s="30"/>
      <c r="G93" s="30"/>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10"/>
        <v>#N/A</v>
      </c>
      <c r="AS93" s="70" t="e">
        <f t="shared" si="11"/>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9"/>
        <v>#N/A</v>
      </c>
    </row>
    <row r="94" spans="1:75" ht="77.5" customHeight="1" x14ac:dyDescent="0.15">
      <c r="A94" s="29"/>
      <c r="B94" s="29"/>
      <c r="C94" s="29"/>
      <c r="D94" s="29"/>
      <c r="E94" s="29"/>
      <c r="F94" s="30"/>
      <c r="G94" s="30"/>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10"/>
        <v>#N/A</v>
      </c>
      <c r="AS94" s="70" t="e">
        <f t="shared" si="11"/>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9"/>
        <v>#N/A</v>
      </c>
    </row>
    <row r="95" spans="1:75" ht="77.5" customHeight="1" x14ac:dyDescent="0.15">
      <c r="A95" s="29"/>
      <c r="B95" s="29"/>
      <c r="C95" s="29"/>
      <c r="D95" s="29"/>
      <c r="E95" s="29"/>
      <c r="F95" s="30"/>
      <c r="G95" s="30"/>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10"/>
        <v>#N/A</v>
      </c>
      <c r="AS95" s="70" t="e">
        <f t="shared" si="11"/>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9"/>
        <v>#N/A</v>
      </c>
    </row>
    <row r="96" spans="1:75" ht="77.5" customHeight="1" x14ac:dyDescent="0.15">
      <c r="A96" s="29"/>
      <c r="B96" s="29"/>
      <c r="C96" s="29"/>
      <c r="D96" s="29"/>
      <c r="E96" s="29"/>
      <c r="F96" s="30"/>
      <c r="G96" s="30"/>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10"/>
        <v>#N/A</v>
      </c>
      <c r="AS96" s="70" t="e">
        <f t="shared" si="11"/>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9"/>
        <v>#N/A</v>
      </c>
    </row>
    <row r="97" spans="1:75" ht="77.5" customHeight="1" x14ac:dyDescent="0.15">
      <c r="A97" s="29"/>
      <c r="B97" s="29"/>
      <c r="C97" s="29"/>
      <c r="D97" s="29"/>
      <c r="E97" s="29"/>
      <c r="F97" s="30"/>
      <c r="G97" s="30"/>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10"/>
        <v>#N/A</v>
      </c>
      <c r="AS97" s="70" t="e">
        <f t="shared" si="11"/>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9"/>
        <v>#N/A</v>
      </c>
    </row>
    <row r="98" spans="1:75" ht="77.5" customHeight="1" x14ac:dyDescent="0.15">
      <c r="A98" s="29"/>
      <c r="B98" s="29"/>
      <c r="C98" s="29"/>
      <c r="D98" s="29"/>
      <c r="E98" s="29"/>
      <c r="F98" s="30"/>
      <c r="G98" s="30"/>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10"/>
        <v>#N/A</v>
      </c>
      <c r="AS98" s="70" t="e">
        <f t="shared" si="11"/>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9"/>
        <v>#N/A</v>
      </c>
    </row>
    <row r="99" spans="1:75" ht="77.5" customHeight="1" x14ac:dyDescent="0.15">
      <c r="A99" s="29"/>
      <c r="B99" s="29"/>
      <c r="C99" s="29"/>
      <c r="D99" s="29"/>
      <c r="E99" s="29"/>
      <c r="F99" s="30"/>
      <c r="G99" s="30"/>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10"/>
        <v>#N/A</v>
      </c>
      <c r="AS99" s="70" t="e">
        <f t="shared" si="11"/>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9"/>
        <v>#N/A</v>
      </c>
    </row>
    <row r="100" spans="1:75" ht="77.5" customHeight="1" x14ac:dyDescent="0.15">
      <c r="A100" s="29"/>
      <c r="B100" s="29"/>
      <c r="C100" s="29"/>
      <c r="D100" s="29"/>
      <c r="E100" s="29"/>
      <c r="F100" s="30"/>
      <c r="G100" s="30"/>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10"/>
        <v>#N/A</v>
      </c>
      <c r="AS100" s="70" t="e">
        <f t="shared" si="11"/>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9"/>
        <v>#N/A</v>
      </c>
    </row>
    <row r="101" spans="1:75" ht="77.5" customHeight="1" x14ac:dyDescent="0.15">
      <c r="A101" s="29"/>
      <c r="B101" s="29"/>
      <c r="C101" s="29"/>
      <c r="D101" s="29"/>
      <c r="E101" s="29"/>
      <c r="F101" s="30"/>
      <c r="G101" s="30"/>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10"/>
        <v>#N/A</v>
      </c>
      <c r="AS101" s="70" t="e">
        <f t="shared" si="11"/>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9"/>
        <v>#N/A</v>
      </c>
    </row>
    <row r="102" spans="1:75" ht="77.5" customHeight="1" x14ac:dyDescent="0.15">
      <c r="A102" s="29"/>
      <c r="B102" s="29"/>
      <c r="C102" s="29"/>
      <c r="D102" s="29"/>
      <c r="E102" s="29"/>
      <c r="F102" s="30"/>
      <c r="G102" s="30"/>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10"/>
        <v>#N/A</v>
      </c>
      <c r="AS102" s="70" t="e">
        <f t="shared" si="11"/>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9"/>
        <v>#N/A</v>
      </c>
    </row>
    <row r="103" spans="1:75" ht="77.5" customHeight="1" x14ac:dyDescent="0.15">
      <c r="A103" s="29"/>
      <c r="B103" s="29"/>
      <c r="C103" s="29"/>
      <c r="D103" s="29"/>
      <c r="E103" s="29"/>
      <c r="F103" s="30"/>
      <c r="G103" s="30"/>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10"/>
        <v>#N/A</v>
      </c>
      <c r="AS103" s="70" t="e">
        <f t="shared" si="11"/>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9"/>
        <v>#N/A</v>
      </c>
    </row>
    <row r="104" spans="1:75" ht="77.5" customHeight="1" x14ac:dyDescent="0.15">
      <c r="A104" s="29"/>
      <c r="B104" s="29"/>
      <c r="C104" s="29"/>
      <c r="D104" s="29"/>
      <c r="E104" s="29"/>
      <c r="F104" s="30"/>
      <c r="G104" s="30"/>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10"/>
        <v>#N/A</v>
      </c>
      <c r="AS104" s="70" t="e">
        <f t="shared" si="11"/>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9"/>
        <v>#N/A</v>
      </c>
    </row>
    <row r="105" spans="1:75" ht="77.5" customHeight="1" x14ac:dyDescent="0.15">
      <c r="A105" s="29"/>
      <c r="B105" s="29"/>
      <c r="C105" s="29"/>
      <c r="D105" s="29"/>
      <c r="E105" s="29"/>
      <c r="F105" s="30"/>
      <c r="G105" s="30"/>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10"/>
        <v>#N/A</v>
      </c>
      <c r="AS105" s="70" t="e">
        <f t="shared" si="11"/>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9"/>
        <v>#N/A</v>
      </c>
    </row>
    <row r="106" spans="1:75" ht="77.5" customHeight="1" x14ac:dyDescent="0.15">
      <c r="A106" s="29"/>
      <c r="B106" s="29"/>
      <c r="C106" s="29"/>
      <c r="D106" s="29"/>
      <c r="E106" s="29"/>
      <c r="F106" s="30"/>
      <c r="G106" s="30"/>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10"/>
        <v>#N/A</v>
      </c>
      <c r="AS106" s="70" t="e">
        <f t="shared" si="11"/>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9"/>
        <v>#N/A</v>
      </c>
    </row>
    <row r="107" spans="1:75" ht="77.5" customHeight="1" x14ac:dyDescent="0.15">
      <c r="A107" s="29"/>
      <c r="B107" s="29"/>
      <c r="C107" s="29"/>
      <c r="D107" s="29"/>
      <c r="E107" s="29"/>
      <c r="F107" s="30"/>
      <c r="G107" s="30"/>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10"/>
        <v>#N/A</v>
      </c>
      <c r="AS107" s="70" t="e">
        <f t="shared" si="11"/>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9"/>
        <v>#N/A</v>
      </c>
    </row>
    <row r="108" spans="1:75" ht="77.5" customHeight="1" x14ac:dyDescent="0.15">
      <c r="A108" s="29"/>
      <c r="B108" s="29"/>
      <c r="C108" s="29"/>
      <c r="D108" s="29"/>
      <c r="E108" s="29"/>
      <c r="F108" s="30"/>
      <c r="G108" s="30"/>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10"/>
        <v>#N/A</v>
      </c>
      <c r="AS108" s="70" t="e">
        <f t="shared" si="11"/>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9"/>
        <v>#N/A</v>
      </c>
    </row>
    <row r="109" spans="1:75" ht="77.5" customHeight="1" x14ac:dyDescent="0.15">
      <c r="A109" s="29"/>
      <c r="B109" s="29"/>
      <c r="C109" s="29"/>
      <c r="D109" s="29"/>
      <c r="E109" s="29"/>
      <c r="F109" s="30"/>
      <c r="G109" s="30"/>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10"/>
        <v>#N/A</v>
      </c>
      <c r="AS109" s="70" t="e">
        <f t="shared" si="11"/>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9"/>
        <v>#N/A</v>
      </c>
    </row>
    <row r="110" spans="1:75" ht="77.5" customHeight="1" x14ac:dyDescent="0.15">
      <c r="A110" s="29"/>
      <c r="B110" s="29"/>
      <c r="C110" s="29"/>
      <c r="D110" s="29"/>
      <c r="E110" s="29"/>
      <c r="F110" s="30"/>
      <c r="G110" s="30"/>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10"/>
        <v>#N/A</v>
      </c>
      <c r="AS110" s="70" t="e">
        <f t="shared" si="11"/>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9"/>
        <v>#N/A</v>
      </c>
    </row>
    <row r="111" spans="1:75" ht="77.5" customHeight="1" x14ac:dyDescent="0.15">
      <c r="A111" s="29"/>
      <c r="B111" s="29"/>
      <c r="C111" s="29"/>
      <c r="D111" s="29"/>
      <c r="E111" s="29"/>
      <c r="F111" s="30"/>
      <c r="G111" s="30"/>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10"/>
        <v>#N/A</v>
      </c>
      <c r="AS111" s="70" t="e">
        <f t="shared" si="11"/>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9"/>
        <v>#N/A</v>
      </c>
    </row>
    <row r="112" spans="1:75" ht="77.5" customHeight="1" x14ac:dyDescent="0.15">
      <c r="A112" s="29"/>
      <c r="B112" s="29"/>
      <c r="C112" s="29"/>
      <c r="D112" s="29"/>
      <c r="E112" s="29"/>
      <c r="F112" s="30"/>
      <c r="G112" s="30"/>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10"/>
        <v>#N/A</v>
      </c>
      <c r="AS112" s="70" t="e">
        <f t="shared" si="11"/>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9"/>
        <v>#N/A</v>
      </c>
    </row>
    <row r="113" spans="1:75" ht="77.5" customHeight="1" x14ac:dyDescent="0.15">
      <c r="A113" s="29"/>
      <c r="B113" s="29"/>
      <c r="C113" s="29"/>
      <c r="D113" s="29"/>
      <c r="E113" s="29"/>
      <c r="F113" s="30"/>
      <c r="G113" s="30"/>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10"/>
        <v>#N/A</v>
      </c>
      <c r="AS113" s="70" t="e">
        <f t="shared" si="11"/>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9"/>
        <v>#N/A</v>
      </c>
    </row>
    <row r="114" spans="1:75" ht="77.5" customHeight="1" x14ac:dyDescent="0.15">
      <c r="A114" s="29"/>
      <c r="B114" s="29"/>
      <c r="C114" s="29"/>
      <c r="D114" s="29"/>
      <c r="E114" s="29"/>
      <c r="F114" s="30"/>
      <c r="G114" s="30"/>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10"/>
        <v>#N/A</v>
      </c>
      <c r="AS114" s="70" t="e">
        <f t="shared" si="11"/>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9"/>
        <v>#N/A</v>
      </c>
    </row>
    <row r="115" spans="1:75" ht="77.5" customHeight="1" x14ac:dyDescent="0.15">
      <c r="A115" s="29"/>
      <c r="B115" s="29"/>
      <c r="C115" s="29"/>
      <c r="D115" s="29"/>
      <c r="E115" s="29"/>
      <c r="F115" s="30"/>
      <c r="G115" s="30"/>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10"/>
        <v>#N/A</v>
      </c>
      <c r="AS115" s="70" t="e">
        <f t="shared" si="11"/>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9"/>
        <v>#N/A</v>
      </c>
    </row>
    <row r="116" spans="1:75" ht="77.5" customHeight="1" x14ac:dyDescent="0.15">
      <c r="A116" s="29"/>
      <c r="B116" s="29"/>
      <c r="C116" s="29"/>
      <c r="D116" s="29"/>
      <c r="E116" s="29"/>
      <c r="F116" s="30"/>
      <c r="G116" s="30"/>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10"/>
        <v>#N/A</v>
      </c>
      <c r="AS116" s="70" t="e">
        <f t="shared" si="11"/>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9"/>
        <v>#N/A</v>
      </c>
    </row>
    <row r="117" spans="1:75" ht="77.5" customHeight="1" x14ac:dyDescent="0.15">
      <c r="A117" s="29"/>
      <c r="B117" s="29"/>
      <c r="C117" s="29"/>
      <c r="D117" s="29"/>
      <c r="E117" s="29"/>
      <c r="F117" s="30"/>
      <c r="G117" s="30"/>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10"/>
        <v>#N/A</v>
      </c>
      <c r="AS117" s="70" t="e">
        <f t="shared" si="11"/>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9"/>
        <v>#N/A</v>
      </c>
    </row>
    <row r="118" spans="1:75" ht="77.5" customHeight="1" x14ac:dyDescent="0.15">
      <c r="A118" s="29"/>
      <c r="B118" s="29"/>
      <c r="C118" s="29"/>
      <c r="D118" s="29"/>
      <c r="E118" s="29"/>
      <c r="F118" s="30"/>
      <c r="G118" s="30"/>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10"/>
        <v>#N/A</v>
      </c>
      <c r="AS118" s="70" t="e">
        <f t="shared" si="11"/>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9"/>
        <v>#N/A</v>
      </c>
    </row>
    <row r="119" spans="1:75" ht="77.5" customHeight="1" x14ac:dyDescent="0.15">
      <c r="A119" s="29"/>
      <c r="B119" s="29"/>
      <c r="C119" s="29"/>
      <c r="D119" s="29"/>
      <c r="E119" s="29"/>
      <c r="F119" s="30"/>
      <c r="G119" s="30"/>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10"/>
        <v>#N/A</v>
      </c>
      <c r="AS119" s="70" t="e">
        <f t="shared" si="11"/>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9"/>
        <v>#N/A</v>
      </c>
    </row>
    <row r="120" spans="1:75" ht="77.5" customHeight="1" x14ac:dyDescent="0.15">
      <c r="A120" s="29"/>
      <c r="B120" s="29"/>
      <c r="C120" s="29"/>
      <c r="D120" s="29"/>
      <c r="E120" s="29"/>
      <c r="F120" s="30"/>
      <c r="G120" s="30"/>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10"/>
        <v>#N/A</v>
      </c>
      <c r="AS120" s="70" t="e">
        <f t="shared" si="11"/>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9"/>
        <v>#N/A</v>
      </c>
    </row>
    <row r="121" spans="1:75" ht="77.5" customHeight="1" x14ac:dyDescent="0.15">
      <c r="A121" s="29"/>
      <c r="B121" s="29"/>
      <c r="C121" s="29"/>
      <c r="D121" s="29"/>
      <c r="E121" s="29"/>
      <c r="F121" s="30"/>
      <c r="G121" s="30"/>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10"/>
        <v>#N/A</v>
      </c>
      <c r="AS121" s="70" t="e">
        <f t="shared" si="11"/>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9"/>
        <v>#N/A</v>
      </c>
    </row>
    <row r="122" spans="1:75" ht="77.5" customHeight="1" x14ac:dyDescent="0.15">
      <c r="A122" s="29"/>
      <c r="B122" s="29"/>
      <c r="C122" s="29"/>
      <c r="D122" s="29"/>
      <c r="E122" s="29"/>
      <c r="F122" s="30"/>
      <c r="G122" s="30"/>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10"/>
        <v>#N/A</v>
      </c>
      <c r="AS122" s="70" t="e">
        <f t="shared" si="11"/>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9"/>
        <v>#N/A</v>
      </c>
    </row>
    <row r="123" spans="1:75" ht="77.5" customHeight="1" x14ac:dyDescent="0.15">
      <c r="A123" s="29"/>
      <c r="B123" s="29"/>
      <c r="C123" s="29"/>
      <c r="D123" s="29"/>
      <c r="E123" s="29"/>
      <c r="F123" s="30"/>
      <c r="G123" s="30"/>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10"/>
        <v>#N/A</v>
      </c>
      <c r="AS123" s="70" t="e">
        <f t="shared" si="11"/>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9"/>
        <v>#N/A</v>
      </c>
    </row>
    <row r="124" spans="1:75" ht="77.5" customHeight="1" x14ac:dyDescent="0.15">
      <c r="A124" s="29"/>
      <c r="B124" s="29"/>
      <c r="C124" s="29"/>
      <c r="D124" s="29"/>
      <c r="E124" s="29"/>
      <c r="F124" s="30"/>
      <c r="G124" s="30"/>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10"/>
        <v>#N/A</v>
      </c>
      <c r="AS124" s="70" t="e">
        <f t="shared" si="11"/>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9"/>
        <v>#N/A</v>
      </c>
    </row>
    <row r="125" spans="1:75" ht="77.5" customHeight="1" x14ac:dyDescent="0.15">
      <c r="A125" s="29"/>
      <c r="B125" s="29"/>
      <c r="C125" s="29"/>
      <c r="D125" s="29"/>
      <c r="E125" s="29"/>
      <c r="F125" s="30"/>
      <c r="G125" s="30"/>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10"/>
        <v>#N/A</v>
      </c>
      <c r="AS125" s="70" t="e">
        <f t="shared" si="11"/>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9"/>
        <v>#N/A</v>
      </c>
    </row>
    <row r="126" spans="1:75" ht="77.5" customHeight="1" x14ac:dyDescent="0.15">
      <c r="A126" s="29"/>
      <c r="B126" s="29"/>
      <c r="C126" s="29"/>
      <c r="D126" s="29"/>
      <c r="E126" s="29"/>
      <c r="F126" s="30"/>
      <c r="G126" s="30"/>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10"/>
        <v>#N/A</v>
      </c>
      <c r="AS126" s="70" t="e">
        <f t="shared" si="11"/>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9"/>
        <v>#N/A</v>
      </c>
    </row>
    <row r="127" spans="1:75" ht="77.5" customHeight="1" x14ac:dyDescent="0.15">
      <c r="A127" s="29"/>
      <c r="B127" s="29"/>
      <c r="C127" s="29"/>
      <c r="D127" s="29"/>
      <c r="E127" s="29"/>
      <c r="F127" s="30"/>
      <c r="G127" s="30"/>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10"/>
        <v>#N/A</v>
      </c>
      <c r="AS127" s="70" t="e">
        <f t="shared" si="11"/>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9"/>
        <v>#N/A</v>
      </c>
    </row>
    <row r="128" spans="1:75" ht="77.5" customHeight="1" x14ac:dyDescent="0.15">
      <c r="A128" s="29"/>
      <c r="B128" s="29"/>
      <c r="C128" s="29"/>
      <c r="D128" s="29"/>
      <c r="E128" s="29"/>
      <c r="F128" s="30"/>
      <c r="G128" s="30"/>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10"/>
        <v>#N/A</v>
      </c>
      <c r="AS128" s="70" t="e">
        <f t="shared" si="11"/>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9"/>
        <v>#N/A</v>
      </c>
    </row>
    <row r="129" spans="1:75" ht="77.5" customHeight="1" x14ac:dyDescent="0.15">
      <c r="A129" s="29"/>
      <c r="B129" s="29"/>
      <c r="C129" s="29"/>
      <c r="D129" s="29"/>
      <c r="E129" s="29"/>
      <c r="F129" s="30"/>
      <c r="G129" s="30"/>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10"/>
        <v>#N/A</v>
      </c>
      <c r="AS129" s="70" t="e">
        <f t="shared" si="11"/>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9"/>
        <v>#N/A</v>
      </c>
    </row>
    <row r="130" spans="1:75" ht="77.5" customHeight="1" x14ac:dyDescent="0.15">
      <c r="A130" s="29"/>
      <c r="B130" s="29"/>
      <c r="C130" s="29"/>
      <c r="D130" s="29"/>
      <c r="E130" s="29"/>
      <c r="F130" s="30"/>
      <c r="G130" s="30"/>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10"/>
        <v>#N/A</v>
      </c>
      <c r="AS130" s="70" t="e">
        <f t="shared" si="11"/>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ref="BW130:BW189" si="12">SUM(BI130:BV130)</f>
        <v>#N/A</v>
      </c>
    </row>
    <row r="131" spans="1:75" ht="77.5" customHeight="1" x14ac:dyDescent="0.15">
      <c r="A131" s="29"/>
      <c r="B131" s="29"/>
      <c r="C131" s="29"/>
      <c r="D131" s="29"/>
      <c r="E131" s="29"/>
      <c r="F131" s="30"/>
      <c r="G131" s="30"/>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10"/>
        <v>#N/A</v>
      </c>
      <c r="AS131" s="70" t="e">
        <f t="shared" si="11"/>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12"/>
        <v>#N/A</v>
      </c>
    </row>
    <row r="132" spans="1:75" ht="77.5" customHeight="1" x14ac:dyDescent="0.15">
      <c r="A132" s="29"/>
      <c r="B132" s="29"/>
      <c r="C132" s="29"/>
      <c r="D132" s="29"/>
      <c r="E132" s="29"/>
      <c r="F132" s="30"/>
      <c r="G132" s="30"/>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10"/>
        <v>#N/A</v>
      </c>
      <c r="AS132" s="70" t="e">
        <f t="shared" si="11"/>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12"/>
        <v>#N/A</v>
      </c>
    </row>
    <row r="133" spans="1:75" ht="77.5" customHeight="1" x14ac:dyDescent="0.15">
      <c r="A133" s="29"/>
      <c r="B133" s="29"/>
      <c r="C133" s="29"/>
      <c r="D133" s="29"/>
      <c r="E133" s="29"/>
      <c r="F133" s="30"/>
      <c r="G133" s="30"/>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13">ROUND((AZ$2*AZ133+BA$2*BA133+BB$2*BB133+BC$2*BC133+BD$2*BD133+BE$2*BE133+BF$2*BF133+BG$2*BG133)/3,0)</f>
        <v>#N/A</v>
      </c>
      <c r="AS133" s="70" t="e">
        <f t="shared" si="11"/>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12"/>
        <v>#N/A</v>
      </c>
    </row>
    <row r="134" spans="1:75" ht="77.5" customHeight="1" x14ac:dyDescent="0.15">
      <c r="A134" s="29"/>
      <c r="B134" s="29"/>
      <c r="C134" s="29"/>
      <c r="D134" s="29"/>
      <c r="E134" s="29"/>
      <c r="F134" s="30"/>
      <c r="G134" s="30"/>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13"/>
        <v>#N/A</v>
      </c>
      <c r="AS134" s="70" t="e">
        <f t="shared" ref="AS134:AS189" si="14">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12"/>
        <v>#N/A</v>
      </c>
    </row>
    <row r="135" spans="1:75" ht="77.5" customHeight="1" x14ac:dyDescent="0.15">
      <c r="A135" s="29"/>
      <c r="B135" s="29"/>
      <c r="C135" s="29"/>
      <c r="D135" s="29"/>
      <c r="E135" s="29"/>
      <c r="F135" s="30"/>
      <c r="G135" s="30"/>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13"/>
        <v>#N/A</v>
      </c>
      <c r="AS135" s="70" t="e">
        <f t="shared" si="14"/>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12"/>
        <v>#N/A</v>
      </c>
    </row>
    <row r="136" spans="1:75" ht="77.5" customHeight="1" x14ac:dyDescent="0.15">
      <c r="A136" s="29"/>
      <c r="B136" s="29"/>
      <c r="C136" s="29"/>
      <c r="D136" s="29"/>
      <c r="E136" s="29"/>
      <c r="F136" s="30"/>
      <c r="G136" s="30"/>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13"/>
        <v>#N/A</v>
      </c>
      <c r="AS136" s="70" t="e">
        <f t="shared" si="14"/>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12"/>
        <v>#N/A</v>
      </c>
    </row>
    <row r="137" spans="1:75" ht="77.5" customHeight="1" x14ac:dyDescent="0.15">
      <c r="A137" s="29"/>
      <c r="B137" s="29"/>
      <c r="C137" s="29"/>
      <c r="D137" s="29"/>
      <c r="E137" s="29"/>
      <c r="F137" s="30"/>
      <c r="G137" s="30"/>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13"/>
        <v>#N/A</v>
      </c>
      <c r="AS137" s="70" t="e">
        <f t="shared" si="14"/>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12"/>
        <v>#N/A</v>
      </c>
    </row>
    <row r="138" spans="1:75" ht="77.5" customHeight="1" x14ac:dyDescent="0.15">
      <c r="A138" s="29"/>
      <c r="B138" s="29"/>
      <c r="C138" s="29"/>
      <c r="D138" s="29"/>
      <c r="E138" s="29"/>
      <c r="F138" s="30"/>
      <c r="G138" s="30"/>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13"/>
        <v>#N/A</v>
      </c>
      <c r="AS138" s="70" t="e">
        <f t="shared" si="14"/>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12"/>
        <v>#N/A</v>
      </c>
    </row>
    <row r="139" spans="1:75" ht="77.5" customHeight="1" x14ac:dyDescent="0.15">
      <c r="A139" s="29"/>
      <c r="B139" s="29"/>
      <c r="C139" s="29"/>
      <c r="D139" s="29"/>
      <c r="E139" s="29"/>
      <c r="F139" s="30"/>
      <c r="G139" s="30"/>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13"/>
        <v>#N/A</v>
      </c>
      <c r="AS139" s="70" t="e">
        <f t="shared" si="14"/>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12"/>
        <v>#N/A</v>
      </c>
    </row>
    <row r="140" spans="1:75" ht="77.5" customHeight="1" x14ac:dyDescent="0.15">
      <c r="A140" s="29"/>
      <c r="B140" s="29"/>
      <c r="C140" s="29"/>
      <c r="D140" s="29"/>
      <c r="E140" s="29"/>
      <c r="F140" s="30"/>
      <c r="G140" s="30"/>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13"/>
        <v>#N/A</v>
      </c>
      <c r="AS140" s="70" t="e">
        <f t="shared" si="14"/>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12"/>
        <v>#N/A</v>
      </c>
    </row>
    <row r="141" spans="1:75" ht="77.5" customHeight="1" x14ac:dyDescent="0.15">
      <c r="A141" s="29"/>
      <c r="B141" s="29"/>
      <c r="C141" s="29"/>
      <c r="D141" s="29"/>
      <c r="E141" s="29"/>
      <c r="F141" s="30"/>
      <c r="G141" s="30"/>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13"/>
        <v>#N/A</v>
      </c>
      <c r="AS141" s="70" t="e">
        <f t="shared" si="14"/>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12"/>
        <v>#N/A</v>
      </c>
    </row>
    <row r="142" spans="1:75" ht="77.5" customHeight="1" x14ac:dyDescent="0.15">
      <c r="A142" s="29"/>
      <c r="B142" s="29"/>
      <c r="C142" s="29"/>
      <c r="D142" s="29"/>
      <c r="E142" s="29"/>
      <c r="F142" s="30"/>
      <c r="G142" s="30"/>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13"/>
        <v>#N/A</v>
      </c>
      <c r="AS142" s="70" t="e">
        <f t="shared" si="14"/>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12"/>
        <v>#N/A</v>
      </c>
    </row>
    <row r="143" spans="1:75" ht="77.5" customHeight="1" x14ac:dyDescent="0.15">
      <c r="A143" s="29"/>
      <c r="B143" s="29"/>
      <c r="C143" s="29"/>
      <c r="D143" s="29"/>
      <c r="E143" s="29"/>
      <c r="F143" s="30"/>
      <c r="G143" s="30"/>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13"/>
        <v>#N/A</v>
      </c>
      <c r="AS143" s="70" t="e">
        <f t="shared" si="14"/>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12"/>
        <v>#N/A</v>
      </c>
    </row>
    <row r="144" spans="1:75" ht="77.5" customHeight="1" x14ac:dyDescent="0.15">
      <c r="A144" s="29"/>
      <c r="B144" s="29"/>
      <c r="C144" s="29"/>
      <c r="D144" s="29"/>
      <c r="E144" s="29"/>
      <c r="F144" s="30"/>
      <c r="G144" s="30"/>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13"/>
        <v>#N/A</v>
      </c>
      <c r="AS144" s="70" t="e">
        <f t="shared" si="14"/>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12"/>
        <v>#N/A</v>
      </c>
    </row>
    <row r="145" spans="1:75" ht="77.5" customHeight="1" x14ac:dyDescent="0.15">
      <c r="A145" s="29"/>
      <c r="B145" s="29"/>
      <c r="C145" s="29"/>
      <c r="D145" s="29"/>
      <c r="E145" s="29"/>
      <c r="F145" s="30"/>
      <c r="G145" s="30"/>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13"/>
        <v>#N/A</v>
      </c>
      <c r="AS145" s="70" t="e">
        <f t="shared" si="14"/>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12"/>
        <v>#N/A</v>
      </c>
    </row>
    <row r="146" spans="1:75" ht="77.5" customHeight="1" x14ac:dyDescent="0.15">
      <c r="A146" s="29"/>
      <c r="B146" s="29"/>
      <c r="C146" s="29"/>
      <c r="D146" s="29"/>
      <c r="E146" s="29"/>
      <c r="F146" s="30"/>
      <c r="G146" s="30"/>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13"/>
        <v>#N/A</v>
      </c>
      <c r="AS146" s="70" t="e">
        <f t="shared" si="14"/>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12"/>
        <v>#N/A</v>
      </c>
    </row>
    <row r="147" spans="1:75" ht="77.5" customHeight="1" x14ac:dyDescent="0.15">
      <c r="A147" s="29"/>
      <c r="B147" s="29"/>
      <c r="C147" s="29"/>
      <c r="D147" s="29"/>
      <c r="E147" s="29"/>
      <c r="F147" s="30"/>
      <c r="G147" s="30"/>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13"/>
        <v>#N/A</v>
      </c>
      <c r="AS147" s="70" t="e">
        <f t="shared" si="14"/>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12"/>
        <v>#N/A</v>
      </c>
    </row>
    <row r="148" spans="1:75" ht="77.5" customHeight="1" x14ac:dyDescent="0.15">
      <c r="A148" s="29"/>
      <c r="B148" s="29"/>
      <c r="C148" s="29"/>
      <c r="D148" s="29"/>
      <c r="E148" s="29"/>
      <c r="F148" s="30"/>
      <c r="G148" s="30"/>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13"/>
        <v>#N/A</v>
      </c>
      <c r="AS148" s="70" t="e">
        <f t="shared" si="14"/>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12"/>
        <v>#N/A</v>
      </c>
    </row>
    <row r="149" spans="1:75" ht="77.5" customHeight="1" x14ac:dyDescent="0.15">
      <c r="A149" s="29"/>
      <c r="B149" s="29"/>
      <c r="C149" s="29"/>
      <c r="D149" s="29"/>
      <c r="E149" s="29"/>
      <c r="F149" s="30"/>
      <c r="G149" s="30"/>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13"/>
        <v>#N/A</v>
      </c>
      <c r="AS149" s="70" t="e">
        <f t="shared" si="14"/>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12"/>
        <v>#N/A</v>
      </c>
    </row>
    <row r="150" spans="1:75" ht="77.5" customHeight="1" x14ac:dyDescent="0.15">
      <c r="A150" s="29"/>
      <c r="B150" s="29"/>
      <c r="C150" s="29"/>
      <c r="D150" s="29"/>
      <c r="E150" s="29"/>
      <c r="F150" s="30"/>
      <c r="G150" s="30"/>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13"/>
        <v>#N/A</v>
      </c>
      <c r="AS150" s="70" t="e">
        <f t="shared" si="14"/>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12"/>
        <v>#N/A</v>
      </c>
    </row>
    <row r="151" spans="1:75" ht="77.5" customHeight="1" x14ac:dyDescent="0.15">
      <c r="A151" s="29"/>
      <c r="B151" s="29"/>
      <c r="C151" s="29"/>
      <c r="D151" s="29"/>
      <c r="E151" s="29"/>
      <c r="F151" s="30"/>
      <c r="G151" s="30"/>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13"/>
        <v>#N/A</v>
      </c>
      <c r="AS151" s="70" t="e">
        <f t="shared" si="14"/>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12"/>
        <v>#N/A</v>
      </c>
    </row>
    <row r="152" spans="1:75" ht="77.5" customHeight="1" x14ac:dyDescent="0.15">
      <c r="A152" s="29"/>
      <c r="B152" s="29"/>
      <c r="C152" s="29"/>
      <c r="D152" s="29"/>
      <c r="E152" s="29"/>
      <c r="F152" s="30"/>
      <c r="G152" s="30"/>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13"/>
        <v>#N/A</v>
      </c>
      <c r="AS152" s="70" t="e">
        <f t="shared" si="14"/>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12"/>
        <v>#N/A</v>
      </c>
    </row>
    <row r="153" spans="1:75" ht="77.5" customHeight="1" x14ac:dyDescent="0.15">
      <c r="A153" s="29"/>
      <c r="B153" s="29"/>
      <c r="C153" s="29"/>
      <c r="D153" s="29"/>
      <c r="E153" s="29"/>
      <c r="F153" s="30"/>
      <c r="G153" s="30"/>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13"/>
        <v>#N/A</v>
      </c>
      <c r="AS153" s="70" t="e">
        <f t="shared" si="14"/>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12"/>
        <v>#N/A</v>
      </c>
    </row>
    <row r="154" spans="1:75" ht="77.5" customHeight="1" x14ac:dyDescent="0.15">
      <c r="A154" s="29"/>
      <c r="B154" s="29"/>
      <c r="C154" s="29"/>
      <c r="D154" s="29"/>
      <c r="E154" s="29"/>
      <c r="F154" s="30"/>
      <c r="G154" s="30"/>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13"/>
        <v>#N/A</v>
      </c>
      <c r="AS154" s="70" t="e">
        <f t="shared" si="14"/>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12"/>
        <v>#N/A</v>
      </c>
    </row>
    <row r="155" spans="1:75" ht="77.5" customHeight="1" x14ac:dyDescent="0.15">
      <c r="A155" s="29"/>
      <c r="B155" s="29"/>
      <c r="C155" s="29"/>
      <c r="D155" s="29"/>
      <c r="E155" s="29"/>
      <c r="F155" s="30"/>
      <c r="G155" s="30"/>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13"/>
        <v>#N/A</v>
      </c>
      <c r="AS155" s="70" t="e">
        <f t="shared" si="14"/>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12"/>
        <v>#N/A</v>
      </c>
    </row>
    <row r="156" spans="1:75" ht="77.5" customHeight="1" x14ac:dyDescent="0.15">
      <c r="A156" s="29"/>
      <c r="B156" s="29"/>
      <c r="C156" s="29"/>
      <c r="D156" s="29"/>
      <c r="E156" s="29"/>
      <c r="F156" s="30"/>
      <c r="G156" s="30"/>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13"/>
        <v>#N/A</v>
      </c>
      <c r="AS156" s="70" t="e">
        <f t="shared" si="14"/>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12"/>
        <v>#N/A</v>
      </c>
    </row>
    <row r="157" spans="1:75" ht="77.5" customHeight="1" x14ac:dyDescent="0.15">
      <c r="A157" s="29"/>
      <c r="B157" s="29"/>
      <c r="C157" s="29"/>
      <c r="D157" s="29"/>
      <c r="E157" s="29"/>
      <c r="F157" s="30"/>
      <c r="G157" s="30"/>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13"/>
        <v>#N/A</v>
      </c>
      <c r="AS157" s="70" t="e">
        <f t="shared" si="14"/>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12"/>
        <v>#N/A</v>
      </c>
    </row>
    <row r="158" spans="1:75" ht="77.5" customHeight="1" x14ac:dyDescent="0.15">
      <c r="A158" s="29"/>
      <c r="B158" s="29"/>
      <c r="C158" s="29"/>
      <c r="D158" s="29"/>
      <c r="E158" s="29"/>
      <c r="F158" s="30"/>
      <c r="G158" s="30"/>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13"/>
        <v>#N/A</v>
      </c>
      <c r="AS158" s="70" t="e">
        <f t="shared" si="14"/>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12"/>
        <v>#N/A</v>
      </c>
    </row>
    <row r="159" spans="1:75" ht="77.5" customHeight="1" x14ac:dyDescent="0.15">
      <c r="A159" s="29"/>
      <c r="B159" s="29"/>
      <c r="C159" s="29"/>
      <c r="D159" s="29"/>
      <c r="E159" s="29"/>
      <c r="F159" s="30"/>
      <c r="G159" s="30"/>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13"/>
        <v>#N/A</v>
      </c>
      <c r="AS159" s="70" t="e">
        <f t="shared" si="14"/>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12"/>
        <v>#N/A</v>
      </c>
    </row>
    <row r="160" spans="1:75" ht="77.5" customHeight="1" x14ac:dyDescent="0.15">
      <c r="A160" s="29"/>
      <c r="B160" s="29"/>
      <c r="C160" s="29"/>
      <c r="D160" s="29"/>
      <c r="E160" s="29"/>
      <c r="F160" s="30"/>
      <c r="G160" s="30"/>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13"/>
        <v>#N/A</v>
      </c>
      <c r="AS160" s="70" t="e">
        <f t="shared" si="14"/>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12"/>
        <v>#N/A</v>
      </c>
    </row>
    <row r="161" spans="1:75" ht="77.5" customHeight="1" x14ac:dyDescent="0.15">
      <c r="A161" s="29"/>
      <c r="B161" s="29"/>
      <c r="C161" s="29"/>
      <c r="D161" s="29"/>
      <c r="E161" s="29"/>
      <c r="F161" s="30"/>
      <c r="G161" s="30"/>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13"/>
        <v>#N/A</v>
      </c>
      <c r="AS161" s="70" t="e">
        <f t="shared" si="14"/>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12"/>
        <v>#N/A</v>
      </c>
    </row>
    <row r="162" spans="1:75" ht="77.5" customHeight="1" x14ac:dyDescent="0.15">
      <c r="A162" s="29"/>
      <c r="B162" s="29"/>
      <c r="C162" s="29"/>
      <c r="D162" s="29"/>
      <c r="E162" s="29"/>
      <c r="F162" s="30"/>
      <c r="G162" s="30"/>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13"/>
        <v>#N/A</v>
      </c>
      <c r="AS162" s="70" t="e">
        <f t="shared" si="14"/>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12"/>
        <v>#N/A</v>
      </c>
    </row>
    <row r="163" spans="1:75" ht="77.5" customHeight="1" x14ac:dyDescent="0.15">
      <c r="A163" s="29"/>
      <c r="B163" s="29"/>
      <c r="C163" s="29"/>
      <c r="D163" s="29"/>
      <c r="E163" s="29"/>
      <c r="F163" s="30"/>
      <c r="G163" s="30"/>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13"/>
        <v>#N/A</v>
      </c>
      <c r="AS163" s="70" t="e">
        <f t="shared" si="14"/>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12"/>
        <v>#N/A</v>
      </c>
    </row>
    <row r="164" spans="1:75" ht="77.5" customHeight="1" x14ac:dyDescent="0.15">
      <c r="A164" s="29"/>
      <c r="B164" s="29"/>
      <c r="C164" s="29"/>
      <c r="D164" s="29"/>
      <c r="E164" s="29"/>
      <c r="F164" s="30"/>
      <c r="G164" s="30"/>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13"/>
        <v>#N/A</v>
      </c>
      <c r="AS164" s="70" t="e">
        <f t="shared" si="14"/>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12"/>
        <v>#N/A</v>
      </c>
    </row>
    <row r="165" spans="1:75" ht="77.5" customHeight="1" x14ac:dyDescent="0.15">
      <c r="A165" s="29"/>
      <c r="B165" s="29"/>
      <c r="C165" s="29"/>
      <c r="D165" s="29"/>
      <c r="E165" s="29"/>
      <c r="F165" s="30"/>
      <c r="G165" s="30"/>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13"/>
        <v>#N/A</v>
      </c>
      <c r="AS165" s="70" t="e">
        <f t="shared" si="14"/>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12"/>
        <v>#N/A</v>
      </c>
    </row>
    <row r="166" spans="1:75" ht="77.5" customHeight="1" x14ac:dyDescent="0.15">
      <c r="A166" s="29"/>
      <c r="B166" s="29"/>
      <c r="C166" s="29"/>
      <c r="D166" s="29"/>
      <c r="E166" s="29"/>
      <c r="F166" s="30"/>
      <c r="G166" s="30"/>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13"/>
        <v>#N/A</v>
      </c>
      <c r="AS166" s="70" t="e">
        <f t="shared" si="14"/>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12"/>
        <v>#N/A</v>
      </c>
    </row>
    <row r="167" spans="1:75" ht="77.5" customHeight="1" x14ac:dyDescent="0.15">
      <c r="A167" s="29"/>
      <c r="B167" s="29"/>
      <c r="C167" s="29"/>
      <c r="D167" s="29"/>
      <c r="E167" s="29"/>
      <c r="F167" s="30"/>
      <c r="G167" s="30"/>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13"/>
        <v>#N/A</v>
      </c>
      <c r="AS167" s="70" t="e">
        <f t="shared" si="14"/>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12"/>
        <v>#N/A</v>
      </c>
    </row>
    <row r="168" spans="1:75" ht="77.5" customHeight="1" x14ac:dyDescent="0.15">
      <c r="A168" s="29"/>
      <c r="B168" s="29"/>
      <c r="C168" s="29"/>
      <c r="D168" s="29"/>
      <c r="E168" s="29"/>
      <c r="F168" s="30"/>
      <c r="G168" s="30"/>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13"/>
        <v>#N/A</v>
      </c>
      <c r="AS168" s="70" t="e">
        <f t="shared" si="14"/>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12"/>
        <v>#N/A</v>
      </c>
    </row>
    <row r="169" spans="1:75" ht="77.5" customHeight="1" x14ac:dyDescent="0.15">
      <c r="A169" s="29"/>
      <c r="B169" s="29"/>
      <c r="C169" s="29"/>
      <c r="D169" s="29"/>
      <c r="E169" s="29"/>
      <c r="F169" s="30"/>
      <c r="G169" s="30"/>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13"/>
        <v>#N/A</v>
      </c>
      <c r="AS169" s="70" t="e">
        <f t="shared" si="14"/>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12"/>
        <v>#N/A</v>
      </c>
    </row>
    <row r="170" spans="1:75" ht="77.5" customHeight="1" x14ac:dyDescent="0.15">
      <c r="A170" s="29"/>
      <c r="B170" s="29"/>
      <c r="C170" s="29"/>
      <c r="D170" s="29"/>
      <c r="E170" s="29"/>
      <c r="F170" s="30"/>
      <c r="G170" s="30"/>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13"/>
        <v>#N/A</v>
      </c>
      <c r="AS170" s="70" t="e">
        <f t="shared" si="14"/>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12"/>
        <v>#N/A</v>
      </c>
    </row>
    <row r="171" spans="1:75" ht="77.5" customHeight="1" x14ac:dyDescent="0.15">
      <c r="A171" s="29"/>
      <c r="B171" s="29"/>
      <c r="C171" s="29"/>
      <c r="D171" s="29"/>
      <c r="E171" s="29"/>
      <c r="F171" s="30"/>
      <c r="G171" s="30"/>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13"/>
        <v>#N/A</v>
      </c>
      <c r="AS171" s="70" t="e">
        <f t="shared" si="14"/>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12"/>
        <v>#N/A</v>
      </c>
    </row>
    <row r="172" spans="1:75" ht="77.5" customHeight="1" x14ac:dyDescent="0.15">
      <c r="A172" s="29"/>
      <c r="B172" s="29"/>
      <c r="C172" s="29"/>
      <c r="D172" s="29"/>
      <c r="E172" s="29"/>
      <c r="F172" s="30"/>
      <c r="G172" s="30"/>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13"/>
        <v>#N/A</v>
      </c>
      <c r="AS172" s="70" t="e">
        <f t="shared" si="14"/>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12"/>
        <v>#N/A</v>
      </c>
    </row>
    <row r="173" spans="1:75" ht="77.5" customHeight="1" x14ac:dyDescent="0.15">
      <c r="A173" s="29"/>
      <c r="B173" s="29"/>
      <c r="C173" s="29"/>
      <c r="D173" s="29"/>
      <c r="E173" s="29"/>
      <c r="F173" s="30"/>
      <c r="G173" s="30"/>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13"/>
        <v>#N/A</v>
      </c>
      <c r="AS173" s="70" t="e">
        <f t="shared" si="14"/>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12"/>
        <v>#N/A</v>
      </c>
    </row>
    <row r="174" spans="1:75" ht="77.5" customHeight="1" x14ac:dyDescent="0.15">
      <c r="A174" s="29"/>
      <c r="B174" s="29"/>
      <c r="C174" s="29"/>
      <c r="D174" s="29"/>
      <c r="E174" s="29"/>
      <c r="F174" s="30"/>
      <c r="G174" s="30"/>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13"/>
        <v>#N/A</v>
      </c>
      <c r="AS174" s="70" t="e">
        <f t="shared" si="14"/>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12"/>
        <v>#N/A</v>
      </c>
    </row>
    <row r="175" spans="1:75" ht="77.5" customHeight="1" x14ac:dyDescent="0.15">
      <c r="A175" s="29"/>
      <c r="B175" s="29"/>
      <c r="C175" s="29"/>
      <c r="D175" s="29"/>
      <c r="E175" s="29"/>
      <c r="F175" s="30"/>
      <c r="G175" s="30"/>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13"/>
        <v>#N/A</v>
      </c>
      <c r="AS175" s="70" t="e">
        <f t="shared" si="14"/>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12"/>
        <v>#N/A</v>
      </c>
    </row>
    <row r="176" spans="1:75" ht="77.5" customHeight="1" x14ac:dyDescent="0.15">
      <c r="A176" s="29"/>
      <c r="B176" s="29"/>
      <c r="C176" s="29"/>
      <c r="D176" s="29"/>
      <c r="E176" s="29"/>
      <c r="F176" s="30"/>
      <c r="G176" s="30"/>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13"/>
        <v>#N/A</v>
      </c>
      <c r="AS176" s="70" t="e">
        <f t="shared" si="14"/>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12"/>
        <v>#N/A</v>
      </c>
    </row>
    <row r="177" spans="1:75" ht="77.5" customHeight="1" x14ac:dyDescent="0.15">
      <c r="A177" s="29"/>
      <c r="B177" s="29"/>
      <c r="C177" s="29"/>
      <c r="D177" s="29"/>
      <c r="E177" s="29"/>
      <c r="F177" s="30"/>
      <c r="G177" s="30"/>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13"/>
        <v>#N/A</v>
      </c>
      <c r="AS177" s="70" t="e">
        <f t="shared" si="14"/>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12"/>
        <v>#N/A</v>
      </c>
    </row>
    <row r="178" spans="1:75" ht="77.5" customHeight="1" x14ac:dyDescent="0.15">
      <c r="A178" s="29"/>
      <c r="B178" s="29"/>
      <c r="C178" s="29"/>
      <c r="D178" s="29"/>
      <c r="E178" s="29"/>
      <c r="F178" s="30"/>
      <c r="G178" s="30"/>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13"/>
        <v>#N/A</v>
      </c>
      <c r="AS178" s="70" t="e">
        <f t="shared" si="14"/>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12"/>
        <v>#N/A</v>
      </c>
    </row>
    <row r="179" spans="1:75" ht="77.5" customHeight="1" x14ac:dyDescent="0.15">
      <c r="A179" s="29"/>
      <c r="B179" s="29"/>
      <c r="C179" s="29"/>
      <c r="D179" s="29"/>
      <c r="E179" s="29"/>
      <c r="F179" s="30"/>
      <c r="G179" s="30"/>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13"/>
        <v>#N/A</v>
      </c>
      <c r="AS179" s="70" t="e">
        <f t="shared" si="14"/>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12"/>
        <v>#N/A</v>
      </c>
    </row>
    <row r="180" spans="1:75" ht="77.5" customHeight="1" x14ac:dyDescent="0.15">
      <c r="A180" s="29"/>
      <c r="B180" s="29"/>
      <c r="C180" s="29"/>
      <c r="D180" s="29"/>
      <c r="E180" s="29"/>
      <c r="F180" s="30"/>
      <c r="G180" s="30"/>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13"/>
        <v>#N/A</v>
      </c>
      <c r="AS180" s="70" t="e">
        <f t="shared" si="14"/>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12"/>
        <v>#N/A</v>
      </c>
    </row>
    <row r="181" spans="1:75" ht="77.5" customHeight="1" x14ac:dyDescent="0.15">
      <c r="A181" s="29"/>
      <c r="B181" s="29"/>
      <c r="C181" s="29"/>
      <c r="D181" s="29"/>
      <c r="E181" s="29"/>
      <c r="F181" s="30"/>
      <c r="G181" s="30"/>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13"/>
        <v>#N/A</v>
      </c>
      <c r="AS181" s="70" t="e">
        <f t="shared" si="14"/>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12"/>
        <v>#N/A</v>
      </c>
    </row>
    <row r="182" spans="1:75" ht="77.5" customHeight="1" x14ac:dyDescent="0.15">
      <c r="A182" s="29"/>
      <c r="B182" s="29"/>
      <c r="C182" s="29"/>
      <c r="D182" s="29"/>
      <c r="E182" s="29"/>
      <c r="F182" s="30"/>
      <c r="G182" s="30"/>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13"/>
        <v>#N/A</v>
      </c>
      <c r="AS182" s="70" t="e">
        <f t="shared" si="14"/>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12"/>
        <v>#N/A</v>
      </c>
    </row>
    <row r="183" spans="1:75" ht="77.5" customHeight="1" x14ac:dyDescent="0.15">
      <c r="A183" s="29"/>
      <c r="B183" s="29"/>
      <c r="C183" s="29"/>
      <c r="D183" s="29"/>
      <c r="E183" s="29"/>
      <c r="F183" s="30"/>
      <c r="G183" s="30"/>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13"/>
        <v>#N/A</v>
      </c>
      <c r="AS183" s="70" t="e">
        <f t="shared" si="14"/>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12"/>
        <v>#N/A</v>
      </c>
    </row>
    <row r="184" spans="1:75" ht="77.5" customHeight="1" x14ac:dyDescent="0.15">
      <c r="A184" s="29"/>
      <c r="B184" s="29"/>
      <c r="C184" s="29"/>
      <c r="D184" s="29"/>
      <c r="E184" s="29"/>
      <c r="F184" s="30"/>
      <c r="G184" s="30"/>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13"/>
        <v>#N/A</v>
      </c>
      <c r="AS184" s="70" t="e">
        <f t="shared" si="14"/>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12"/>
        <v>#N/A</v>
      </c>
    </row>
    <row r="185" spans="1:75" ht="77.5" customHeight="1" x14ac:dyDescent="0.15">
      <c r="A185" s="29"/>
      <c r="B185" s="29"/>
      <c r="C185" s="29"/>
      <c r="D185" s="29"/>
      <c r="E185" s="29"/>
      <c r="F185" s="30"/>
      <c r="G185" s="30"/>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13"/>
        <v>#N/A</v>
      </c>
      <c r="AS185" s="70" t="e">
        <f t="shared" si="14"/>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12"/>
        <v>#N/A</v>
      </c>
    </row>
    <row r="186" spans="1:75" ht="77.5" customHeight="1" x14ac:dyDescent="0.15">
      <c r="A186" s="29"/>
      <c r="B186" s="29"/>
      <c r="C186" s="29"/>
      <c r="D186" s="29"/>
      <c r="E186" s="29"/>
      <c r="F186" s="30"/>
      <c r="G186" s="30"/>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13"/>
        <v>#N/A</v>
      </c>
      <c r="AS186" s="70" t="e">
        <f t="shared" si="14"/>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12"/>
        <v>#N/A</v>
      </c>
    </row>
    <row r="187" spans="1:75" ht="77.5" customHeight="1" x14ac:dyDescent="0.15">
      <c r="A187" s="29"/>
      <c r="B187" s="29"/>
      <c r="C187" s="29"/>
      <c r="D187" s="29"/>
      <c r="E187" s="29"/>
      <c r="F187" s="30"/>
      <c r="G187" s="30"/>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13"/>
        <v>#N/A</v>
      </c>
      <c r="AS187" s="70" t="e">
        <f t="shared" si="14"/>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12"/>
        <v>#N/A</v>
      </c>
    </row>
    <row r="188" spans="1:75" ht="77.5" customHeight="1" x14ac:dyDescent="0.15">
      <c r="A188" s="29"/>
      <c r="B188" s="29"/>
      <c r="C188" s="29"/>
      <c r="D188" s="29"/>
      <c r="E188" s="29"/>
      <c r="F188" s="30"/>
      <c r="G188" s="30"/>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13"/>
        <v>#N/A</v>
      </c>
      <c r="AS188" s="70" t="e">
        <f t="shared" si="14"/>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12"/>
        <v>#N/A</v>
      </c>
    </row>
    <row r="189" spans="1:75" ht="77.5" customHeight="1" x14ac:dyDescent="0.15">
      <c r="A189" s="29"/>
      <c r="B189" s="29"/>
      <c r="C189" s="29"/>
      <c r="D189" s="29"/>
      <c r="E189" s="29"/>
      <c r="F189" s="30"/>
      <c r="G189" s="30"/>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13"/>
        <v>#N/A</v>
      </c>
      <c r="AS189" s="70" t="e">
        <f t="shared" si="14"/>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12"/>
        <v>#N/A</v>
      </c>
    </row>
  </sheetData>
  <mergeCells count="7">
    <mergeCell ref="AS2:AS3"/>
    <mergeCell ref="A2:G2"/>
    <mergeCell ref="H2:N2"/>
    <mergeCell ref="O2:U2"/>
    <mergeCell ref="V2:AI2"/>
    <mergeCell ref="AJ2:AQ2"/>
    <mergeCell ref="AR2:AR3"/>
  </mergeCells>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F4610F13-DDAB-42F8-9172-E4B24CD75E1C}">
          <x14:formula1>
            <xm:f>'Validation Lists'!$B$18:$B$79</xm:f>
          </x14:formula1>
          <xm:sqref>E190:H190</xm:sqref>
        </x14:dataValidation>
        <x14:dataValidation type="list" allowBlank="1" showInputMessage="1" showErrorMessage="1" xr:uid="{FAF820F8-EDF4-47F4-B9DE-D29E976AAE9D}">
          <x14:formula1>
            <xm:f>'Validation Lists'!$B$223:$B$227</xm:f>
          </x14:formula1>
          <xm:sqref>F6:F189</xm:sqref>
        </x14:dataValidation>
        <x14:dataValidation type="list" allowBlank="1" showInputMessage="1" showErrorMessage="1" xr:uid="{99376000-D9E3-4FB5-80C7-1212100E2A95}">
          <x14:formula1>
            <xm:f>'Validation Lists'!$B$229:$B$230</xm:f>
          </x14:formula1>
          <xm:sqref>W4:AI5 AF6:AI189 V4:V14 W6:AE14</xm:sqref>
        </x14:dataValidation>
        <x14:dataValidation type="list" allowBlank="1" showInputMessage="1" showErrorMessage="1" xr:uid="{4A50788D-5A1E-45AC-8F1C-9A85FCE37A52}">
          <x14:formula1>
            <xm:f>'Validation Lists'!$B$81:$B$85</xm:f>
          </x14:formula1>
          <xm:sqref>J4:J190</xm:sqref>
        </x14:dataValidation>
        <x14:dataValidation type="list" allowBlank="1" showInputMessage="1" showErrorMessage="1" xr:uid="{517CCDD8-7B6C-4B65-926F-2F772E2581D3}">
          <x14:formula1>
            <xm:f>'Validation Lists'!$B$18:$B$27</xm:f>
          </x14:formula1>
          <xm:sqref>E6:E189 H6:H189</xm:sqref>
        </x14:dataValidation>
        <x14:dataValidation type="list" allowBlank="1" showInputMessage="1" showErrorMessage="1" xr:uid="{4250C87A-8B60-460F-8EBA-B534F02B821B}">
          <x14:formula1>
            <xm:f>'Validation Lists'!$B$3:$B$16</xm:f>
          </x14:formula1>
          <xm:sqref>H5:H190</xm:sqref>
        </x14:dataValidation>
        <x14:dataValidation type="list" allowBlank="1" showInputMessage="1" showErrorMessage="1" xr:uid="{E5C1C78A-878B-4789-BB65-234CF2081FD5}">
          <x14:formula1>
            <xm:f>'Validation Lists'!$B$232:$B$235</xm:f>
          </x14:formula1>
          <xm:sqref>AJ4:AQ189</xm:sqref>
        </x14:dataValidation>
        <x14:dataValidation type="list" allowBlank="1" showInputMessage="1" showErrorMessage="1" xr:uid="{2806F82F-F936-4C34-86BA-6A3C250EB59C}">
          <x14:formula1>
            <xm:f>'Validation Lists'!$B$114:$B$120</xm:f>
          </x14:formula1>
          <xm:sqref>N4:N190</xm:sqref>
        </x14:dataValidation>
        <x14:dataValidation type="list" allowBlank="1" showInputMessage="1" showErrorMessage="1" xr:uid="{6476F049-93D0-42C4-BDD1-655F8B192AF2}">
          <x14:formula1>
            <xm:f>'Validation Lists'!$B$105:$B$112</xm:f>
          </x14:formula1>
          <xm:sqref>M4:M190</xm:sqref>
        </x14:dataValidation>
        <x14:dataValidation type="list" allowBlank="1" showInputMessage="1" showErrorMessage="1" xr:uid="{206B1313-FD9C-4C52-B65B-1F05FC5D64EB}">
          <x14:formula1>
            <xm:f>'Validation Lists'!$B$97:$B$103</xm:f>
          </x14:formula1>
          <xm:sqref>L4:L190</xm:sqref>
        </x14:dataValidation>
        <x14:dataValidation type="list" allowBlank="1" showInputMessage="1" showErrorMessage="1" xr:uid="{1C33E24B-2B11-4200-B4CE-2724C89085CC}">
          <x14:formula1>
            <xm:f>'Validation Lists'!$B$88:$B$95</xm:f>
          </x14:formula1>
          <xm:sqref>K4:K190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W200"/>
  <sheetViews>
    <sheetView workbookViewId="0">
      <selection activeCell="E6" sqref="E6"/>
    </sheetView>
  </sheetViews>
  <sheetFormatPr baseColWidth="10" defaultColWidth="8.6640625" defaultRowHeight="14" x14ac:dyDescent="0.15"/>
  <cols>
    <col min="1" max="1" width="8.6640625" style="35"/>
    <col min="2" max="2" width="20.6640625" style="36" customWidth="1"/>
    <col min="3" max="5" width="18.6640625" style="36" customWidth="1"/>
    <col min="6" max="6" width="21.5" style="36" customWidth="1"/>
    <col min="7" max="14" width="18.6640625" style="48" customWidth="1"/>
    <col min="15" max="19" width="12.6640625" style="48" customWidth="1"/>
    <col min="20" max="20" width="16.1640625" style="48" customWidth="1"/>
    <col min="21" max="21" width="19.6640625" style="48" customWidth="1"/>
    <col min="22" max="43" width="23.5" style="48" hidden="1" customWidth="1"/>
    <col min="44" max="44" width="20.33203125" style="35" customWidth="1"/>
    <col min="45" max="45" width="25.33203125" style="47" customWidth="1"/>
    <col min="46" max="51" width="8.6640625" style="35"/>
    <col min="52" max="52" width="9.1640625" style="35" bestFit="1" customWidth="1"/>
    <col min="53" max="16384" width="8.6640625" style="35"/>
  </cols>
  <sheetData>
    <row r="1" spans="1:75" x14ac:dyDescent="0.15">
      <c r="AZ1" s="69" t="s">
        <v>297</v>
      </c>
      <c r="BI1" s="69" t="s">
        <v>297</v>
      </c>
    </row>
    <row r="2" spans="1:75" ht="29.25" customHeight="1" x14ac:dyDescent="0.15">
      <c r="A2" s="155" t="s">
        <v>85</v>
      </c>
      <c r="B2" s="156"/>
      <c r="C2" s="156"/>
      <c r="D2" s="156"/>
      <c r="E2" s="156"/>
      <c r="F2" s="156"/>
      <c r="G2" s="144" t="s">
        <v>148</v>
      </c>
      <c r="H2" s="145"/>
      <c r="I2" s="145"/>
      <c r="J2" s="145"/>
      <c r="K2" s="145"/>
      <c r="L2" s="145"/>
      <c r="M2" s="145"/>
      <c r="N2" s="145"/>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ht="165" x14ac:dyDescent="0.15">
      <c r="A3" s="32" t="s">
        <v>8</v>
      </c>
      <c r="B3" s="30" t="s">
        <v>265</v>
      </c>
      <c r="C3" s="29" t="s">
        <v>0</v>
      </c>
      <c r="D3" s="29" t="s">
        <v>301</v>
      </c>
      <c r="E3" s="30" t="s">
        <v>137</v>
      </c>
      <c r="F3" s="30" t="s">
        <v>163</v>
      </c>
      <c r="G3" s="49" t="s">
        <v>234</v>
      </c>
      <c r="H3" s="49" t="s">
        <v>168</v>
      </c>
      <c r="I3" s="49" t="s">
        <v>116</v>
      </c>
      <c r="J3" s="49"/>
      <c r="K3" s="49"/>
      <c r="L3" s="49"/>
      <c r="M3" s="49"/>
      <c r="N3" s="49"/>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Z3" s="68"/>
      <c r="BA3" s="68"/>
      <c r="BB3" s="68"/>
      <c r="BC3" s="68"/>
      <c r="BD3" s="68"/>
      <c r="BE3" s="68"/>
      <c r="BF3" s="68"/>
      <c r="BG3" s="68"/>
      <c r="BI3" s="68"/>
      <c r="BJ3" s="68"/>
      <c r="BK3" s="68"/>
      <c r="BL3" s="68"/>
      <c r="BM3" s="68"/>
      <c r="BN3" s="68"/>
      <c r="BO3" s="68"/>
      <c r="BP3" s="68"/>
      <c r="BQ3" s="68"/>
      <c r="BR3" s="68"/>
      <c r="BS3" s="68"/>
      <c r="BT3" s="68"/>
      <c r="BU3" s="68"/>
      <c r="BV3" s="68"/>
      <c r="BW3" s="68"/>
    </row>
    <row r="4" spans="1:75" ht="59.5" customHeight="1" x14ac:dyDescent="0.15">
      <c r="A4" s="29">
        <v>1</v>
      </c>
      <c r="B4" s="30" t="s">
        <v>232</v>
      </c>
      <c r="C4" s="30" t="s">
        <v>302</v>
      </c>
      <c r="D4" s="30" t="s">
        <v>239</v>
      </c>
      <c r="E4" s="30">
        <v>2022</v>
      </c>
      <c r="F4" s="30" t="s">
        <v>240</v>
      </c>
      <c r="G4" s="52" t="s">
        <v>235</v>
      </c>
      <c r="H4" s="49" t="s">
        <v>246</v>
      </c>
      <c r="I4" s="52" t="s">
        <v>241</v>
      </c>
      <c r="J4" s="52"/>
      <c r="K4" s="52"/>
      <c r="L4" s="52"/>
      <c r="M4" s="52"/>
      <c r="N4" s="52"/>
      <c r="O4" s="43"/>
      <c r="P4" s="43"/>
      <c r="Q4" s="43"/>
      <c r="R4" s="43"/>
      <c r="S4" s="43"/>
      <c r="T4" s="59">
        <f>50*180000</f>
        <v>9000000</v>
      </c>
      <c r="U4" s="39">
        <f t="shared" ref="U4:U9" si="0">2%*T4</f>
        <v>180000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52" t="e">
        <f>ROUND((AZ$2*AZ4+BA$2*BA4+BB$2*BB4+BC$2*BC4+BD$2*BD4+BE$2*BE4+BF$2*BF4+BG$2*BG4)/3,0)</f>
        <v>#N/A</v>
      </c>
      <c r="AS4" s="97">
        <v>50.4</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55.5" customHeight="1" x14ac:dyDescent="0.15">
      <c r="A5" s="29">
        <f>A4+1</f>
        <v>2</v>
      </c>
      <c r="B5" s="30" t="s">
        <v>237</v>
      </c>
      <c r="C5" s="30" t="s">
        <v>302</v>
      </c>
      <c r="D5" s="30" t="s">
        <v>238</v>
      </c>
      <c r="E5" s="30">
        <v>2024</v>
      </c>
      <c r="F5" s="30" t="s">
        <v>233</v>
      </c>
      <c r="G5" s="52" t="s">
        <v>235</v>
      </c>
      <c r="H5" s="49" t="s">
        <v>247</v>
      </c>
      <c r="I5" s="52" t="s">
        <v>236</v>
      </c>
      <c r="J5" s="52"/>
      <c r="K5" s="52"/>
      <c r="L5" s="52"/>
      <c r="M5" s="52"/>
      <c r="N5" s="52"/>
      <c r="O5" s="53"/>
      <c r="P5" s="53"/>
      <c r="Q5" s="53"/>
      <c r="R5" s="53"/>
      <c r="S5" s="53"/>
      <c r="T5" s="59">
        <f>20*180000</f>
        <v>3600000</v>
      </c>
      <c r="U5" s="39">
        <f t="shared" si="0"/>
        <v>72000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52" t="e">
        <f t="shared" ref="AR5:AR68" si="1">ROUND((AZ$2*AZ5+BA$2*BA5+BB$2*BB5+BC$2*BC5+BD$2*BD5+BE$2*BE5+BF$2*BF5+BG$2*BG5)/3,0)</f>
        <v>#N/A</v>
      </c>
      <c r="AS5" s="97">
        <v>51.8</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68" si="2">SUM(BI5:BV5)</f>
        <v>14</v>
      </c>
    </row>
    <row r="6" spans="1:75" ht="57" customHeight="1" x14ac:dyDescent="0.15">
      <c r="A6" s="29">
        <f t="shared" ref="A6:A8" si="3">A5+1</f>
        <v>3</v>
      </c>
      <c r="B6" s="30" t="s">
        <v>242</v>
      </c>
      <c r="C6" s="30" t="s">
        <v>302</v>
      </c>
      <c r="D6" s="30" t="s">
        <v>192</v>
      </c>
      <c r="E6" s="30">
        <v>2026</v>
      </c>
      <c r="F6" s="30" t="s">
        <v>243</v>
      </c>
      <c r="G6" s="52" t="s">
        <v>244</v>
      </c>
      <c r="H6" s="52" t="s">
        <v>192</v>
      </c>
      <c r="I6" s="52"/>
      <c r="J6" s="52"/>
      <c r="K6" s="52"/>
      <c r="L6" s="52"/>
      <c r="M6" s="52"/>
      <c r="N6" s="52"/>
      <c r="O6" s="53"/>
      <c r="P6" s="53"/>
      <c r="Q6" s="53"/>
      <c r="R6" s="53"/>
      <c r="S6" s="53"/>
      <c r="T6" s="59">
        <f>2*250000+10*125000</f>
        <v>1750000</v>
      </c>
      <c r="U6" s="39">
        <f t="shared" si="0"/>
        <v>35000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c r="AK6" s="58"/>
      <c r="AL6" s="58"/>
      <c r="AM6" s="58"/>
      <c r="AN6" s="58"/>
      <c r="AO6" s="58"/>
      <c r="AP6" s="58"/>
      <c r="AQ6" s="58"/>
      <c r="AR6" s="52" t="e">
        <f t="shared" si="1"/>
        <v>#N/A</v>
      </c>
      <c r="AS6" s="97">
        <v>51</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f>VLOOKUP(V6,'Validation Lists'!$B$229:$C$230,2,FALSE)</f>
        <v>1</v>
      </c>
      <c r="BJ6" s="68">
        <f>VLOOKUP(W6,'Validation Lists'!$B$229:$C$230,2,FALSE)</f>
        <v>1</v>
      </c>
      <c r="BK6" s="68">
        <f>VLOOKUP(X6,'Validation Lists'!$B$229:$C$230,2,FALSE)</f>
        <v>1</v>
      </c>
      <c r="BL6" s="68">
        <f>VLOOKUP(Y6,'Validation Lists'!$B$229:$C$230,2,FALSE)</f>
        <v>1</v>
      </c>
      <c r="BM6" s="68">
        <f>VLOOKUP(Z6,'Validation Lists'!$B$229:$C$230,2,FALSE)</f>
        <v>1</v>
      </c>
      <c r="BN6" s="68">
        <f>VLOOKUP(AA6,'Validation Lists'!$B$229:$C$230,2,FALSE)</f>
        <v>1</v>
      </c>
      <c r="BO6" s="68">
        <f>VLOOKUP(AB6,'Validation Lists'!$B$229:$C$230,2,FALSE)</f>
        <v>1</v>
      </c>
      <c r="BP6" s="68">
        <f>VLOOKUP(AC6,'Validation Lists'!$B$229:$C$230,2,FALSE)</f>
        <v>1</v>
      </c>
      <c r="BQ6" s="68">
        <f>VLOOKUP(AD6,'Validation Lists'!$B$229:$C$230,2,FALSE)</f>
        <v>1</v>
      </c>
      <c r="BR6" s="68">
        <f>VLOOKUP(AE6,'Validation Lists'!$B$229:$C$230,2,FALSE)</f>
        <v>1</v>
      </c>
      <c r="BS6" s="68">
        <f>VLOOKUP(AF6,'Validation Lists'!$B$229:$C$230,2,FALSE)</f>
        <v>1</v>
      </c>
      <c r="BT6" s="68">
        <f>VLOOKUP(AG6,'Validation Lists'!$B$229:$C$230,2,FALSE)</f>
        <v>1</v>
      </c>
      <c r="BU6" s="68">
        <f>VLOOKUP(AH6,'Validation Lists'!$B$229:$C$230,2,FALSE)</f>
        <v>1</v>
      </c>
      <c r="BV6" s="68">
        <f>VLOOKUP(AI6,'Validation Lists'!$B$229:$C$230,2,FALSE)</f>
        <v>1</v>
      </c>
      <c r="BW6" s="68">
        <f t="shared" si="2"/>
        <v>14</v>
      </c>
    </row>
    <row r="7" spans="1:75" ht="57" customHeight="1" x14ac:dyDescent="0.15">
      <c r="A7" s="29">
        <f t="shared" si="3"/>
        <v>4</v>
      </c>
      <c r="B7" s="30" t="s">
        <v>245</v>
      </c>
      <c r="C7" s="30" t="s">
        <v>302</v>
      </c>
      <c r="D7" s="30" t="s">
        <v>192</v>
      </c>
      <c r="E7" s="30" t="s">
        <v>250</v>
      </c>
      <c r="F7" s="30" t="s">
        <v>248</v>
      </c>
      <c r="G7" s="52" t="s">
        <v>249</v>
      </c>
      <c r="H7" s="52" t="s">
        <v>256</v>
      </c>
      <c r="I7" s="52" t="s">
        <v>251</v>
      </c>
      <c r="J7" s="52"/>
      <c r="K7" s="52"/>
      <c r="L7" s="52"/>
      <c r="M7" s="52"/>
      <c r="N7" s="52"/>
      <c r="O7" s="53"/>
      <c r="P7" s="53"/>
      <c r="Q7" s="53"/>
      <c r="R7" s="53"/>
      <c r="S7" s="53"/>
      <c r="T7" s="59">
        <f>40*140000</f>
        <v>5600000</v>
      </c>
      <c r="U7" s="39">
        <f t="shared" si="0"/>
        <v>112000</v>
      </c>
      <c r="V7" s="54" t="s">
        <v>154</v>
      </c>
      <c r="W7" s="54" t="s">
        <v>154</v>
      </c>
      <c r="X7" s="54" t="s">
        <v>154</v>
      </c>
      <c r="Y7" s="54" t="s">
        <v>154</v>
      </c>
      <c r="Z7" s="54" t="s">
        <v>154</v>
      </c>
      <c r="AA7" s="54" t="s">
        <v>154</v>
      </c>
      <c r="AB7" s="54" t="s">
        <v>154</v>
      </c>
      <c r="AC7" s="54" t="s">
        <v>154</v>
      </c>
      <c r="AD7" s="54" t="s">
        <v>154</v>
      </c>
      <c r="AE7" s="54" t="s">
        <v>154</v>
      </c>
      <c r="AF7" s="54" t="s">
        <v>154</v>
      </c>
      <c r="AG7" s="54" t="s">
        <v>154</v>
      </c>
      <c r="AH7" s="54" t="s">
        <v>154</v>
      </c>
      <c r="AI7" s="54" t="s">
        <v>154</v>
      </c>
      <c r="AJ7" s="58"/>
      <c r="AK7" s="58"/>
      <c r="AL7" s="58"/>
      <c r="AM7" s="58"/>
      <c r="AN7" s="58"/>
      <c r="AO7" s="58"/>
      <c r="AP7" s="58"/>
      <c r="AQ7" s="58"/>
      <c r="AR7" s="52" t="e">
        <f t="shared" si="1"/>
        <v>#N/A</v>
      </c>
      <c r="AS7" s="97">
        <v>52.4</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f>VLOOKUP(V7,'Validation Lists'!$B$229:$C$230,2,FALSE)</f>
        <v>1</v>
      </c>
      <c r="BJ7" s="68">
        <f>VLOOKUP(W7,'Validation Lists'!$B$229:$C$230,2,FALSE)</f>
        <v>1</v>
      </c>
      <c r="BK7" s="68">
        <f>VLOOKUP(X7,'Validation Lists'!$B$229:$C$230,2,FALSE)</f>
        <v>1</v>
      </c>
      <c r="BL7" s="68">
        <f>VLOOKUP(Y7,'Validation Lists'!$B$229:$C$230,2,FALSE)</f>
        <v>1</v>
      </c>
      <c r="BM7" s="68">
        <f>VLOOKUP(Z7,'Validation Lists'!$B$229:$C$230,2,FALSE)</f>
        <v>1</v>
      </c>
      <c r="BN7" s="68">
        <f>VLOOKUP(AA7,'Validation Lists'!$B$229:$C$230,2,FALSE)</f>
        <v>1</v>
      </c>
      <c r="BO7" s="68">
        <f>VLOOKUP(AB7,'Validation Lists'!$B$229:$C$230,2,FALSE)</f>
        <v>1</v>
      </c>
      <c r="BP7" s="68">
        <f>VLOOKUP(AC7,'Validation Lists'!$B$229:$C$230,2,FALSE)</f>
        <v>1</v>
      </c>
      <c r="BQ7" s="68">
        <f>VLOOKUP(AD7,'Validation Lists'!$B$229:$C$230,2,FALSE)</f>
        <v>1</v>
      </c>
      <c r="BR7" s="68">
        <f>VLOOKUP(AE7,'Validation Lists'!$B$229:$C$230,2,FALSE)</f>
        <v>1</v>
      </c>
      <c r="BS7" s="68">
        <f>VLOOKUP(AF7,'Validation Lists'!$B$229:$C$230,2,FALSE)</f>
        <v>1</v>
      </c>
      <c r="BT7" s="68">
        <f>VLOOKUP(AG7,'Validation Lists'!$B$229:$C$230,2,FALSE)</f>
        <v>1</v>
      </c>
      <c r="BU7" s="68">
        <f>VLOOKUP(AH7,'Validation Lists'!$B$229:$C$230,2,FALSE)</f>
        <v>1</v>
      </c>
      <c r="BV7" s="68">
        <f>VLOOKUP(AI7,'Validation Lists'!$B$229:$C$230,2,FALSE)</f>
        <v>1</v>
      </c>
      <c r="BW7" s="68">
        <f t="shared" si="2"/>
        <v>14</v>
      </c>
    </row>
    <row r="8" spans="1:75" ht="58" customHeight="1" x14ac:dyDescent="0.15">
      <c r="A8" s="29">
        <f t="shared" si="3"/>
        <v>5</v>
      </c>
      <c r="B8" s="30" t="s">
        <v>274</v>
      </c>
      <c r="C8" s="30" t="s">
        <v>302</v>
      </c>
      <c r="D8" s="30" t="s">
        <v>252</v>
      </c>
      <c r="E8" s="30" t="s">
        <v>253</v>
      </c>
      <c r="F8" s="30" t="s">
        <v>254</v>
      </c>
      <c r="G8" s="52" t="s">
        <v>255</v>
      </c>
      <c r="H8" s="52" t="s">
        <v>257</v>
      </c>
      <c r="I8" s="52"/>
      <c r="J8" s="52"/>
      <c r="K8" s="52"/>
      <c r="L8" s="52"/>
      <c r="M8" s="52"/>
      <c r="N8" s="52"/>
      <c r="O8" s="53"/>
      <c r="P8" s="53"/>
      <c r="Q8" s="53"/>
      <c r="R8" s="53"/>
      <c r="S8" s="53"/>
      <c r="T8" s="59">
        <v>8000000</v>
      </c>
      <c r="U8" s="39">
        <f t="shared" si="0"/>
        <v>160000</v>
      </c>
      <c r="V8" s="54" t="s">
        <v>154</v>
      </c>
      <c r="W8" s="54" t="s">
        <v>154</v>
      </c>
      <c r="X8" s="54" t="s">
        <v>154</v>
      </c>
      <c r="Y8" s="54" t="s">
        <v>154</v>
      </c>
      <c r="Z8" s="54" t="s">
        <v>154</v>
      </c>
      <c r="AA8" s="54" t="s">
        <v>154</v>
      </c>
      <c r="AB8" s="54" t="s">
        <v>154</v>
      </c>
      <c r="AC8" s="54" t="s">
        <v>154</v>
      </c>
      <c r="AD8" s="54" t="s">
        <v>154</v>
      </c>
      <c r="AE8" s="54" t="s">
        <v>154</v>
      </c>
      <c r="AF8" s="54" t="s">
        <v>154</v>
      </c>
      <c r="AG8" s="54" t="s">
        <v>154</v>
      </c>
      <c r="AH8" s="54" t="s">
        <v>154</v>
      </c>
      <c r="AI8" s="54" t="s">
        <v>154</v>
      </c>
      <c r="AJ8" s="58"/>
      <c r="AK8" s="58"/>
      <c r="AL8" s="58"/>
      <c r="AM8" s="58"/>
      <c r="AN8" s="58"/>
      <c r="AO8" s="58"/>
      <c r="AP8" s="58"/>
      <c r="AQ8" s="58"/>
      <c r="AR8" s="52" t="e">
        <f t="shared" si="1"/>
        <v>#N/A</v>
      </c>
      <c r="AS8" s="97">
        <v>53</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f>VLOOKUP(V8,'Validation Lists'!$B$229:$C$230,2,FALSE)</f>
        <v>1</v>
      </c>
      <c r="BJ8" s="68">
        <f>VLOOKUP(W8,'Validation Lists'!$B$229:$C$230,2,FALSE)</f>
        <v>1</v>
      </c>
      <c r="BK8" s="68">
        <f>VLOOKUP(X8,'Validation Lists'!$B$229:$C$230,2,FALSE)</f>
        <v>1</v>
      </c>
      <c r="BL8" s="68">
        <f>VLOOKUP(Y8,'Validation Lists'!$B$229:$C$230,2,FALSE)</f>
        <v>1</v>
      </c>
      <c r="BM8" s="68">
        <f>VLOOKUP(Z8,'Validation Lists'!$B$229:$C$230,2,FALSE)</f>
        <v>1</v>
      </c>
      <c r="BN8" s="68">
        <f>VLOOKUP(AA8,'Validation Lists'!$B$229:$C$230,2,FALSE)</f>
        <v>1</v>
      </c>
      <c r="BO8" s="68">
        <f>VLOOKUP(AB8,'Validation Lists'!$B$229:$C$230,2,FALSE)</f>
        <v>1</v>
      </c>
      <c r="BP8" s="68">
        <f>VLOOKUP(AC8,'Validation Lists'!$B$229:$C$230,2,FALSE)</f>
        <v>1</v>
      </c>
      <c r="BQ8" s="68">
        <f>VLOOKUP(AD8,'Validation Lists'!$B$229:$C$230,2,FALSE)</f>
        <v>1</v>
      </c>
      <c r="BR8" s="68">
        <f>VLOOKUP(AE8,'Validation Lists'!$B$229:$C$230,2,FALSE)</f>
        <v>1</v>
      </c>
      <c r="BS8" s="68">
        <f>VLOOKUP(AF8,'Validation Lists'!$B$229:$C$230,2,FALSE)</f>
        <v>1</v>
      </c>
      <c r="BT8" s="68">
        <f>VLOOKUP(AG8,'Validation Lists'!$B$229:$C$230,2,FALSE)</f>
        <v>1</v>
      </c>
      <c r="BU8" s="68">
        <f>VLOOKUP(AH8,'Validation Lists'!$B$229:$C$230,2,FALSE)</f>
        <v>1</v>
      </c>
      <c r="BV8" s="68">
        <f>VLOOKUP(AI8,'Validation Lists'!$B$229:$C$230,2,FALSE)</f>
        <v>1</v>
      </c>
      <c r="BW8" s="68">
        <f t="shared" si="2"/>
        <v>14</v>
      </c>
    </row>
    <row r="9" spans="1:75" ht="50.25" customHeight="1" x14ac:dyDescent="0.15">
      <c r="A9" s="29">
        <v>6</v>
      </c>
      <c r="B9" s="30" t="s">
        <v>258</v>
      </c>
      <c r="C9" s="30" t="s">
        <v>302</v>
      </c>
      <c r="D9" s="30" t="s">
        <v>192</v>
      </c>
      <c r="E9" s="30">
        <v>2025</v>
      </c>
      <c r="F9" s="30" t="s">
        <v>263</v>
      </c>
      <c r="G9" s="49" t="s">
        <v>264</v>
      </c>
      <c r="H9" s="52"/>
      <c r="I9" s="52"/>
      <c r="J9" s="52"/>
      <c r="K9" s="52"/>
      <c r="L9" s="52"/>
      <c r="M9" s="52"/>
      <c r="N9" s="52"/>
      <c r="O9" s="53"/>
      <c r="P9" s="53"/>
      <c r="Q9" s="53"/>
      <c r="R9" s="53"/>
      <c r="S9" s="53"/>
      <c r="T9" s="59">
        <f>6444*80+1664*400+500000</f>
        <v>1681120</v>
      </c>
      <c r="U9" s="39">
        <f t="shared" si="0"/>
        <v>33622.400000000001</v>
      </c>
      <c r="V9" s="54" t="s">
        <v>154</v>
      </c>
      <c r="W9" s="54" t="s">
        <v>154</v>
      </c>
      <c r="X9" s="54" t="s">
        <v>154</v>
      </c>
      <c r="Y9" s="54" t="s">
        <v>154</v>
      </c>
      <c r="Z9" s="54" t="s">
        <v>154</v>
      </c>
      <c r="AA9" s="54" t="s">
        <v>154</v>
      </c>
      <c r="AB9" s="54" t="s">
        <v>154</v>
      </c>
      <c r="AC9" s="54" t="s">
        <v>154</v>
      </c>
      <c r="AD9" s="54" t="s">
        <v>154</v>
      </c>
      <c r="AE9" s="54" t="s">
        <v>154</v>
      </c>
      <c r="AF9" s="54" t="s">
        <v>154</v>
      </c>
      <c r="AG9" s="54" t="s">
        <v>154</v>
      </c>
      <c r="AH9" s="54" t="s">
        <v>154</v>
      </c>
      <c r="AI9" s="54" t="s">
        <v>154</v>
      </c>
      <c r="AJ9" s="58"/>
      <c r="AK9" s="58"/>
      <c r="AL9" s="58"/>
      <c r="AM9" s="58"/>
      <c r="AN9" s="58"/>
      <c r="AO9" s="58"/>
      <c r="AP9" s="58"/>
      <c r="AQ9" s="58"/>
      <c r="AR9" s="52" t="e">
        <f t="shared" si="1"/>
        <v>#N/A</v>
      </c>
      <c r="AS9" s="97">
        <v>49.8</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f>VLOOKUP(V9,'Validation Lists'!$B$229:$C$230,2,FALSE)</f>
        <v>1</v>
      </c>
      <c r="BJ9" s="68">
        <f>VLOOKUP(W9,'Validation Lists'!$B$229:$C$230,2,FALSE)</f>
        <v>1</v>
      </c>
      <c r="BK9" s="68">
        <f>VLOOKUP(X9,'Validation Lists'!$B$229:$C$230,2,FALSE)</f>
        <v>1</v>
      </c>
      <c r="BL9" s="68">
        <f>VLOOKUP(Y9,'Validation Lists'!$B$229:$C$230,2,FALSE)</f>
        <v>1</v>
      </c>
      <c r="BM9" s="68">
        <f>VLOOKUP(Z9,'Validation Lists'!$B$229:$C$230,2,FALSE)</f>
        <v>1</v>
      </c>
      <c r="BN9" s="68">
        <f>VLOOKUP(AA9,'Validation Lists'!$B$229:$C$230,2,FALSE)</f>
        <v>1</v>
      </c>
      <c r="BO9" s="68">
        <f>VLOOKUP(AB9,'Validation Lists'!$B$229:$C$230,2,FALSE)</f>
        <v>1</v>
      </c>
      <c r="BP9" s="68">
        <f>VLOOKUP(AC9,'Validation Lists'!$B$229:$C$230,2,FALSE)</f>
        <v>1</v>
      </c>
      <c r="BQ9" s="68">
        <f>VLOOKUP(AD9,'Validation Lists'!$B$229:$C$230,2,FALSE)</f>
        <v>1</v>
      </c>
      <c r="BR9" s="68">
        <f>VLOOKUP(AE9,'Validation Lists'!$B$229:$C$230,2,FALSE)</f>
        <v>1</v>
      </c>
      <c r="BS9" s="68">
        <f>VLOOKUP(AF9,'Validation Lists'!$B$229:$C$230,2,FALSE)</f>
        <v>1</v>
      </c>
      <c r="BT9" s="68">
        <f>VLOOKUP(AG9,'Validation Lists'!$B$229:$C$230,2,FALSE)</f>
        <v>1</v>
      </c>
      <c r="BU9" s="68">
        <f>VLOOKUP(AH9,'Validation Lists'!$B$229:$C$230,2,FALSE)</f>
        <v>1</v>
      </c>
      <c r="BV9" s="68">
        <f>VLOOKUP(AI9,'Validation Lists'!$B$229:$C$230,2,FALSE)</f>
        <v>1</v>
      </c>
      <c r="BW9" s="68">
        <f t="shared" si="2"/>
        <v>14</v>
      </c>
    </row>
    <row r="10" spans="1:75" ht="34" customHeight="1" x14ac:dyDescent="0.15">
      <c r="A10" s="29"/>
      <c r="B10" s="30"/>
      <c r="C10" s="30"/>
      <c r="D10" s="30"/>
      <c r="E10" s="30"/>
      <c r="F10" s="30"/>
      <c r="G10" s="52"/>
      <c r="H10" s="52"/>
      <c r="I10" s="52"/>
      <c r="J10" s="52"/>
      <c r="K10" s="52"/>
      <c r="L10" s="52"/>
      <c r="M10" s="52"/>
      <c r="N10" s="52"/>
      <c r="O10" s="53"/>
      <c r="P10" s="53"/>
      <c r="Q10" s="53"/>
      <c r="R10" s="53"/>
      <c r="S10" s="53"/>
      <c r="T10" s="59"/>
      <c r="U10" s="43"/>
      <c r="V10" s="54"/>
      <c r="W10" s="54"/>
      <c r="X10" s="54"/>
      <c r="Y10" s="54"/>
      <c r="Z10" s="54"/>
      <c r="AA10" s="54"/>
      <c r="AB10" s="54"/>
      <c r="AC10" s="54"/>
      <c r="AD10" s="54"/>
      <c r="AE10" s="54"/>
      <c r="AF10" s="54"/>
      <c r="AG10" s="54"/>
      <c r="AH10" s="54"/>
      <c r="AI10" s="54"/>
      <c r="AJ10" s="58"/>
      <c r="AK10" s="58"/>
      <c r="AL10" s="58"/>
      <c r="AM10" s="58"/>
      <c r="AN10" s="58"/>
      <c r="AO10" s="58"/>
      <c r="AP10" s="58"/>
      <c r="AQ10" s="58"/>
      <c r="AR10" s="52" t="e">
        <f t="shared" si="1"/>
        <v>#N/A</v>
      </c>
      <c r="AS10" s="70" t="e">
        <f t="shared" ref="AS10:AS69" si="4">IF(BW10=14,"","This Project does not fully meet qualification criteria")</f>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2"/>
        <v>#N/A</v>
      </c>
    </row>
    <row r="11" spans="1:75" ht="38.5" customHeight="1" x14ac:dyDescent="0.15">
      <c r="A11" s="29"/>
      <c r="B11" s="30"/>
      <c r="C11" s="30"/>
      <c r="D11" s="30"/>
      <c r="E11" s="30"/>
      <c r="F11" s="30"/>
      <c r="G11" s="52"/>
      <c r="H11" s="52"/>
      <c r="I11" s="52"/>
      <c r="J11" s="52"/>
      <c r="K11" s="52"/>
      <c r="L11" s="52"/>
      <c r="M11" s="52"/>
      <c r="N11" s="52"/>
      <c r="O11" s="53"/>
      <c r="P11" s="53"/>
      <c r="Q11" s="53"/>
      <c r="R11" s="53"/>
      <c r="S11" s="53"/>
      <c r="T11" s="59"/>
      <c r="U11" s="43"/>
      <c r="V11" s="54"/>
      <c r="W11" s="54"/>
      <c r="X11" s="54"/>
      <c r="Y11" s="54"/>
      <c r="Z11" s="54"/>
      <c r="AA11" s="54"/>
      <c r="AB11" s="54"/>
      <c r="AC11" s="54"/>
      <c r="AD11" s="54"/>
      <c r="AE11" s="54"/>
      <c r="AF11" s="54"/>
      <c r="AG11" s="54"/>
      <c r="AH11" s="54"/>
      <c r="AI11" s="54"/>
      <c r="AJ11" s="58"/>
      <c r="AK11" s="58"/>
      <c r="AL11" s="58"/>
      <c r="AM11" s="58"/>
      <c r="AN11" s="58"/>
      <c r="AO11" s="58"/>
      <c r="AP11" s="58"/>
      <c r="AQ11" s="58"/>
      <c r="AR11" s="52" t="e">
        <f t="shared" si="1"/>
        <v>#N/A</v>
      </c>
      <c r="AS11" s="70" t="e">
        <f t="shared" si="4"/>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2"/>
        <v>#N/A</v>
      </c>
    </row>
    <row r="12" spans="1:75" ht="43.5" customHeight="1" x14ac:dyDescent="0.15">
      <c r="A12" s="29"/>
      <c r="B12" s="30"/>
      <c r="C12" s="30"/>
      <c r="D12" s="30"/>
      <c r="E12" s="29"/>
      <c r="F12" s="30"/>
      <c r="G12" s="52"/>
      <c r="H12" s="52"/>
      <c r="I12" s="52"/>
      <c r="J12" s="52"/>
      <c r="K12" s="52"/>
      <c r="L12" s="52"/>
      <c r="M12" s="52"/>
      <c r="N12" s="52"/>
      <c r="O12" s="53"/>
      <c r="P12" s="53"/>
      <c r="Q12" s="53"/>
      <c r="R12" s="53"/>
      <c r="S12" s="53"/>
      <c r="T12" s="59"/>
      <c r="U12" s="43"/>
      <c r="V12" s="54"/>
      <c r="W12" s="54"/>
      <c r="X12" s="54"/>
      <c r="Y12" s="54"/>
      <c r="Z12" s="54"/>
      <c r="AA12" s="54"/>
      <c r="AB12" s="54"/>
      <c r="AC12" s="54"/>
      <c r="AD12" s="54"/>
      <c r="AE12" s="54"/>
      <c r="AF12" s="54"/>
      <c r="AG12" s="54"/>
      <c r="AH12" s="54"/>
      <c r="AI12" s="54"/>
      <c r="AJ12" s="58"/>
      <c r="AK12" s="58"/>
      <c r="AL12" s="58"/>
      <c r="AM12" s="58"/>
      <c r="AN12" s="58"/>
      <c r="AO12" s="58"/>
      <c r="AP12" s="58"/>
      <c r="AQ12" s="58"/>
      <c r="AR12" s="52" t="e">
        <f t="shared" si="1"/>
        <v>#N/A</v>
      </c>
      <c r="AS12" s="70" t="e">
        <f t="shared" si="4"/>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2"/>
        <v>#N/A</v>
      </c>
    </row>
    <row r="13" spans="1:75" ht="48.75" customHeight="1" x14ac:dyDescent="0.15">
      <c r="A13" s="29"/>
      <c r="B13" s="30"/>
      <c r="C13" s="30"/>
      <c r="D13" s="30"/>
      <c r="E13" s="29"/>
      <c r="F13" s="30"/>
      <c r="G13" s="52"/>
      <c r="H13" s="52"/>
      <c r="I13" s="52"/>
      <c r="J13" s="52"/>
      <c r="K13" s="52"/>
      <c r="L13" s="52"/>
      <c r="M13" s="52"/>
      <c r="N13" s="52"/>
      <c r="O13" s="53"/>
      <c r="P13" s="53"/>
      <c r="Q13" s="53"/>
      <c r="R13" s="53"/>
      <c r="S13" s="53"/>
      <c r="T13" s="59"/>
      <c r="U13" s="43"/>
      <c r="V13" s="54"/>
      <c r="W13" s="54"/>
      <c r="X13" s="54"/>
      <c r="Y13" s="54"/>
      <c r="Z13" s="54"/>
      <c r="AA13" s="54"/>
      <c r="AB13" s="54"/>
      <c r="AC13" s="54"/>
      <c r="AD13" s="54"/>
      <c r="AE13" s="54"/>
      <c r="AF13" s="54"/>
      <c r="AG13" s="54"/>
      <c r="AH13" s="54"/>
      <c r="AI13" s="54"/>
      <c r="AJ13" s="58"/>
      <c r="AK13" s="58"/>
      <c r="AL13" s="58"/>
      <c r="AM13" s="58"/>
      <c r="AN13" s="58"/>
      <c r="AO13" s="58"/>
      <c r="AP13" s="58"/>
      <c r="AQ13" s="58"/>
      <c r="AR13" s="52" t="e">
        <f t="shared" si="1"/>
        <v>#N/A</v>
      </c>
      <c r="AS13" s="70" t="e">
        <f t="shared" si="4"/>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2"/>
        <v>#N/A</v>
      </c>
    </row>
    <row r="14" spans="1:75" ht="50.25" customHeight="1" x14ac:dyDescent="0.15">
      <c r="A14" s="29"/>
      <c r="B14" s="30"/>
      <c r="C14" s="30"/>
      <c r="D14" s="30"/>
      <c r="E14" s="29"/>
      <c r="F14" s="30"/>
      <c r="G14" s="52"/>
      <c r="H14" s="52"/>
      <c r="I14" s="52"/>
      <c r="J14" s="52"/>
      <c r="K14" s="52"/>
      <c r="L14" s="52"/>
      <c r="M14" s="52"/>
      <c r="N14" s="52"/>
      <c r="O14" s="53"/>
      <c r="P14" s="53"/>
      <c r="Q14" s="53"/>
      <c r="R14" s="53"/>
      <c r="S14" s="53"/>
      <c r="T14" s="39"/>
      <c r="U14" s="63"/>
      <c r="V14" s="54"/>
      <c r="W14" s="54"/>
      <c r="X14" s="54"/>
      <c r="Y14" s="54"/>
      <c r="Z14" s="54"/>
      <c r="AA14" s="54"/>
      <c r="AB14" s="54"/>
      <c r="AC14" s="54"/>
      <c r="AD14" s="54"/>
      <c r="AE14" s="54"/>
      <c r="AF14" s="54"/>
      <c r="AG14" s="54"/>
      <c r="AH14" s="54"/>
      <c r="AI14" s="54"/>
      <c r="AJ14" s="58"/>
      <c r="AK14" s="58"/>
      <c r="AL14" s="58"/>
      <c r="AM14" s="58"/>
      <c r="AN14" s="58"/>
      <c r="AO14" s="58"/>
      <c r="AP14" s="58"/>
      <c r="AQ14" s="58"/>
      <c r="AR14" s="52" t="e">
        <f t="shared" si="1"/>
        <v>#N/A</v>
      </c>
      <c r="AS14" s="70" t="e">
        <f t="shared" si="4"/>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2"/>
        <v>#N/A</v>
      </c>
    </row>
    <row r="15" spans="1:75" ht="50.25" customHeight="1" x14ac:dyDescent="0.15">
      <c r="A15" s="29"/>
      <c r="B15" s="30"/>
      <c r="C15" s="30"/>
      <c r="D15" s="30"/>
      <c r="E15" s="29"/>
      <c r="F15" s="30"/>
      <c r="G15" s="52"/>
      <c r="H15" s="52"/>
      <c r="I15" s="52"/>
      <c r="J15" s="52"/>
      <c r="K15" s="52"/>
      <c r="L15" s="52"/>
      <c r="M15" s="52"/>
      <c r="N15" s="52"/>
      <c r="O15" s="53"/>
      <c r="P15" s="53"/>
      <c r="Q15" s="53"/>
      <c r="R15" s="53"/>
      <c r="S15" s="53"/>
      <c r="T15" s="39"/>
      <c r="U15" s="43"/>
      <c r="V15" s="54"/>
      <c r="W15" s="54"/>
      <c r="X15" s="54"/>
      <c r="Y15" s="54"/>
      <c r="Z15" s="54"/>
      <c r="AA15" s="54"/>
      <c r="AB15" s="54"/>
      <c r="AC15" s="54"/>
      <c r="AD15" s="54"/>
      <c r="AE15" s="54"/>
      <c r="AF15" s="54"/>
      <c r="AG15" s="54"/>
      <c r="AH15" s="54"/>
      <c r="AI15" s="54"/>
      <c r="AJ15" s="58"/>
      <c r="AK15" s="58"/>
      <c r="AL15" s="58"/>
      <c r="AM15" s="58"/>
      <c r="AN15" s="58"/>
      <c r="AO15" s="58"/>
      <c r="AP15" s="58"/>
      <c r="AQ15" s="58"/>
      <c r="AR15" s="52" t="e">
        <f t="shared" si="1"/>
        <v>#N/A</v>
      </c>
      <c r="AS15" s="70" t="e">
        <f t="shared" si="4"/>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2"/>
        <v>#N/A</v>
      </c>
    </row>
    <row r="16" spans="1:75" ht="50.25" customHeight="1" x14ac:dyDescent="0.15">
      <c r="A16" s="29"/>
      <c r="B16" s="30"/>
      <c r="C16" s="30"/>
      <c r="D16" s="30"/>
      <c r="E16" s="29"/>
      <c r="F16" s="30"/>
      <c r="G16" s="52"/>
      <c r="H16" s="52"/>
      <c r="I16" s="52"/>
      <c r="J16" s="52"/>
      <c r="K16" s="52"/>
      <c r="L16" s="52"/>
      <c r="M16" s="52"/>
      <c r="N16" s="52"/>
      <c r="O16" s="53"/>
      <c r="P16" s="53"/>
      <c r="Q16" s="53"/>
      <c r="R16" s="53"/>
      <c r="S16" s="53"/>
      <c r="T16" s="39"/>
      <c r="U16" s="43"/>
      <c r="V16" s="54"/>
      <c r="W16" s="54"/>
      <c r="X16" s="54"/>
      <c r="Y16" s="54"/>
      <c r="Z16" s="54"/>
      <c r="AA16" s="54"/>
      <c r="AB16" s="54"/>
      <c r="AC16" s="54"/>
      <c r="AD16" s="54"/>
      <c r="AE16" s="54"/>
      <c r="AF16" s="54"/>
      <c r="AG16" s="54"/>
      <c r="AH16" s="54"/>
      <c r="AI16" s="54"/>
      <c r="AJ16" s="58"/>
      <c r="AK16" s="58"/>
      <c r="AL16" s="58"/>
      <c r="AM16" s="58"/>
      <c r="AN16" s="58"/>
      <c r="AO16" s="58"/>
      <c r="AP16" s="58"/>
      <c r="AQ16" s="58"/>
      <c r="AR16" s="52" t="e">
        <f t="shared" si="1"/>
        <v>#N/A</v>
      </c>
      <c r="AS16" s="70" t="e">
        <f t="shared" si="4"/>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2"/>
        <v>#N/A</v>
      </c>
    </row>
    <row r="17" spans="1:75" ht="50.25" customHeight="1" x14ac:dyDescent="0.15">
      <c r="A17" s="29"/>
      <c r="B17" s="30"/>
      <c r="C17" s="30"/>
      <c r="D17" s="30"/>
      <c r="E17" s="29"/>
      <c r="F17" s="30"/>
      <c r="G17" s="52"/>
      <c r="H17" s="52"/>
      <c r="I17" s="52"/>
      <c r="J17" s="52"/>
      <c r="K17" s="52"/>
      <c r="L17" s="52"/>
      <c r="M17" s="52"/>
      <c r="N17" s="52"/>
      <c r="O17" s="53"/>
      <c r="P17" s="53"/>
      <c r="Q17" s="53"/>
      <c r="R17" s="53"/>
      <c r="S17" s="53"/>
      <c r="T17" s="39"/>
      <c r="U17" s="43"/>
      <c r="V17" s="54"/>
      <c r="W17" s="54"/>
      <c r="X17" s="54"/>
      <c r="Y17" s="54"/>
      <c r="Z17" s="54"/>
      <c r="AA17" s="54"/>
      <c r="AB17" s="54"/>
      <c r="AC17" s="54"/>
      <c r="AD17" s="54"/>
      <c r="AE17" s="54"/>
      <c r="AF17" s="54"/>
      <c r="AG17" s="54"/>
      <c r="AH17" s="54"/>
      <c r="AI17" s="54"/>
      <c r="AJ17" s="58"/>
      <c r="AK17" s="58"/>
      <c r="AL17" s="58"/>
      <c r="AM17" s="58"/>
      <c r="AN17" s="58"/>
      <c r="AO17" s="58"/>
      <c r="AP17" s="58"/>
      <c r="AQ17" s="58"/>
      <c r="AR17" s="52" t="e">
        <f t="shared" si="1"/>
        <v>#N/A</v>
      </c>
      <c r="AS17" s="70" t="e">
        <f t="shared" si="4"/>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2"/>
        <v>#N/A</v>
      </c>
    </row>
    <row r="18" spans="1:75" ht="25" customHeight="1" x14ac:dyDescent="0.15">
      <c r="A18" s="33"/>
      <c r="B18" s="33"/>
      <c r="C18" s="33"/>
      <c r="D18" s="33"/>
      <c r="E18" s="33"/>
      <c r="F18" s="28"/>
      <c r="G18" s="52"/>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1"/>
        <v>#N/A</v>
      </c>
      <c r="AS18" s="70" t="e">
        <f t="shared" si="4"/>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2"/>
        <v>#N/A</v>
      </c>
    </row>
    <row r="19" spans="1:75" ht="25" customHeight="1" x14ac:dyDescent="0.15">
      <c r="A19" s="33"/>
      <c r="B19" s="33"/>
      <c r="C19" s="33"/>
      <c r="D19" s="33"/>
      <c r="E19" s="33"/>
      <c r="F19" s="28"/>
      <c r="G19" s="52"/>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1"/>
        <v>#N/A</v>
      </c>
      <c r="AS19" s="70" t="e">
        <f t="shared" si="4"/>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2"/>
        <v>#N/A</v>
      </c>
    </row>
    <row r="20" spans="1:75" ht="25" customHeight="1" x14ac:dyDescent="0.15">
      <c r="A20" s="33"/>
      <c r="B20" s="33"/>
      <c r="C20" s="33"/>
      <c r="D20" s="33"/>
      <c r="E20" s="33"/>
      <c r="F20" s="28"/>
      <c r="G20" s="52"/>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1"/>
        <v>#N/A</v>
      </c>
      <c r="AS20" s="70" t="e">
        <f t="shared" si="4"/>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2"/>
        <v>#N/A</v>
      </c>
    </row>
    <row r="21" spans="1:75" ht="25" customHeight="1" x14ac:dyDescent="0.15">
      <c r="A21" s="33"/>
      <c r="B21" s="33"/>
      <c r="C21" s="33"/>
      <c r="D21" s="33"/>
      <c r="E21" s="33"/>
      <c r="F21" s="28"/>
      <c r="G21" s="52"/>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1"/>
        <v>#N/A</v>
      </c>
      <c r="AS21" s="70" t="e">
        <f t="shared" si="4"/>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2"/>
        <v>#N/A</v>
      </c>
    </row>
    <row r="22" spans="1:75" ht="25" customHeight="1" x14ac:dyDescent="0.15">
      <c r="A22" s="33"/>
      <c r="B22" s="33"/>
      <c r="C22" s="33"/>
      <c r="D22" s="33"/>
      <c r="E22" s="33"/>
      <c r="F22" s="28"/>
      <c r="G22" s="52"/>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1"/>
        <v>#N/A</v>
      </c>
      <c r="AS22" s="70" t="e">
        <f t="shared" si="4"/>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2"/>
        <v>#N/A</v>
      </c>
    </row>
    <row r="23" spans="1:75" ht="25" customHeight="1" x14ac:dyDescent="0.15">
      <c r="A23" s="33"/>
      <c r="B23" s="33"/>
      <c r="C23" s="33"/>
      <c r="D23" s="33"/>
      <c r="E23" s="33"/>
      <c r="F23" s="28"/>
      <c r="G23" s="52"/>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1"/>
        <v>#N/A</v>
      </c>
      <c r="AS23" s="70" t="e">
        <f t="shared" si="4"/>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2"/>
        <v>#N/A</v>
      </c>
    </row>
    <row r="24" spans="1:75" ht="25" customHeight="1" x14ac:dyDescent="0.15">
      <c r="A24" s="33"/>
      <c r="B24" s="33"/>
      <c r="C24" s="33"/>
      <c r="D24" s="33"/>
      <c r="E24" s="33"/>
      <c r="F24" s="28"/>
      <c r="G24" s="52"/>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1"/>
        <v>#N/A</v>
      </c>
      <c r="AS24" s="70" t="e">
        <f t="shared" si="4"/>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2"/>
        <v>#N/A</v>
      </c>
    </row>
    <row r="25" spans="1:75" ht="25" customHeight="1" x14ac:dyDescent="0.15">
      <c r="A25" s="34"/>
      <c r="B25" s="33"/>
      <c r="C25" s="33"/>
      <c r="D25" s="33"/>
      <c r="E25" s="33"/>
      <c r="F25" s="28"/>
      <c r="G25" s="52"/>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1"/>
        <v>#N/A</v>
      </c>
      <c r="AS25" s="70" t="e">
        <f t="shared" si="4"/>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2"/>
        <v>#N/A</v>
      </c>
    </row>
    <row r="26" spans="1:75" ht="25" customHeight="1" x14ac:dyDescent="0.15">
      <c r="A26" s="34"/>
      <c r="B26" s="33"/>
      <c r="C26" s="33"/>
      <c r="D26" s="33"/>
      <c r="E26" s="33"/>
      <c r="F26" s="28"/>
      <c r="G26" s="52"/>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1"/>
        <v>#N/A</v>
      </c>
      <c r="AS26" s="70" t="e">
        <f t="shared" si="4"/>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2"/>
        <v>#N/A</v>
      </c>
    </row>
    <row r="27" spans="1:75" ht="25" customHeight="1" x14ac:dyDescent="0.15">
      <c r="A27" s="34"/>
      <c r="B27" s="33"/>
      <c r="C27" s="33"/>
      <c r="D27" s="33"/>
      <c r="E27" s="33"/>
      <c r="F27" s="28"/>
      <c r="G27" s="52"/>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1"/>
        <v>#N/A</v>
      </c>
      <c r="AS27" s="70" t="e">
        <f t="shared" si="4"/>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2"/>
        <v>#N/A</v>
      </c>
    </row>
    <row r="28" spans="1:75" ht="25" customHeight="1" x14ac:dyDescent="0.15">
      <c r="A28" s="34"/>
      <c r="B28" s="33"/>
      <c r="C28" s="33"/>
      <c r="D28" s="33"/>
      <c r="E28" s="33"/>
      <c r="F28" s="28"/>
      <c r="G28" s="52"/>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1"/>
        <v>#N/A</v>
      </c>
      <c r="AS28" s="70" t="e">
        <f t="shared" si="4"/>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2"/>
        <v>#N/A</v>
      </c>
    </row>
    <row r="29" spans="1:75" ht="25" customHeight="1" x14ac:dyDescent="0.15">
      <c r="A29" s="34"/>
      <c r="B29" s="33"/>
      <c r="C29" s="33"/>
      <c r="D29" s="33"/>
      <c r="E29" s="33"/>
      <c r="F29" s="28"/>
      <c r="G29" s="52"/>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1"/>
        <v>#N/A</v>
      </c>
      <c r="AS29" s="70" t="e">
        <f t="shared" si="4"/>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2"/>
        <v>#N/A</v>
      </c>
    </row>
    <row r="30" spans="1:75" ht="25" customHeight="1" x14ac:dyDescent="0.15">
      <c r="A30" s="34"/>
      <c r="B30" s="33"/>
      <c r="C30" s="33"/>
      <c r="D30" s="33"/>
      <c r="E30" s="33"/>
      <c r="F30" s="28"/>
      <c r="G30" s="52"/>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1"/>
        <v>#N/A</v>
      </c>
      <c r="AS30" s="70" t="e">
        <f t="shared" si="4"/>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2"/>
        <v>#N/A</v>
      </c>
    </row>
    <row r="31" spans="1:75" ht="25" customHeight="1" x14ac:dyDescent="0.15">
      <c r="A31" s="34"/>
      <c r="B31" s="33"/>
      <c r="C31" s="33"/>
      <c r="D31" s="33"/>
      <c r="E31" s="33"/>
      <c r="F31" s="28"/>
      <c r="G31" s="52"/>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1"/>
        <v>#N/A</v>
      </c>
      <c r="AS31" s="70" t="e">
        <f t="shared" si="4"/>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2"/>
        <v>#N/A</v>
      </c>
    </row>
    <row r="32" spans="1:75" ht="25" customHeight="1" x14ac:dyDescent="0.15">
      <c r="A32" s="34"/>
      <c r="B32" s="33"/>
      <c r="C32" s="33"/>
      <c r="D32" s="33"/>
      <c r="E32" s="33"/>
      <c r="F32" s="28"/>
      <c r="G32" s="52"/>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1"/>
        <v>#N/A</v>
      </c>
      <c r="AS32" s="70" t="e">
        <f t="shared" si="4"/>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2"/>
        <v>#N/A</v>
      </c>
    </row>
    <row r="33" spans="1:75" ht="25" customHeight="1" x14ac:dyDescent="0.15">
      <c r="A33" s="34"/>
      <c r="B33" s="33"/>
      <c r="C33" s="33"/>
      <c r="D33" s="33"/>
      <c r="E33" s="33"/>
      <c r="F33" s="28"/>
      <c r="G33" s="52"/>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1"/>
        <v>#N/A</v>
      </c>
      <c r="AS33" s="70" t="e">
        <f t="shared" si="4"/>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2"/>
        <v>#N/A</v>
      </c>
    </row>
    <row r="34" spans="1:75" ht="25" customHeight="1" x14ac:dyDescent="0.15">
      <c r="A34" s="34"/>
      <c r="B34" s="33"/>
      <c r="C34" s="33"/>
      <c r="D34" s="33"/>
      <c r="E34" s="33"/>
      <c r="F34" s="28"/>
      <c r="G34" s="52"/>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1"/>
        <v>#N/A</v>
      </c>
      <c r="AS34" s="70" t="e">
        <f t="shared" si="4"/>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2"/>
        <v>#N/A</v>
      </c>
    </row>
    <row r="35" spans="1:75" ht="25" customHeight="1" x14ac:dyDescent="0.15">
      <c r="A35" s="34"/>
      <c r="B35" s="33"/>
      <c r="C35" s="33"/>
      <c r="D35" s="33"/>
      <c r="E35" s="33"/>
      <c r="F35" s="28"/>
      <c r="G35" s="52"/>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1"/>
        <v>#N/A</v>
      </c>
      <c r="AS35" s="70" t="e">
        <f t="shared" si="4"/>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2"/>
        <v>#N/A</v>
      </c>
    </row>
    <row r="36" spans="1:75" ht="25" customHeight="1" x14ac:dyDescent="0.15">
      <c r="A36" s="34"/>
      <c r="B36" s="33"/>
      <c r="C36" s="33"/>
      <c r="D36" s="33"/>
      <c r="E36" s="33"/>
      <c r="F36" s="28"/>
      <c r="G36" s="52"/>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1"/>
        <v>#N/A</v>
      </c>
      <c r="AS36" s="70" t="e">
        <f t="shared" si="4"/>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2"/>
        <v>#N/A</v>
      </c>
    </row>
    <row r="37" spans="1:75" ht="25" customHeight="1" x14ac:dyDescent="0.15">
      <c r="A37" s="34"/>
      <c r="B37" s="33"/>
      <c r="C37" s="33"/>
      <c r="D37" s="33"/>
      <c r="E37" s="33"/>
      <c r="F37" s="28"/>
      <c r="G37" s="52"/>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1"/>
        <v>#N/A</v>
      </c>
      <c r="AS37" s="70" t="e">
        <f t="shared" si="4"/>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2"/>
        <v>#N/A</v>
      </c>
    </row>
    <row r="38" spans="1:75" ht="25" customHeight="1" x14ac:dyDescent="0.15">
      <c r="A38" s="34"/>
      <c r="B38" s="33"/>
      <c r="C38" s="33"/>
      <c r="D38" s="33"/>
      <c r="E38" s="33"/>
      <c r="F38" s="28"/>
      <c r="G38" s="52"/>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1"/>
        <v>#N/A</v>
      </c>
      <c r="AS38" s="70" t="e">
        <f t="shared" si="4"/>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2"/>
        <v>#N/A</v>
      </c>
    </row>
    <row r="39" spans="1:75" ht="25" customHeight="1" x14ac:dyDescent="0.15">
      <c r="A39" s="34"/>
      <c r="B39" s="33"/>
      <c r="C39" s="33"/>
      <c r="D39" s="33"/>
      <c r="E39" s="33"/>
      <c r="F39" s="28"/>
      <c r="G39" s="52"/>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1"/>
        <v>#N/A</v>
      </c>
      <c r="AS39" s="70" t="e">
        <f t="shared" si="4"/>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2"/>
        <v>#N/A</v>
      </c>
    </row>
    <row r="40" spans="1:75" ht="25" customHeight="1" x14ac:dyDescent="0.15">
      <c r="A40" s="34"/>
      <c r="B40" s="33"/>
      <c r="C40" s="33"/>
      <c r="D40" s="33"/>
      <c r="E40" s="33"/>
      <c r="F40" s="28"/>
      <c r="G40" s="52"/>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1"/>
        <v>#N/A</v>
      </c>
      <c r="AS40" s="70" t="e">
        <f t="shared" si="4"/>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2"/>
        <v>#N/A</v>
      </c>
    </row>
    <row r="41" spans="1:75" ht="25" customHeight="1" x14ac:dyDescent="0.15">
      <c r="A41" s="34"/>
      <c r="B41" s="33"/>
      <c r="C41" s="33"/>
      <c r="D41" s="33"/>
      <c r="E41" s="33"/>
      <c r="F41" s="28"/>
      <c r="G41" s="52"/>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1"/>
        <v>#N/A</v>
      </c>
      <c r="AS41" s="70" t="e">
        <f t="shared" si="4"/>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2"/>
        <v>#N/A</v>
      </c>
    </row>
    <row r="42" spans="1:75" ht="25" customHeight="1" x14ac:dyDescent="0.15">
      <c r="A42" s="34"/>
      <c r="B42" s="33"/>
      <c r="C42" s="33"/>
      <c r="D42" s="33"/>
      <c r="E42" s="33"/>
      <c r="F42" s="28"/>
      <c r="G42" s="52"/>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1"/>
        <v>#N/A</v>
      </c>
      <c r="AS42" s="70" t="e">
        <f t="shared" si="4"/>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2"/>
        <v>#N/A</v>
      </c>
    </row>
    <row r="43" spans="1:75" ht="25" customHeight="1" x14ac:dyDescent="0.15">
      <c r="A43" s="34"/>
      <c r="B43" s="33"/>
      <c r="C43" s="33"/>
      <c r="D43" s="33"/>
      <c r="E43" s="33"/>
      <c r="F43" s="28"/>
      <c r="G43" s="52"/>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1"/>
        <v>#N/A</v>
      </c>
      <c r="AS43" s="70" t="e">
        <f t="shared" si="4"/>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2"/>
        <v>#N/A</v>
      </c>
    </row>
    <row r="44" spans="1:75" ht="25" customHeight="1" x14ac:dyDescent="0.15">
      <c r="A44" s="34"/>
      <c r="B44" s="33"/>
      <c r="C44" s="33"/>
      <c r="D44" s="33"/>
      <c r="E44" s="33"/>
      <c r="F44" s="28"/>
      <c r="G44" s="52"/>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1"/>
        <v>#N/A</v>
      </c>
      <c r="AS44" s="70" t="e">
        <f t="shared" si="4"/>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2"/>
        <v>#N/A</v>
      </c>
    </row>
    <row r="45" spans="1:75" ht="25" customHeight="1" x14ac:dyDescent="0.15">
      <c r="A45" s="34"/>
      <c r="B45" s="33"/>
      <c r="C45" s="33"/>
      <c r="D45" s="33"/>
      <c r="E45" s="33"/>
      <c r="F45" s="28"/>
      <c r="G45" s="52"/>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1"/>
        <v>#N/A</v>
      </c>
      <c r="AS45" s="70" t="e">
        <f t="shared" si="4"/>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2"/>
        <v>#N/A</v>
      </c>
    </row>
    <row r="46" spans="1:75" ht="25" customHeight="1" x14ac:dyDescent="0.15">
      <c r="A46" s="34"/>
      <c r="B46" s="33"/>
      <c r="C46" s="33"/>
      <c r="D46" s="33"/>
      <c r="E46" s="33"/>
      <c r="F46" s="28"/>
      <c r="G46" s="52"/>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1"/>
        <v>#N/A</v>
      </c>
      <c r="AS46" s="70" t="e">
        <f t="shared" si="4"/>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2"/>
        <v>#N/A</v>
      </c>
    </row>
    <row r="47" spans="1:75" ht="25" customHeight="1" x14ac:dyDescent="0.15">
      <c r="A47" s="34"/>
      <c r="B47" s="33"/>
      <c r="C47" s="33"/>
      <c r="D47" s="33"/>
      <c r="E47" s="33"/>
      <c r="F47" s="28"/>
      <c r="G47" s="52"/>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1"/>
        <v>#N/A</v>
      </c>
      <c r="AS47" s="70" t="e">
        <f t="shared" si="4"/>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2"/>
        <v>#N/A</v>
      </c>
    </row>
    <row r="48" spans="1:75" ht="25" customHeight="1" x14ac:dyDescent="0.15">
      <c r="A48" s="34"/>
      <c r="B48" s="33"/>
      <c r="C48" s="33"/>
      <c r="D48" s="33"/>
      <c r="E48" s="33"/>
      <c r="F48" s="28"/>
      <c r="G48" s="52"/>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1"/>
        <v>#N/A</v>
      </c>
      <c r="AS48" s="70" t="e">
        <f t="shared" si="4"/>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2"/>
        <v>#N/A</v>
      </c>
    </row>
    <row r="49" spans="1:75" ht="25" customHeight="1" x14ac:dyDescent="0.15">
      <c r="A49" s="34"/>
      <c r="B49" s="33"/>
      <c r="C49" s="33"/>
      <c r="D49" s="33"/>
      <c r="E49" s="33"/>
      <c r="F49" s="28"/>
      <c r="G49" s="52"/>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1"/>
        <v>#N/A</v>
      </c>
      <c r="AS49" s="70" t="e">
        <f t="shared" si="4"/>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2"/>
        <v>#N/A</v>
      </c>
    </row>
    <row r="50" spans="1:75" ht="25" customHeight="1" x14ac:dyDescent="0.15">
      <c r="A50" s="34"/>
      <c r="B50" s="33"/>
      <c r="C50" s="33"/>
      <c r="D50" s="33"/>
      <c r="E50" s="33"/>
      <c r="F50" s="28"/>
      <c r="G50" s="52"/>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1"/>
        <v>#N/A</v>
      </c>
      <c r="AS50" s="70" t="e">
        <f t="shared" si="4"/>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2"/>
        <v>#N/A</v>
      </c>
    </row>
    <row r="51" spans="1:75" ht="25" customHeight="1" x14ac:dyDescent="0.15">
      <c r="A51" s="34"/>
      <c r="B51" s="33"/>
      <c r="C51" s="33"/>
      <c r="D51" s="33"/>
      <c r="E51" s="33"/>
      <c r="F51" s="28"/>
      <c r="G51" s="52"/>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1"/>
        <v>#N/A</v>
      </c>
      <c r="AS51" s="70" t="e">
        <f t="shared" si="4"/>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2"/>
        <v>#N/A</v>
      </c>
    </row>
    <row r="52" spans="1:75" ht="25" customHeight="1" x14ac:dyDescent="0.15">
      <c r="A52" s="34"/>
      <c r="B52" s="33"/>
      <c r="C52" s="33"/>
      <c r="D52" s="33"/>
      <c r="E52" s="33"/>
      <c r="F52" s="28"/>
      <c r="G52" s="52"/>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1"/>
        <v>#N/A</v>
      </c>
      <c r="AS52" s="70" t="e">
        <f t="shared" si="4"/>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2"/>
        <v>#N/A</v>
      </c>
    </row>
    <row r="53" spans="1:75" ht="25" customHeight="1" x14ac:dyDescent="0.15">
      <c r="A53" s="34"/>
      <c r="B53" s="33"/>
      <c r="C53" s="33"/>
      <c r="D53" s="33"/>
      <c r="E53" s="33"/>
      <c r="F53" s="28"/>
      <c r="G53" s="52"/>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1"/>
        <v>#N/A</v>
      </c>
      <c r="AS53" s="70" t="e">
        <f t="shared" si="4"/>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2"/>
        <v>#N/A</v>
      </c>
    </row>
    <row r="54" spans="1:75" ht="25" customHeight="1" x14ac:dyDescent="0.15">
      <c r="A54" s="34"/>
      <c r="B54" s="33"/>
      <c r="C54" s="33"/>
      <c r="D54" s="33"/>
      <c r="E54" s="33"/>
      <c r="F54" s="28"/>
      <c r="G54" s="52"/>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1"/>
        <v>#N/A</v>
      </c>
      <c r="AS54" s="70" t="e">
        <f t="shared" si="4"/>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2"/>
        <v>#N/A</v>
      </c>
    </row>
    <row r="55" spans="1:75" ht="25" customHeight="1" x14ac:dyDescent="0.15">
      <c r="A55" s="34"/>
      <c r="B55" s="33"/>
      <c r="C55" s="33"/>
      <c r="D55" s="33"/>
      <c r="E55" s="33"/>
      <c r="F55" s="28"/>
      <c r="G55" s="52"/>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1"/>
        <v>#N/A</v>
      </c>
      <c r="AS55" s="70" t="e">
        <f t="shared" si="4"/>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2"/>
        <v>#N/A</v>
      </c>
    </row>
    <row r="56" spans="1:75" ht="25" customHeight="1" x14ac:dyDescent="0.15">
      <c r="A56" s="34"/>
      <c r="B56" s="33"/>
      <c r="C56" s="33"/>
      <c r="D56" s="33"/>
      <c r="E56" s="33"/>
      <c r="F56" s="28"/>
      <c r="G56" s="52"/>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1"/>
        <v>#N/A</v>
      </c>
      <c r="AS56" s="70" t="e">
        <f t="shared" si="4"/>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2"/>
        <v>#N/A</v>
      </c>
    </row>
    <row r="57" spans="1:75" ht="25" customHeight="1" x14ac:dyDescent="0.15">
      <c r="A57" s="34"/>
      <c r="B57" s="33"/>
      <c r="C57" s="33"/>
      <c r="D57" s="33"/>
      <c r="E57" s="33"/>
      <c r="F57" s="28"/>
      <c r="G57" s="52"/>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1"/>
        <v>#N/A</v>
      </c>
      <c r="AS57" s="70" t="e">
        <f t="shared" si="4"/>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2"/>
        <v>#N/A</v>
      </c>
    </row>
    <row r="58" spans="1:75" ht="25" customHeight="1" x14ac:dyDescent="0.15">
      <c r="A58" s="34"/>
      <c r="B58" s="33"/>
      <c r="C58" s="33"/>
      <c r="D58" s="33"/>
      <c r="E58" s="33"/>
      <c r="F58" s="28"/>
      <c r="G58" s="52"/>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1"/>
        <v>#N/A</v>
      </c>
      <c r="AS58" s="70" t="e">
        <f t="shared" si="4"/>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2"/>
        <v>#N/A</v>
      </c>
    </row>
    <row r="59" spans="1:75" ht="25" customHeight="1" x14ac:dyDescent="0.15">
      <c r="A59" s="34"/>
      <c r="B59" s="33"/>
      <c r="C59" s="33"/>
      <c r="D59" s="33"/>
      <c r="E59" s="33"/>
      <c r="F59" s="28"/>
      <c r="G59" s="52"/>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1"/>
        <v>#N/A</v>
      </c>
      <c r="AS59" s="70" t="e">
        <f t="shared" si="4"/>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2"/>
        <v>#N/A</v>
      </c>
    </row>
    <row r="60" spans="1:75" ht="25" customHeight="1" x14ac:dyDescent="0.15">
      <c r="A60" s="34"/>
      <c r="B60" s="33"/>
      <c r="C60" s="33"/>
      <c r="D60" s="33"/>
      <c r="E60" s="33"/>
      <c r="F60" s="28"/>
      <c r="G60" s="52"/>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1"/>
        <v>#N/A</v>
      </c>
      <c r="AS60" s="70" t="e">
        <f t="shared" si="4"/>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2"/>
        <v>#N/A</v>
      </c>
    </row>
    <row r="61" spans="1:75" ht="25" customHeight="1" x14ac:dyDescent="0.15">
      <c r="A61" s="34"/>
      <c r="B61" s="33"/>
      <c r="C61" s="33"/>
      <c r="D61" s="33"/>
      <c r="E61" s="33"/>
      <c r="F61" s="28"/>
      <c r="G61" s="52"/>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1"/>
        <v>#N/A</v>
      </c>
      <c r="AS61" s="70" t="e">
        <f t="shared" si="4"/>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2"/>
        <v>#N/A</v>
      </c>
    </row>
    <row r="62" spans="1:75" ht="25" customHeight="1" x14ac:dyDescent="0.15">
      <c r="A62" s="34"/>
      <c r="B62" s="33"/>
      <c r="C62" s="33"/>
      <c r="D62" s="33"/>
      <c r="E62" s="33"/>
      <c r="F62" s="28"/>
      <c r="G62" s="52"/>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1"/>
        <v>#N/A</v>
      </c>
      <c r="AS62" s="70" t="e">
        <f t="shared" si="4"/>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2"/>
        <v>#N/A</v>
      </c>
    </row>
    <row r="63" spans="1:75" ht="25" customHeight="1" x14ac:dyDescent="0.15">
      <c r="A63" s="34"/>
      <c r="B63" s="33"/>
      <c r="C63" s="33"/>
      <c r="D63" s="33"/>
      <c r="E63" s="33"/>
      <c r="F63" s="28"/>
      <c r="G63" s="52"/>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1"/>
        <v>#N/A</v>
      </c>
      <c r="AS63" s="70" t="e">
        <f t="shared" si="4"/>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2"/>
        <v>#N/A</v>
      </c>
    </row>
    <row r="64" spans="1:75" ht="25" customHeight="1" x14ac:dyDescent="0.15">
      <c r="A64" s="34"/>
      <c r="B64" s="33"/>
      <c r="C64" s="33"/>
      <c r="D64" s="33"/>
      <c r="E64" s="33"/>
      <c r="F64" s="28"/>
      <c r="G64" s="52"/>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1"/>
        <v>#N/A</v>
      </c>
      <c r="AS64" s="70" t="e">
        <f t="shared" si="4"/>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2"/>
        <v>#N/A</v>
      </c>
    </row>
    <row r="65" spans="1:75" ht="25" customHeight="1" x14ac:dyDescent="0.15">
      <c r="A65" s="34"/>
      <c r="B65" s="33"/>
      <c r="C65" s="33"/>
      <c r="D65" s="33"/>
      <c r="E65" s="33"/>
      <c r="F65" s="28"/>
      <c r="G65" s="52"/>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1"/>
        <v>#N/A</v>
      </c>
      <c r="AS65" s="70" t="e">
        <f t="shared" si="4"/>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2"/>
        <v>#N/A</v>
      </c>
    </row>
    <row r="66" spans="1:75" ht="25" customHeight="1" x14ac:dyDescent="0.15">
      <c r="A66" s="34"/>
      <c r="B66" s="33"/>
      <c r="C66" s="33"/>
      <c r="D66" s="33"/>
      <c r="E66" s="33"/>
      <c r="F66" s="28"/>
      <c r="G66" s="52"/>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1"/>
        <v>#N/A</v>
      </c>
      <c r="AS66" s="70" t="e">
        <f t="shared" si="4"/>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2"/>
        <v>#N/A</v>
      </c>
    </row>
    <row r="67" spans="1:75" ht="25" customHeight="1" x14ac:dyDescent="0.15">
      <c r="A67" s="34"/>
      <c r="B67" s="33"/>
      <c r="C67" s="33"/>
      <c r="D67" s="33"/>
      <c r="E67" s="33"/>
      <c r="F67" s="28"/>
      <c r="G67" s="52"/>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1"/>
        <v>#N/A</v>
      </c>
      <c r="AS67" s="70" t="e">
        <f t="shared" si="4"/>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2"/>
        <v>#N/A</v>
      </c>
    </row>
    <row r="68" spans="1:75" ht="25" customHeight="1" x14ac:dyDescent="0.15">
      <c r="A68" s="34"/>
      <c r="B68" s="33"/>
      <c r="C68" s="33"/>
      <c r="D68" s="33"/>
      <c r="E68" s="33"/>
      <c r="F68" s="28"/>
      <c r="G68" s="52"/>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1"/>
        <v>#N/A</v>
      </c>
      <c r="AS68" s="70" t="e">
        <f t="shared" si="4"/>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2"/>
        <v>#N/A</v>
      </c>
    </row>
    <row r="69" spans="1:75" ht="25" customHeight="1" x14ac:dyDescent="0.15">
      <c r="A69" s="34"/>
      <c r="B69" s="33"/>
      <c r="C69" s="33"/>
      <c r="D69" s="33"/>
      <c r="E69" s="33"/>
      <c r="F69" s="28"/>
      <c r="G69" s="52"/>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5">ROUND((AZ$2*AZ69+BA$2*BA69+BB$2*BB69+BC$2*BC69+BD$2*BD69+BE$2*BE69+BF$2*BF69+BG$2*BG69)/3,0)</f>
        <v>#N/A</v>
      </c>
      <c r="AS69" s="70" t="e">
        <f t="shared" si="4"/>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ref="BW69:BW132" si="6">SUM(BI69:BV69)</f>
        <v>#N/A</v>
      </c>
    </row>
    <row r="70" spans="1:75" ht="25" customHeight="1" x14ac:dyDescent="0.15">
      <c r="A70" s="34"/>
      <c r="B70" s="33"/>
      <c r="C70" s="33"/>
      <c r="D70" s="33"/>
      <c r="E70" s="33"/>
      <c r="F70" s="28"/>
      <c r="G70" s="52"/>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5"/>
        <v>#N/A</v>
      </c>
      <c r="AS70" s="70" t="e">
        <f t="shared" ref="AS70:AS133" si="7">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6"/>
        <v>#N/A</v>
      </c>
    </row>
    <row r="71" spans="1:75" ht="25" customHeight="1" x14ac:dyDescent="0.15">
      <c r="A71" s="34"/>
      <c r="B71" s="33"/>
      <c r="C71" s="33"/>
      <c r="D71" s="33"/>
      <c r="E71" s="33"/>
      <c r="F71" s="28"/>
      <c r="G71" s="52"/>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5"/>
        <v>#N/A</v>
      </c>
      <c r="AS71" s="70" t="e">
        <f t="shared" si="7"/>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6"/>
        <v>#N/A</v>
      </c>
    </row>
    <row r="72" spans="1:75" ht="25" customHeight="1" x14ac:dyDescent="0.15">
      <c r="A72" s="34"/>
      <c r="B72" s="33"/>
      <c r="C72" s="33"/>
      <c r="D72" s="33"/>
      <c r="E72" s="33"/>
      <c r="F72" s="28"/>
      <c r="G72" s="52"/>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5"/>
        <v>#N/A</v>
      </c>
      <c r="AS72" s="70" t="e">
        <f t="shared" si="7"/>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6"/>
        <v>#N/A</v>
      </c>
    </row>
    <row r="73" spans="1:75" ht="25" customHeight="1" x14ac:dyDescent="0.15">
      <c r="A73" s="34"/>
      <c r="B73" s="33"/>
      <c r="C73" s="33"/>
      <c r="D73" s="33"/>
      <c r="E73" s="33"/>
      <c r="F73" s="28"/>
      <c r="G73" s="52"/>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5"/>
        <v>#N/A</v>
      </c>
      <c r="AS73" s="70" t="e">
        <f t="shared" si="7"/>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6"/>
        <v>#N/A</v>
      </c>
    </row>
    <row r="74" spans="1:75" ht="25" customHeight="1" x14ac:dyDescent="0.15">
      <c r="A74" s="34"/>
      <c r="B74" s="33"/>
      <c r="C74" s="33"/>
      <c r="D74" s="33"/>
      <c r="E74" s="33"/>
      <c r="F74" s="28"/>
      <c r="G74" s="52"/>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5"/>
        <v>#N/A</v>
      </c>
      <c r="AS74" s="70" t="e">
        <f t="shared" si="7"/>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6"/>
        <v>#N/A</v>
      </c>
    </row>
    <row r="75" spans="1:75" ht="25" customHeight="1" x14ac:dyDescent="0.15">
      <c r="A75" s="34"/>
      <c r="B75" s="33"/>
      <c r="C75" s="33"/>
      <c r="D75" s="33"/>
      <c r="E75" s="33"/>
      <c r="F75" s="28"/>
      <c r="G75" s="52"/>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5"/>
        <v>#N/A</v>
      </c>
      <c r="AS75" s="70" t="e">
        <f t="shared" si="7"/>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6"/>
        <v>#N/A</v>
      </c>
    </row>
    <row r="76" spans="1:75" ht="25" customHeight="1" x14ac:dyDescent="0.15">
      <c r="A76" s="34"/>
      <c r="B76" s="33"/>
      <c r="C76" s="33"/>
      <c r="D76" s="33"/>
      <c r="E76" s="33"/>
      <c r="F76" s="28"/>
      <c r="G76" s="52"/>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5"/>
        <v>#N/A</v>
      </c>
      <c r="AS76" s="70" t="e">
        <f t="shared" si="7"/>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6"/>
        <v>#N/A</v>
      </c>
    </row>
    <row r="77" spans="1:75" ht="25" customHeight="1" x14ac:dyDescent="0.15">
      <c r="A77" s="34"/>
      <c r="B77" s="33"/>
      <c r="C77" s="33"/>
      <c r="D77" s="33"/>
      <c r="E77" s="33"/>
      <c r="F77" s="28"/>
      <c r="G77" s="52"/>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5"/>
        <v>#N/A</v>
      </c>
      <c r="AS77" s="70" t="e">
        <f t="shared" si="7"/>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6"/>
        <v>#N/A</v>
      </c>
    </row>
    <row r="78" spans="1:75" ht="25" customHeight="1" x14ac:dyDescent="0.15">
      <c r="A78" s="34"/>
      <c r="B78" s="33"/>
      <c r="C78" s="33"/>
      <c r="D78" s="33"/>
      <c r="E78" s="33"/>
      <c r="F78" s="28"/>
      <c r="G78" s="52"/>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5"/>
        <v>#N/A</v>
      </c>
      <c r="AS78" s="70" t="e">
        <f t="shared" si="7"/>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6"/>
        <v>#N/A</v>
      </c>
    </row>
    <row r="79" spans="1:75" ht="25" customHeight="1" x14ac:dyDescent="0.15">
      <c r="A79" s="34"/>
      <c r="B79" s="33"/>
      <c r="C79" s="33"/>
      <c r="D79" s="33"/>
      <c r="E79" s="33"/>
      <c r="F79" s="28"/>
      <c r="G79" s="52"/>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5"/>
        <v>#N/A</v>
      </c>
      <c r="AS79" s="70" t="e">
        <f t="shared" si="7"/>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6"/>
        <v>#N/A</v>
      </c>
    </row>
    <row r="80" spans="1:75" ht="25" customHeight="1" x14ac:dyDescent="0.15">
      <c r="A80" s="34"/>
      <c r="B80" s="33"/>
      <c r="C80" s="33"/>
      <c r="D80" s="33"/>
      <c r="E80" s="33"/>
      <c r="F80" s="28"/>
      <c r="G80" s="52"/>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5"/>
        <v>#N/A</v>
      </c>
      <c r="AS80" s="70" t="e">
        <f t="shared" si="7"/>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6"/>
        <v>#N/A</v>
      </c>
    </row>
    <row r="81" spans="1:75" ht="25" customHeight="1" x14ac:dyDescent="0.15">
      <c r="A81" s="34"/>
      <c r="B81" s="33"/>
      <c r="C81" s="33"/>
      <c r="D81" s="33"/>
      <c r="E81" s="33"/>
      <c r="F81" s="28"/>
      <c r="G81" s="52"/>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5"/>
        <v>#N/A</v>
      </c>
      <c r="AS81" s="70" t="e">
        <f t="shared" si="7"/>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6"/>
        <v>#N/A</v>
      </c>
    </row>
    <row r="82" spans="1:75" ht="25" customHeight="1" x14ac:dyDescent="0.15">
      <c r="A82" s="34"/>
      <c r="B82" s="33"/>
      <c r="C82" s="33"/>
      <c r="D82" s="33"/>
      <c r="E82" s="33"/>
      <c r="F82" s="28"/>
      <c r="G82" s="52"/>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5"/>
        <v>#N/A</v>
      </c>
      <c r="AS82" s="70" t="e">
        <f t="shared" si="7"/>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6"/>
        <v>#N/A</v>
      </c>
    </row>
    <row r="83" spans="1:75" ht="25" customHeight="1" x14ac:dyDescent="0.15">
      <c r="A83" s="34"/>
      <c r="B83" s="33"/>
      <c r="C83" s="33"/>
      <c r="D83" s="33"/>
      <c r="E83" s="33"/>
      <c r="F83" s="28"/>
      <c r="G83" s="52"/>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5"/>
        <v>#N/A</v>
      </c>
      <c r="AS83" s="70" t="e">
        <f t="shared" si="7"/>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6"/>
        <v>#N/A</v>
      </c>
    </row>
    <row r="84" spans="1:75" ht="25" customHeight="1" x14ac:dyDescent="0.15">
      <c r="A84" s="34"/>
      <c r="B84" s="33"/>
      <c r="C84" s="33"/>
      <c r="D84" s="33"/>
      <c r="E84" s="33"/>
      <c r="F84" s="28"/>
      <c r="G84" s="52"/>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5"/>
        <v>#N/A</v>
      </c>
      <c r="AS84" s="70" t="e">
        <f t="shared" si="7"/>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6"/>
        <v>#N/A</v>
      </c>
    </row>
    <row r="85" spans="1:75" ht="25" customHeight="1" x14ac:dyDescent="0.15">
      <c r="A85" s="34"/>
      <c r="B85" s="33"/>
      <c r="C85" s="33"/>
      <c r="D85" s="33"/>
      <c r="E85" s="33"/>
      <c r="F85" s="28"/>
      <c r="G85" s="52"/>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5"/>
        <v>#N/A</v>
      </c>
      <c r="AS85" s="70" t="e">
        <f t="shared" si="7"/>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6"/>
        <v>#N/A</v>
      </c>
    </row>
    <row r="86" spans="1:75" ht="25" customHeight="1" x14ac:dyDescent="0.15">
      <c r="A86" s="34"/>
      <c r="B86" s="33"/>
      <c r="C86" s="33"/>
      <c r="D86" s="33"/>
      <c r="E86" s="33"/>
      <c r="F86" s="28"/>
      <c r="G86" s="52"/>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5"/>
        <v>#N/A</v>
      </c>
      <c r="AS86" s="70" t="e">
        <f t="shared" si="7"/>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6"/>
        <v>#N/A</v>
      </c>
    </row>
    <row r="87" spans="1:75" ht="25" customHeight="1" x14ac:dyDescent="0.15">
      <c r="A87" s="34"/>
      <c r="B87" s="33"/>
      <c r="C87" s="33"/>
      <c r="D87" s="33"/>
      <c r="E87" s="33"/>
      <c r="F87" s="28"/>
      <c r="G87" s="52"/>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5"/>
        <v>#N/A</v>
      </c>
      <c r="AS87" s="70" t="e">
        <f t="shared" si="7"/>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6"/>
        <v>#N/A</v>
      </c>
    </row>
    <row r="88" spans="1:75" ht="25" customHeight="1" x14ac:dyDescent="0.15">
      <c r="A88" s="34"/>
      <c r="B88" s="33"/>
      <c r="C88" s="33"/>
      <c r="D88" s="33"/>
      <c r="E88" s="33"/>
      <c r="F88" s="28"/>
      <c r="G88" s="52"/>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5"/>
        <v>#N/A</v>
      </c>
      <c r="AS88" s="70" t="e">
        <f t="shared" si="7"/>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6"/>
        <v>#N/A</v>
      </c>
    </row>
    <row r="89" spans="1:75" ht="25" customHeight="1" x14ac:dyDescent="0.15">
      <c r="A89" s="34"/>
      <c r="B89" s="33"/>
      <c r="C89" s="33"/>
      <c r="D89" s="33"/>
      <c r="E89" s="33"/>
      <c r="F89" s="28"/>
      <c r="G89" s="52"/>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5"/>
        <v>#N/A</v>
      </c>
      <c r="AS89" s="70" t="e">
        <f t="shared" si="7"/>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6"/>
        <v>#N/A</v>
      </c>
    </row>
    <row r="90" spans="1:75" ht="25" customHeight="1" x14ac:dyDescent="0.15">
      <c r="A90" s="34"/>
      <c r="B90" s="33"/>
      <c r="C90" s="33"/>
      <c r="D90" s="33"/>
      <c r="E90" s="33"/>
      <c r="F90" s="28"/>
      <c r="G90" s="52"/>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5"/>
        <v>#N/A</v>
      </c>
      <c r="AS90" s="70" t="e">
        <f t="shared" si="7"/>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6"/>
        <v>#N/A</v>
      </c>
    </row>
    <row r="91" spans="1:75" ht="25" customHeight="1" x14ac:dyDescent="0.15">
      <c r="A91" s="34"/>
      <c r="B91" s="33"/>
      <c r="C91" s="33"/>
      <c r="D91" s="33"/>
      <c r="E91" s="33"/>
      <c r="F91" s="28"/>
      <c r="G91" s="52"/>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5"/>
        <v>#N/A</v>
      </c>
      <c r="AS91" s="70" t="e">
        <f t="shared" si="7"/>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6"/>
        <v>#N/A</v>
      </c>
    </row>
    <row r="92" spans="1:75" ht="25" customHeight="1" x14ac:dyDescent="0.15">
      <c r="A92" s="34"/>
      <c r="B92" s="33"/>
      <c r="C92" s="33"/>
      <c r="D92" s="33"/>
      <c r="E92" s="33"/>
      <c r="F92" s="28"/>
      <c r="G92" s="52"/>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5"/>
        <v>#N/A</v>
      </c>
      <c r="AS92" s="70" t="e">
        <f t="shared" si="7"/>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6"/>
        <v>#N/A</v>
      </c>
    </row>
    <row r="93" spans="1:75" ht="25" customHeight="1" x14ac:dyDescent="0.15">
      <c r="A93" s="34"/>
      <c r="B93" s="33"/>
      <c r="C93" s="33"/>
      <c r="D93" s="33"/>
      <c r="E93" s="33"/>
      <c r="F93" s="28"/>
      <c r="G93" s="52"/>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5"/>
        <v>#N/A</v>
      </c>
      <c r="AS93" s="70" t="e">
        <f t="shared" si="7"/>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6"/>
        <v>#N/A</v>
      </c>
    </row>
    <row r="94" spans="1:75" ht="25" customHeight="1" x14ac:dyDescent="0.15">
      <c r="A94" s="34"/>
      <c r="B94" s="33"/>
      <c r="C94" s="33"/>
      <c r="D94" s="33"/>
      <c r="E94" s="33"/>
      <c r="F94" s="28"/>
      <c r="G94" s="52"/>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5"/>
        <v>#N/A</v>
      </c>
      <c r="AS94" s="70" t="e">
        <f t="shared" si="7"/>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6"/>
        <v>#N/A</v>
      </c>
    </row>
    <row r="95" spans="1:75" ht="25" customHeight="1" x14ac:dyDescent="0.15">
      <c r="A95" s="34"/>
      <c r="B95" s="33"/>
      <c r="C95" s="33"/>
      <c r="D95" s="33"/>
      <c r="E95" s="33"/>
      <c r="F95" s="28"/>
      <c r="G95" s="52"/>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5"/>
        <v>#N/A</v>
      </c>
      <c r="AS95" s="70" t="e">
        <f t="shared" si="7"/>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6"/>
        <v>#N/A</v>
      </c>
    </row>
    <row r="96" spans="1:75" ht="25" customHeight="1" x14ac:dyDescent="0.15">
      <c r="A96" s="34"/>
      <c r="B96" s="33"/>
      <c r="C96" s="33"/>
      <c r="D96" s="33"/>
      <c r="E96" s="33"/>
      <c r="F96" s="28"/>
      <c r="G96" s="52"/>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5"/>
        <v>#N/A</v>
      </c>
      <c r="AS96" s="70" t="e">
        <f t="shared" si="7"/>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6"/>
        <v>#N/A</v>
      </c>
    </row>
    <row r="97" spans="1:75" ht="25" customHeight="1" x14ac:dyDescent="0.15">
      <c r="A97" s="34"/>
      <c r="B97" s="33"/>
      <c r="C97" s="33"/>
      <c r="D97" s="33"/>
      <c r="E97" s="33"/>
      <c r="F97" s="28"/>
      <c r="G97" s="52"/>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5"/>
        <v>#N/A</v>
      </c>
      <c r="AS97" s="70" t="e">
        <f t="shared" si="7"/>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6"/>
        <v>#N/A</v>
      </c>
    </row>
    <row r="98" spans="1:75" ht="25" customHeight="1" x14ac:dyDescent="0.15">
      <c r="A98" s="34"/>
      <c r="B98" s="33"/>
      <c r="C98" s="33"/>
      <c r="D98" s="33"/>
      <c r="E98" s="33"/>
      <c r="F98" s="28"/>
      <c r="G98" s="52"/>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5"/>
        <v>#N/A</v>
      </c>
      <c r="AS98" s="70" t="e">
        <f t="shared" si="7"/>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6"/>
        <v>#N/A</v>
      </c>
    </row>
    <row r="99" spans="1:75" ht="25" customHeight="1" x14ac:dyDescent="0.15">
      <c r="A99" s="34"/>
      <c r="B99" s="33"/>
      <c r="C99" s="33"/>
      <c r="D99" s="33"/>
      <c r="E99" s="33"/>
      <c r="F99" s="28"/>
      <c r="G99" s="52"/>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5"/>
        <v>#N/A</v>
      </c>
      <c r="AS99" s="70" t="e">
        <f t="shared" si="7"/>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6"/>
        <v>#N/A</v>
      </c>
    </row>
    <row r="100" spans="1:75" ht="25" customHeight="1" x14ac:dyDescent="0.15">
      <c r="A100" s="34"/>
      <c r="B100" s="33"/>
      <c r="C100" s="33"/>
      <c r="D100" s="33"/>
      <c r="E100" s="33"/>
      <c r="F100" s="28"/>
      <c r="G100" s="52"/>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5"/>
        <v>#N/A</v>
      </c>
      <c r="AS100" s="70" t="e">
        <f t="shared" si="7"/>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6"/>
        <v>#N/A</v>
      </c>
    </row>
    <row r="101" spans="1:75" ht="25" customHeight="1" x14ac:dyDescent="0.15">
      <c r="A101" s="34"/>
      <c r="B101" s="33"/>
      <c r="C101" s="33"/>
      <c r="D101" s="33"/>
      <c r="E101" s="33"/>
      <c r="F101" s="28"/>
      <c r="G101" s="52"/>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5"/>
        <v>#N/A</v>
      </c>
      <c r="AS101" s="70" t="e">
        <f t="shared" si="7"/>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6"/>
        <v>#N/A</v>
      </c>
    </row>
    <row r="102" spans="1:75" ht="25" customHeight="1" x14ac:dyDescent="0.15">
      <c r="A102" s="34"/>
      <c r="B102" s="33"/>
      <c r="C102" s="33"/>
      <c r="D102" s="33"/>
      <c r="E102" s="33"/>
      <c r="F102" s="28"/>
      <c r="G102" s="52"/>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5"/>
        <v>#N/A</v>
      </c>
      <c r="AS102" s="70" t="e">
        <f t="shared" si="7"/>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6"/>
        <v>#N/A</v>
      </c>
    </row>
    <row r="103" spans="1:75" ht="25" customHeight="1" x14ac:dyDescent="0.15">
      <c r="A103" s="34"/>
      <c r="B103" s="33"/>
      <c r="C103" s="33"/>
      <c r="D103" s="33"/>
      <c r="E103" s="33"/>
      <c r="F103" s="28"/>
      <c r="G103" s="52"/>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5"/>
        <v>#N/A</v>
      </c>
      <c r="AS103" s="70" t="e">
        <f t="shared" si="7"/>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6"/>
        <v>#N/A</v>
      </c>
    </row>
    <row r="104" spans="1:75" ht="25" customHeight="1" x14ac:dyDescent="0.15">
      <c r="A104" s="34"/>
      <c r="B104" s="33"/>
      <c r="C104" s="33"/>
      <c r="D104" s="33"/>
      <c r="E104" s="33"/>
      <c r="F104" s="28"/>
      <c r="G104" s="52"/>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5"/>
        <v>#N/A</v>
      </c>
      <c r="AS104" s="70" t="e">
        <f t="shared" si="7"/>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6"/>
        <v>#N/A</v>
      </c>
    </row>
    <row r="105" spans="1:75" ht="25" customHeight="1" x14ac:dyDescent="0.15">
      <c r="A105" s="34"/>
      <c r="B105" s="33"/>
      <c r="C105" s="33"/>
      <c r="D105" s="33"/>
      <c r="E105" s="33"/>
      <c r="F105" s="28"/>
      <c r="G105" s="52"/>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5"/>
        <v>#N/A</v>
      </c>
      <c r="AS105" s="70" t="e">
        <f t="shared" si="7"/>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6"/>
        <v>#N/A</v>
      </c>
    </row>
    <row r="106" spans="1:75" ht="25" customHeight="1" x14ac:dyDescent="0.15">
      <c r="A106" s="34"/>
      <c r="B106" s="33"/>
      <c r="C106" s="33"/>
      <c r="D106" s="33"/>
      <c r="E106" s="33"/>
      <c r="F106" s="28"/>
      <c r="G106" s="52"/>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5"/>
        <v>#N/A</v>
      </c>
      <c r="AS106" s="70" t="e">
        <f t="shared" si="7"/>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6"/>
        <v>#N/A</v>
      </c>
    </row>
    <row r="107" spans="1:75" ht="25" customHeight="1" x14ac:dyDescent="0.15">
      <c r="A107" s="34"/>
      <c r="B107" s="33"/>
      <c r="C107" s="33"/>
      <c r="D107" s="33"/>
      <c r="E107" s="33"/>
      <c r="F107" s="28"/>
      <c r="G107" s="52"/>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5"/>
        <v>#N/A</v>
      </c>
      <c r="AS107" s="70" t="e">
        <f t="shared" si="7"/>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6"/>
        <v>#N/A</v>
      </c>
    </row>
    <row r="108" spans="1:75" ht="25" customHeight="1" x14ac:dyDescent="0.15">
      <c r="A108" s="34"/>
      <c r="B108" s="33"/>
      <c r="C108" s="33"/>
      <c r="D108" s="33"/>
      <c r="E108" s="33"/>
      <c r="F108" s="28"/>
      <c r="G108" s="52"/>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5"/>
        <v>#N/A</v>
      </c>
      <c r="AS108" s="70" t="e">
        <f t="shared" si="7"/>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6"/>
        <v>#N/A</v>
      </c>
    </row>
    <row r="109" spans="1:75" ht="25" customHeight="1" x14ac:dyDescent="0.15">
      <c r="A109" s="34"/>
      <c r="B109" s="33"/>
      <c r="C109" s="33"/>
      <c r="D109" s="33"/>
      <c r="E109" s="33"/>
      <c r="F109" s="28"/>
      <c r="G109" s="52"/>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5"/>
        <v>#N/A</v>
      </c>
      <c r="AS109" s="70" t="e">
        <f t="shared" si="7"/>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6"/>
        <v>#N/A</v>
      </c>
    </row>
    <row r="110" spans="1:75" ht="25" customHeight="1" x14ac:dyDescent="0.15">
      <c r="A110" s="34"/>
      <c r="B110" s="33"/>
      <c r="C110" s="33"/>
      <c r="D110" s="33"/>
      <c r="E110" s="33"/>
      <c r="F110" s="28"/>
      <c r="G110" s="52"/>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5"/>
        <v>#N/A</v>
      </c>
      <c r="AS110" s="70" t="e">
        <f t="shared" si="7"/>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6"/>
        <v>#N/A</v>
      </c>
    </row>
    <row r="111" spans="1:75" ht="25" customHeight="1" x14ac:dyDescent="0.15">
      <c r="A111" s="34"/>
      <c r="B111" s="33"/>
      <c r="C111" s="33"/>
      <c r="D111" s="33"/>
      <c r="E111" s="33"/>
      <c r="F111" s="28"/>
      <c r="G111" s="52"/>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5"/>
        <v>#N/A</v>
      </c>
      <c r="AS111" s="70" t="e">
        <f t="shared" si="7"/>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6"/>
        <v>#N/A</v>
      </c>
    </row>
    <row r="112" spans="1:75" ht="25" customHeight="1" x14ac:dyDescent="0.15">
      <c r="A112" s="34"/>
      <c r="B112" s="33"/>
      <c r="C112" s="33"/>
      <c r="D112" s="33"/>
      <c r="E112" s="33"/>
      <c r="F112" s="28"/>
      <c r="G112" s="52"/>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5"/>
        <v>#N/A</v>
      </c>
      <c r="AS112" s="70" t="e">
        <f t="shared" si="7"/>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6"/>
        <v>#N/A</v>
      </c>
    </row>
    <row r="113" spans="1:75" ht="25" customHeight="1" x14ac:dyDescent="0.15">
      <c r="A113" s="34"/>
      <c r="B113" s="33"/>
      <c r="C113" s="33"/>
      <c r="D113" s="33"/>
      <c r="E113" s="33"/>
      <c r="F113" s="28"/>
      <c r="G113" s="52"/>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5"/>
        <v>#N/A</v>
      </c>
      <c r="AS113" s="70" t="e">
        <f t="shared" si="7"/>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6"/>
        <v>#N/A</v>
      </c>
    </row>
    <row r="114" spans="1:75" ht="25" customHeight="1" x14ac:dyDescent="0.15">
      <c r="A114" s="34"/>
      <c r="B114" s="33"/>
      <c r="C114" s="33"/>
      <c r="D114" s="33"/>
      <c r="E114" s="33"/>
      <c r="F114" s="28"/>
      <c r="G114" s="52"/>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5"/>
        <v>#N/A</v>
      </c>
      <c r="AS114" s="70" t="e">
        <f t="shared" si="7"/>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6"/>
        <v>#N/A</v>
      </c>
    </row>
    <row r="115" spans="1:75" ht="25" customHeight="1" x14ac:dyDescent="0.15">
      <c r="A115" s="34"/>
      <c r="B115" s="33"/>
      <c r="C115" s="33"/>
      <c r="D115" s="33"/>
      <c r="E115" s="33"/>
      <c r="F115" s="28"/>
      <c r="G115" s="52"/>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5"/>
        <v>#N/A</v>
      </c>
      <c r="AS115" s="70" t="e">
        <f t="shared" si="7"/>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6"/>
        <v>#N/A</v>
      </c>
    </row>
    <row r="116" spans="1:75" ht="25" customHeight="1" x14ac:dyDescent="0.15">
      <c r="A116" s="34"/>
      <c r="B116" s="33"/>
      <c r="C116" s="33"/>
      <c r="D116" s="33"/>
      <c r="E116" s="33"/>
      <c r="F116" s="28"/>
      <c r="G116" s="52"/>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5"/>
        <v>#N/A</v>
      </c>
      <c r="AS116" s="70" t="e">
        <f t="shared" si="7"/>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6"/>
        <v>#N/A</v>
      </c>
    </row>
    <row r="117" spans="1:75" ht="25" customHeight="1" x14ac:dyDescent="0.15">
      <c r="A117" s="34"/>
      <c r="B117" s="33"/>
      <c r="C117" s="33"/>
      <c r="D117" s="33"/>
      <c r="E117" s="33"/>
      <c r="F117" s="28"/>
      <c r="G117" s="52"/>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5"/>
        <v>#N/A</v>
      </c>
      <c r="AS117" s="70" t="e">
        <f t="shared" si="7"/>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6"/>
        <v>#N/A</v>
      </c>
    </row>
    <row r="118" spans="1:75" ht="25" customHeight="1" x14ac:dyDescent="0.15">
      <c r="A118" s="34"/>
      <c r="B118" s="33"/>
      <c r="C118" s="33"/>
      <c r="D118" s="33"/>
      <c r="E118" s="33"/>
      <c r="F118" s="28"/>
      <c r="G118" s="52"/>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5"/>
        <v>#N/A</v>
      </c>
      <c r="AS118" s="70" t="e">
        <f t="shared" si="7"/>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6"/>
        <v>#N/A</v>
      </c>
    </row>
    <row r="119" spans="1:75" ht="25" customHeight="1" x14ac:dyDescent="0.15">
      <c r="A119" s="34"/>
      <c r="B119" s="33"/>
      <c r="C119" s="33"/>
      <c r="D119" s="33"/>
      <c r="E119" s="33"/>
      <c r="F119" s="28"/>
      <c r="G119" s="52"/>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5"/>
        <v>#N/A</v>
      </c>
      <c r="AS119" s="70" t="e">
        <f t="shared" si="7"/>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6"/>
        <v>#N/A</v>
      </c>
    </row>
    <row r="120" spans="1:75" ht="25" customHeight="1" x14ac:dyDescent="0.15">
      <c r="A120" s="34"/>
      <c r="B120" s="33"/>
      <c r="C120" s="33"/>
      <c r="D120" s="33"/>
      <c r="E120" s="33"/>
      <c r="F120" s="28"/>
      <c r="G120" s="52"/>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5"/>
        <v>#N/A</v>
      </c>
      <c r="AS120" s="70" t="e">
        <f t="shared" si="7"/>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6"/>
        <v>#N/A</v>
      </c>
    </row>
    <row r="121" spans="1:75" ht="25" customHeight="1" x14ac:dyDescent="0.15">
      <c r="A121" s="34"/>
      <c r="B121" s="33"/>
      <c r="C121" s="33"/>
      <c r="D121" s="33"/>
      <c r="E121" s="33"/>
      <c r="F121" s="28"/>
      <c r="G121" s="52"/>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5"/>
        <v>#N/A</v>
      </c>
      <c r="AS121" s="70" t="e">
        <f t="shared" si="7"/>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6"/>
        <v>#N/A</v>
      </c>
    </row>
    <row r="122" spans="1:75" ht="25" customHeight="1" x14ac:dyDescent="0.15">
      <c r="A122" s="34"/>
      <c r="B122" s="33"/>
      <c r="C122" s="33"/>
      <c r="D122" s="33"/>
      <c r="E122" s="33"/>
      <c r="F122" s="28"/>
      <c r="G122" s="52"/>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5"/>
        <v>#N/A</v>
      </c>
      <c r="AS122" s="70" t="e">
        <f t="shared" si="7"/>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6"/>
        <v>#N/A</v>
      </c>
    </row>
    <row r="123" spans="1:75" ht="25" customHeight="1" x14ac:dyDescent="0.15">
      <c r="A123" s="34"/>
      <c r="B123" s="33"/>
      <c r="C123" s="33"/>
      <c r="D123" s="33"/>
      <c r="E123" s="33"/>
      <c r="F123" s="28"/>
      <c r="G123" s="52"/>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5"/>
        <v>#N/A</v>
      </c>
      <c r="AS123" s="70" t="e">
        <f t="shared" si="7"/>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6"/>
        <v>#N/A</v>
      </c>
    </row>
    <row r="124" spans="1:75" ht="25" customHeight="1" x14ac:dyDescent="0.15">
      <c r="A124" s="34"/>
      <c r="B124" s="33"/>
      <c r="C124" s="33"/>
      <c r="D124" s="33"/>
      <c r="E124" s="33"/>
      <c r="F124" s="28"/>
      <c r="G124" s="52"/>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5"/>
        <v>#N/A</v>
      </c>
      <c r="AS124" s="70" t="e">
        <f t="shared" si="7"/>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6"/>
        <v>#N/A</v>
      </c>
    </row>
    <row r="125" spans="1:75" ht="25" customHeight="1" x14ac:dyDescent="0.15">
      <c r="A125" s="34"/>
      <c r="B125" s="33"/>
      <c r="C125" s="33"/>
      <c r="D125" s="33"/>
      <c r="E125" s="33"/>
      <c r="F125" s="28"/>
      <c r="G125" s="52"/>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5"/>
        <v>#N/A</v>
      </c>
      <c r="AS125" s="70" t="e">
        <f t="shared" si="7"/>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6"/>
        <v>#N/A</v>
      </c>
    </row>
    <row r="126" spans="1:75" ht="25" customHeight="1" x14ac:dyDescent="0.15">
      <c r="A126" s="34"/>
      <c r="B126" s="33"/>
      <c r="C126" s="33"/>
      <c r="D126" s="33"/>
      <c r="E126" s="33"/>
      <c r="F126" s="28"/>
      <c r="G126" s="52"/>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5"/>
        <v>#N/A</v>
      </c>
      <c r="AS126" s="70" t="e">
        <f t="shared" si="7"/>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6"/>
        <v>#N/A</v>
      </c>
    </row>
    <row r="127" spans="1:75" ht="25" customHeight="1" x14ac:dyDescent="0.15">
      <c r="A127" s="34"/>
      <c r="B127" s="33"/>
      <c r="C127" s="33"/>
      <c r="D127" s="33"/>
      <c r="E127" s="33"/>
      <c r="F127" s="28"/>
      <c r="G127" s="52"/>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5"/>
        <v>#N/A</v>
      </c>
      <c r="AS127" s="70" t="e">
        <f t="shared" si="7"/>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6"/>
        <v>#N/A</v>
      </c>
    </row>
    <row r="128" spans="1:75" ht="25" customHeight="1" x14ac:dyDescent="0.15">
      <c r="A128" s="34"/>
      <c r="B128" s="33"/>
      <c r="C128" s="33"/>
      <c r="D128" s="33"/>
      <c r="E128" s="33"/>
      <c r="F128" s="28"/>
      <c r="G128" s="52"/>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5"/>
        <v>#N/A</v>
      </c>
      <c r="AS128" s="70" t="e">
        <f t="shared" si="7"/>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6"/>
        <v>#N/A</v>
      </c>
    </row>
    <row r="129" spans="1:75" ht="25" customHeight="1" x14ac:dyDescent="0.15">
      <c r="A129" s="34"/>
      <c r="B129" s="33"/>
      <c r="C129" s="33"/>
      <c r="D129" s="33"/>
      <c r="E129" s="33"/>
      <c r="F129" s="28"/>
      <c r="G129" s="52"/>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5"/>
        <v>#N/A</v>
      </c>
      <c r="AS129" s="70" t="e">
        <f t="shared" si="7"/>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6"/>
        <v>#N/A</v>
      </c>
    </row>
    <row r="130" spans="1:75" ht="25" customHeight="1" x14ac:dyDescent="0.15">
      <c r="A130" s="34"/>
      <c r="B130" s="33"/>
      <c r="C130" s="33"/>
      <c r="D130" s="33"/>
      <c r="E130" s="33"/>
      <c r="F130" s="28"/>
      <c r="G130" s="52"/>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5"/>
        <v>#N/A</v>
      </c>
      <c r="AS130" s="70" t="e">
        <f t="shared" si="7"/>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6"/>
        <v>#N/A</v>
      </c>
    </row>
    <row r="131" spans="1:75" ht="25" customHeight="1" x14ac:dyDescent="0.15">
      <c r="A131" s="34"/>
      <c r="B131" s="33"/>
      <c r="C131" s="33"/>
      <c r="D131" s="33"/>
      <c r="E131" s="33"/>
      <c r="F131" s="28"/>
      <c r="G131" s="52"/>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5"/>
        <v>#N/A</v>
      </c>
      <c r="AS131" s="70" t="e">
        <f t="shared" si="7"/>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6"/>
        <v>#N/A</v>
      </c>
    </row>
    <row r="132" spans="1:75" ht="25" customHeight="1" x14ac:dyDescent="0.15">
      <c r="A132" s="34"/>
      <c r="B132" s="33"/>
      <c r="C132" s="33"/>
      <c r="D132" s="33"/>
      <c r="E132" s="33"/>
      <c r="F132" s="28"/>
      <c r="G132" s="52"/>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5"/>
        <v>#N/A</v>
      </c>
      <c r="AS132" s="70" t="e">
        <f t="shared" si="7"/>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6"/>
        <v>#N/A</v>
      </c>
    </row>
    <row r="133" spans="1:75" ht="25" customHeight="1" x14ac:dyDescent="0.15">
      <c r="A133" s="34"/>
      <c r="B133" s="33"/>
      <c r="C133" s="33"/>
      <c r="D133" s="33"/>
      <c r="E133" s="33"/>
      <c r="F133" s="28"/>
      <c r="G133" s="52"/>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8">ROUND((AZ$2*AZ133+BA$2*BA133+BB$2*BB133+BC$2*BC133+BD$2*BD133+BE$2*BE133+BF$2*BF133+BG$2*BG133)/3,0)</f>
        <v>#N/A</v>
      </c>
      <c r="AS133" s="70" t="e">
        <f t="shared" si="7"/>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ref="BW133:BW192" si="9">SUM(BI133:BV133)</f>
        <v>#N/A</v>
      </c>
    </row>
    <row r="134" spans="1:75" ht="25" customHeight="1" x14ac:dyDescent="0.15">
      <c r="A134" s="34"/>
      <c r="B134" s="33"/>
      <c r="C134" s="33"/>
      <c r="D134" s="33"/>
      <c r="E134" s="33"/>
      <c r="F134" s="28"/>
      <c r="G134" s="52"/>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8"/>
        <v>#N/A</v>
      </c>
      <c r="AS134" s="70" t="e">
        <f t="shared" ref="AS134:AS189" si="10">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9"/>
        <v>#N/A</v>
      </c>
    </row>
    <row r="135" spans="1:75" ht="25" customHeight="1" x14ac:dyDescent="0.15">
      <c r="A135" s="34"/>
      <c r="B135" s="33"/>
      <c r="C135" s="33"/>
      <c r="D135" s="33"/>
      <c r="E135" s="33"/>
      <c r="F135" s="28"/>
      <c r="G135" s="52"/>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8"/>
        <v>#N/A</v>
      </c>
      <c r="AS135" s="70" t="e">
        <f t="shared" si="10"/>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9"/>
        <v>#N/A</v>
      </c>
    </row>
    <row r="136" spans="1:75" ht="25" customHeight="1" x14ac:dyDescent="0.15">
      <c r="A136" s="34"/>
      <c r="B136" s="33"/>
      <c r="C136" s="33"/>
      <c r="D136" s="33"/>
      <c r="E136" s="33"/>
      <c r="F136" s="28"/>
      <c r="G136" s="52"/>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8"/>
        <v>#N/A</v>
      </c>
      <c r="AS136" s="70" t="e">
        <f t="shared" si="10"/>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9"/>
        <v>#N/A</v>
      </c>
    </row>
    <row r="137" spans="1:75" ht="25" customHeight="1" x14ac:dyDescent="0.15">
      <c r="A137" s="34"/>
      <c r="B137" s="33"/>
      <c r="C137" s="33"/>
      <c r="D137" s="33"/>
      <c r="E137" s="33"/>
      <c r="F137" s="28"/>
      <c r="G137" s="52"/>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8"/>
        <v>#N/A</v>
      </c>
      <c r="AS137" s="70" t="e">
        <f t="shared" si="10"/>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9"/>
        <v>#N/A</v>
      </c>
    </row>
    <row r="138" spans="1:75" ht="25" customHeight="1" x14ac:dyDescent="0.15">
      <c r="A138" s="34"/>
      <c r="B138" s="33"/>
      <c r="C138" s="33"/>
      <c r="D138" s="33"/>
      <c r="E138" s="33"/>
      <c r="F138" s="28"/>
      <c r="G138" s="52"/>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8"/>
        <v>#N/A</v>
      </c>
      <c r="AS138" s="70" t="e">
        <f t="shared" si="10"/>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9"/>
        <v>#N/A</v>
      </c>
    </row>
    <row r="139" spans="1:75" ht="25" customHeight="1" x14ac:dyDescent="0.15">
      <c r="A139" s="34"/>
      <c r="B139" s="33"/>
      <c r="C139" s="33"/>
      <c r="D139" s="33"/>
      <c r="E139" s="33"/>
      <c r="F139" s="28"/>
      <c r="G139" s="52"/>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8"/>
        <v>#N/A</v>
      </c>
      <c r="AS139" s="70" t="e">
        <f t="shared" si="10"/>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9"/>
        <v>#N/A</v>
      </c>
    </row>
    <row r="140" spans="1:75" ht="25" customHeight="1" x14ac:dyDescent="0.15">
      <c r="A140" s="34"/>
      <c r="B140" s="33"/>
      <c r="C140" s="33"/>
      <c r="D140" s="33"/>
      <c r="E140" s="33"/>
      <c r="F140" s="28"/>
      <c r="G140" s="52"/>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8"/>
        <v>#N/A</v>
      </c>
      <c r="AS140" s="70" t="e">
        <f t="shared" si="10"/>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9"/>
        <v>#N/A</v>
      </c>
    </row>
    <row r="141" spans="1:75" ht="25" customHeight="1" x14ac:dyDescent="0.15">
      <c r="A141" s="34"/>
      <c r="B141" s="33"/>
      <c r="C141" s="33"/>
      <c r="D141" s="33"/>
      <c r="E141" s="33"/>
      <c r="F141" s="28"/>
      <c r="G141" s="52"/>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8"/>
        <v>#N/A</v>
      </c>
      <c r="AS141" s="70" t="e">
        <f t="shared" si="10"/>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9"/>
        <v>#N/A</v>
      </c>
    </row>
    <row r="142" spans="1:75" ht="25" customHeight="1" x14ac:dyDescent="0.15">
      <c r="A142" s="34"/>
      <c r="B142" s="33"/>
      <c r="C142" s="33"/>
      <c r="D142" s="33"/>
      <c r="E142" s="33"/>
      <c r="F142" s="28"/>
      <c r="G142" s="52"/>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8"/>
        <v>#N/A</v>
      </c>
      <c r="AS142" s="70" t="e">
        <f t="shared" si="10"/>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9"/>
        <v>#N/A</v>
      </c>
    </row>
    <row r="143" spans="1:75" ht="25" customHeight="1" x14ac:dyDescent="0.15">
      <c r="A143" s="34"/>
      <c r="B143" s="33"/>
      <c r="C143" s="33"/>
      <c r="D143" s="33"/>
      <c r="E143" s="33"/>
      <c r="F143" s="28"/>
      <c r="G143" s="52"/>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8"/>
        <v>#N/A</v>
      </c>
      <c r="AS143" s="70" t="e">
        <f t="shared" si="10"/>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9"/>
        <v>#N/A</v>
      </c>
    </row>
    <row r="144" spans="1:75" ht="25" customHeight="1" x14ac:dyDescent="0.15">
      <c r="A144" s="34"/>
      <c r="B144" s="33"/>
      <c r="C144" s="33"/>
      <c r="D144" s="33"/>
      <c r="E144" s="33"/>
      <c r="F144" s="28"/>
      <c r="G144" s="52"/>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8"/>
        <v>#N/A</v>
      </c>
      <c r="AS144" s="70" t="e">
        <f t="shared" si="10"/>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9"/>
        <v>#N/A</v>
      </c>
    </row>
    <row r="145" spans="1:75" ht="25" customHeight="1" x14ac:dyDescent="0.15">
      <c r="A145" s="34"/>
      <c r="B145" s="33"/>
      <c r="C145" s="33"/>
      <c r="D145" s="33"/>
      <c r="E145" s="33"/>
      <c r="F145" s="28"/>
      <c r="G145" s="52"/>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8"/>
        <v>#N/A</v>
      </c>
      <c r="AS145" s="70" t="e">
        <f t="shared" si="10"/>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9"/>
        <v>#N/A</v>
      </c>
    </row>
    <row r="146" spans="1:75" ht="25" customHeight="1" x14ac:dyDescent="0.15">
      <c r="A146" s="34"/>
      <c r="B146" s="33"/>
      <c r="C146" s="33"/>
      <c r="D146" s="33"/>
      <c r="E146" s="33"/>
      <c r="F146" s="28"/>
      <c r="G146" s="52"/>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8"/>
        <v>#N/A</v>
      </c>
      <c r="AS146" s="70" t="e">
        <f t="shared" si="10"/>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9"/>
        <v>#N/A</v>
      </c>
    </row>
    <row r="147" spans="1:75" ht="25" customHeight="1" x14ac:dyDescent="0.15">
      <c r="A147" s="34"/>
      <c r="B147" s="33"/>
      <c r="C147" s="33"/>
      <c r="D147" s="33"/>
      <c r="E147" s="33"/>
      <c r="F147" s="28"/>
      <c r="G147" s="52"/>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8"/>
        <v>#N/A</v>
      </c>
      <c r="AS147" s="70" t="e">
        <f t="shared" si="10"/>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9"/>
        <v>#N/A</v>
      </c>
    </row>
    <row r="148" spans="1:75" ht="25" customHeight="1" x14ac:dyDescent="0.15">
      <c r="A148" s="34"/>
      <c r="B148" s="33"/>
      <c r="C148" s="33"/>
      <c r="D148" s="33"/>
      <c r="E148" s="33"/>
      <c r="F148" s="28"/>
      <c r="G148" s="52"/>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8"/>
        <v>#N/A</v>
      </c>
      <c r="AS148" s="70" t="e">
        <f t="shared" si="10"/>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9"/>
        <v>#N/A</v>
      </c>
    </row>
    <row r="149" spans="1:75" ht="25" customHeight="1" x14ac:dyDescent="0.15">
      <c r="A149" s="34"/>
      <c r="B149" s="33"/>
      <c r="C149" s="33"/>
      <c r="D149" s="33"/>
      <c r="E149" s="33"/>
      <c r="F149" s="28"/>
      <c r="G149" s="52"/>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8"/>
        <v>#N/A</v>
      </c>
      <c r="AS149" s="70" t="e">
        <f t="shared" si="10"/>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9"/>
        <v>#N/A</v>
      </c>
    </row>
    <row r="150" spans="1:75" ht="25" customHeight="1" x14ac:dyDescent="0.15">
      <c r="A150" s="34"/>
      <c r="B150" s="33"/>
      <c r="C150" s="33"/>
      <c r="D150" s="33"/>
      <c r="E150" s="33"/>
      <c r="F150" s="28"/>
      <c r="G150" s="52"/>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8"/>
        <v>#N/A</v>
      </c>
      <c r="AS150" s="70" t="e">
        <f t="shared" si="10"/>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9"/>
        <v>#N/A</v>
      </c>
    </row>
    <row r="151" spans="1:75" ht="25" customHeight="1" x14ac:dyDescent="0.15">
      <c r="A151" s="34"/>
      <c r="B151" s="33"/>
      <c r="C151" s="33"/>
      <c r="D151" s="33"/>
      <c r="E151" s="33"/>
      <c r="F151" s="28"/>
      <c r="G151" s="52"/>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8"/>
        <v>#N/A</v>
      </c>
      <c r="AS151" s="70" t="e">
        <f t="shared" si="10"/>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9"/>
        <v>#N/A</v>
      </c>
    </row>
    <row r="152" spans="1:75" ht="25" customHeight="1" x14ac:dyDescent="0.15">
      <c r="A152" s="34"/>
      <c r="B152" s="33"/>
      <c r="C152" s="33"/>
      <c r="D152" s="33"/>
      <c r="E152" s="33"/>
      <c r="F152" s="28"/>
      <c r="G152" s="52"/>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8"/>
        <v>#N/A</v>
      </c>
      <c r="AS152" s="70" t="e">
        <f t="shared" si="10"/>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9"/>
        <v>#N/A</v>
      </c>
    </row>
    <row r="153" spans="1:75" ht="25" customHeight="1" x14ac:dyDescent="0.15">
      <c r="A153" s="34"/>
      <c r="B153" s="33"/>
      <c r="C153" s="33"/>
      <c r="D153" s="33"/>
      <c r="E153" s="33"/>
      <c r="F153" s="28"/>
      <c r="G153" s="52"/>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8"/>
        <v>#N/A</v>
      </c>
      <c r="AS153" s="70" t="e">
        <f t="shared" si="10"/>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9"/>
        <v>#N/A</v>
      </c>
    </row>
    <row r="154" spans="1:75" ht="25" customHeight="1" x14ac:dyDescent="0.15">
      <c r="A154" s="34"/>
      <c r="B154" s="33"/>
      <c r="C154" s="33"/>
      <c r="D154" s="33"/>
      <c r="E154" s="33"/>
      <c r="F154" s="28"/>
      <c r="G154" s="52"/>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8"/>
        <v>#N/A</v>
      </c>
      <c r="AS154" s="70" t="e">
        <f t="shared" si="10"/>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9"/>
        <v>#N/A</v>
      </c>
    </row>
    <row r="155" spans="1:75" ht="25" customHeight="1" x14ac:dyDescent="0.15">
      <c r="A155" s="34"/>
      <c r="B155" s="33"/>
      <c r="C155" s="33"/>
      <c r="D155" s="33"/>
      <c r="E155" s="33"/>
      <c r="F155" s="28"/>
      <c r="G155" s="52"/>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8"/>
        <v>#N/A</v>
      </c>
      <c r="AS155" s="70" t="e">
        <f t="shared" si="10"/>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9"/>
        <v>#N/A</v>
      </c>
    </row>
    <row r="156" spans="1:75" ht="25" customHeight="1" x14ac:dyDescent="0.15">
      <c r="A156" s="34"/>
      <c r="B156" s="33"/>
      <c r="C156" s="33"/>
      <c r="D156" s="33"/>
      <c r="E156" s="33"/>
      <c r="F156" s="28"/>
      <c r="G156" s="52"/>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8"/>
        <v>#N/A</v>
      </c>
      <c r="AS156" s="70" t="e">
        <f t="shared" si="10"/>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9"/>
        <v>#N/A</v>
      </c>
    </row>
    <row r="157" spans="1:75" ht="25" customHeight="1" x14ac:dyDescent="0.15">
      <c r="A157" s="34"/>
      <c r="B157" s="33"/>
      <c r="C157" s="33"/>
      <c r="D157" s="33"/>
      <c r="E157" s="33"/>
      <c r="F157" s="28"/>
      <c r="G157" s="52"/>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8"/>
        <v>#N/A</v>
      </c>
      <c r="AS157" s="70" t="e">
        <f t="shared" si="10"/>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9"/>
        <v>#N/A</v>
      </c>
    </row>
    <row r="158" spans="1:75" ht="25" customHeight="1" x14ac:dyDescent="0.15">
      <c r="A158" s="34"/>
      <c r="B158" s="33"/>
      <c r="C158" s="33"/>
      <c r="D158" s="33"/>
      <c r="E158" s="33"/>
      <c r="F158" s="28"/>
      <c r="G158" s="52"/>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8"/>
        <v>#N/A</v>
      </c>
      <c r="AS158" s="70" t="e">
        <f t="shared" si="10"/>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9"/>
        <v>#N/A</v>
      </c>
    </row>
    <row r="159" spans="1:75" ht="25" customHeight="1" x14ac:dyDescent="0.15">
      <c r="A159" s="34"/>
      <c r="B159" s="33"/>
      <c r="C159" s="33"/>
      <c r="D159" s="33"/>
      <c r="E159" s="33"/>
      <c r="F159" s="28"/>
      <c r="G159" s="52"/>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8"/>
        <v>#N/A</v>
      </c>
      <c r="AS159" s="70" t="e">
        <f t="shared" si="10"/>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9"/>
        <v>#N/A</v>
      </c>
    </row>
    <row r="160" spans="1:75" ht="25" customHeight="1" x14ac:dyDescent="0.15">
      <c r="A160" s="34"/>
      <c r="B160" s="33"/>
      <c r="C160" s="33"/>
      <c r="D160" s="33"/>
      <c r="E160" s="33"/>
      <c r="F160" s="28"/>
      <c r="G160" s="52"/>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8"/>
        <v>#N/A</v>
      </c>
      <c r="AS160" s="70" t="e">
        <f t="shared" si="10"/>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9"/>
        <v>#N/A</v>
      </c>
    </row>
    <row r="161" spans="1:75" ht="25" customHeight="1" x14ac:dyDescent="0.15">
      <c r="A161" s="34"/>
      <c r="B161" s="33"/>
      <c r="C161" s="33"/>
      <c r="D161" s="33"/>
      <c r="E161" s="33"/>
      <c r="F161" s="28"/>
      <c r="G161" s="52"/>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8"/>
        <v>#N/A</v>
      </c>
      <c r="AS161" s="70" t="e">
        <f t="shared" si="10"/>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9"/>
        <v>#N/A</v>
      </c>
    </row>
    <row r="162" spans="1:75" ht="25" customHeight="1" x14ac:dyDescent="0.15">
      <c r="A162" s="34"/>
      <c r="B162" s="33"/>
      <c r="C162" s="33"/>
      <c r="D162" s="33"/>
      <c r="E162" s="33"/>
      <c r="F162" s="28"/>
      <c r="G162" s="52"/>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8"/>
        <v>#N/A</v>
      </c>
      <c r="AS162" s="70" t="e">
        <f t="shared" si="10"/>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9"/>
        <v>#N/A</v>
      </c>
    </row>
    <row r="163" spans="1:75" ht="25" customHeight="1" x14ac:dyDescent="0.15">
      <c r="A163" s="34"/>
      <c r="B163" s="33"/>
      <c r="C163" s="33"/>
      <c r="D163" s="33"/>
      <c r="E163" s="33"/>
      <c r="F163" s="28"/>
      <c r="G163" s="52"/>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8"/>
        <v>#N/A</v>
      </c>
      <c r="AS163" s="70" t="e">
        <f t="shared" si="10"/>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9"/>
        <v>#N/A</v>
      </c>
    </row>
    <row r="164" spans="1:75" ht="25" customHeight="1" x14ac:dyDescent="0.15">
      <c r="A164" s="34"/>
      <c r="B164" s="33"/>
      <c r="C164" s="33"/>
      <c r="D164" s="33"/>
      <c r="E164" s="33"/>
      <c r="F164" s="28"/>
      <c r="G164" s="52"/>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8"/>
        <v>#N/A</v>
      </c>
      <c r="AS164" s="70" t="e">
        <f t="shared" si="10"/>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9"/>
        <v>#N/A</v>
      </c>
    </row>
    <row r="165" spans="1:75" ht="25" customHeight="1" x14ac:dyDescent="0.15">
      <c r="A165" s="34"/>
      <c r="B165" s="33"/>
      <c r="C165" s="33"/>
      <c r="D165" s="33"/>
      <c r="E165" s="33"/>
      <c r="F165" s="28"/>
      <c r="G165" s="52"/>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8"/>
        <v>#N/A</v>
      </c>
      <c r="AS165" s="70" t="e">
        <f t="shared" si="10"/>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9"/>
        <v>#N/A</v>
      </c>
    </row>
    <row r="166" spans="1:75" ht="25" customHeight="1" x14ac:dyDescent="0.15">
      <c r="A166" s="34"/>
      <c r="B166" s="33"/>
      <c r="C166" s="33"/>
      <c r="D166" s="33"/>
      <c r="E166" s="33"/>
      <c r="F166" s="28"/>
      <c r="G166" s="52"/>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8"/>
        <v>#N/A</v>
      </c>
      <c r="AS166" s="70" t="e">
        <f t="shared" si="10"/>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9"/>
        <v>#N/A</v>
      </c>
    </row>
    <row r="167" spans="1:75" ht="25" customHeight="1" x14ac:dyDescent="0.15">
      <c r="A167" s="34"/>
      <c r="B167" s="33"/>
      <c r="C167" s="33"/>
      <c r="D167" s="33"/>
      <c r="E167" s="33"/>
      <c r="F167" s="28"/>
      <c r="G167" s="52"/>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8"/>
        <v>#N/A</v>
      </c>
      <c r="AS167" s="70" t="e">
        <f t="shared" si="10"/>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9"/>
        <v>#N/A</v>
      </c>
    </row>
    <row r="168" spans="1:75" ht="25" customHeight="1" x14ac:dyDescent="0.15">
      <c r="A168" s="34"/>
      <c r="B168" s="33"/>
      <c r="C168" s="33"/>
      <c r="D168" s="33"/>
      <c r="E168" s="33"/>
      <c r="F168" s="28"/>
      <c r="G168" s="52"/>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8"/>
        <v>#N/A</v>
      </c>
      <c r="AS168" s="70" t="e">
        <f t="shared" si="10"/>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9"/>
        <v>#N/A</v>
      </c>
    </row>
    <row r="169" spans="1:75" ht="25" customHeight="1" x14ac:dyDescent="0.15">
      <c r="A169" s="34"/>
      <c r="B169" s="33"/>
      <c r="C169" s="33"/>
      <c r="D169" s="33"/>
      <c r="E169" s="33"/>
      <c r="F169" s="28"/>
      <c r="G169" s="52"/>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8"/>
        <v>#N/A</v>
      </c>
      <c r="AS169" s="70" t="e">
        <f t="shared" si="10"/>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9"/>
        <v>#N/A</v>
      </c>
    </row>
    <row r="170" spans="1:75" ht="25" customHeight="1" x14ac:dyDescent="0.15">
      <c r="A170" s="34"/>
      <c r="B170" s="33"/>
      <c r="C170" s="33"/>
      <c r="D170" s="33"/>
      <c r="E170" s="33"/>
      <c r="F170" s="28"/>
      <c r="G170" s="52"/>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8"/>
        <v>#N/A</v>
      </c>
      <c r="AS170" s="70" t="e">
        <f t="shared" si="10"/>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9"/>
        <v>#N/A</v>
      </c>
    </row>
    <row r="171" spans="1:75" ht="25" customHeight="1" x14ac:dyDescent="0.15">
      <c r="A171" s="34"/>
      <c r="B171" s="33"/>
      <c r="C171" s="33"/>
      <c r="D171" s="33"/>
      <c r="E171" s="33"/>
      <c r="F171" s="28"/>
      <c r="G171" s="52"/>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8"/>
        <v>#N/A</v>
      </c>
      <c r="AS171" s="70" t="e">
        <f t="shared" si="10"/>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9"/>
        <v>#N/A</v>
      </c>
    </row>
    <row r="172" spans="1:75" ht="25" customHeight="1" x14ac:dyDescent="0.15">
      <c r="A172" s="34"/>
      <c r="B172" s="33"/>
      <c r="C172" s="33"/>
      <c r="D172" s="33"/>
      <c r="E172" s="33"/>
      <c r="F172" s="28"/>
      <c r="G172" s="52"/>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8"/>
        <v>#N/A</v>
      </c>
      <c r="AS172" s="70" t="e">
        <f t="shared" si="10"/>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9"/>
        <v>#N/A</v>
      </c>
    </row>
    <row r="173" spans="1:75" ht="25" customHeight="1" x14ac:dyDescent="0.15">
      <c r="A173" s="34"/>
      <c r="B173" s="33"/>
      <c r="C173" s="33"/>
      <c r="D173" s="33"/>
      <c r="E173" s="33"/>
      <c r="F173" s="28"/>
      <c r="G173" s="52"/>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8"/>
        <v>#N/A</v>
      </c>
      <c r="AS173" s="70" t="e">
        <f t="shared" si="10"/>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9"/>
        <v>#N/A</v>
      </c>
    </row>
    <row r="174" spans="1:75" ht="25" customHeight="1" x14ac:dyDescent="0.15">
      <c r="A174" s="34"/>
      <c r="B174" s="33"/>
      <c r="C174" s="33"/>
      <c r="D174" s="33"/>
      <c r="E174" s="33"/>
      <c r="F174" s="28"/>
      <c r="G174" s="52"/>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8"/>
        <v>#N/A</v>
      </c>
      <c r="AS174" s="70" t="e">
        <f t="shared" si="10"/>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9"/>
        <v>#N/A</v>
      </c>
    </row>
    <row r="175" spans="1:75" ht="25" customHeight="1" x14ac:dyDescent="0.15">
      <c r="A175" s="34"/>
      <c r="B175" s="33"/>
      <c r="C175" s="33"/>
      <c r="D175" s="33"/>
      <c r="E175" s="33"/>
      <c r="F175" s="28"/>
      <c r="G175" s="52"/>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8"/>
        <v>#N/A</v>
      </c>
      <c r="AS175" s="70" t="e">
        <f t="shared" si="10"/>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9"/>
        <v>#N/A</v>
      </c>
    </row>
    <row r="176" spans="1:75" ht="25" customHeight="1" x14ac:dyDescent="0.15">
      <c r="A176" s="34"/>
      <c r="B176" s="33"/>
      <c r="C176" s="33"/>
      <c r="D176" s="33"/>
      <c r="E176" s="33"/>
      <c r="F176" s="28"/>
      <c r="G176" s="52"/>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8"/>
        <v>#N/A</v>
      </c>
      <c r="AS176" s="70" t="e">
        <f t="shared" si="10"/>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9"/>
        <v>#N/A</v>
      </c>
    </row>
    <row r="177" spans="1:75" ht="25" customHeight="1" x14ac:dyDescent="0.15">
      <c r="A177" s="34"/>
      <c r="B177" s="33"/>
      <c r="C177" s="33"/>
      <c r="D177" s="33"/>
      <c r="E177" s="33"/>
      <c r="F177" s="28"/>
      <c r="G177" s="52"/>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8"/>
        <v>#N/A</v>
      </c>
      <c r="AS177" s="70" t="e">
        <f t="shared" si="10"/>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9"/>
        <v>#N/A</v>
      </c>
    </row>
    <row r="178" spans="1:75" ht="25" customHeight="1" x14ac:dyDescent="0.15">
      <c r="A178" s="34"/>
      <c r="B178" s="33"/>
      <c r="C178" s="33"/>
      <c r="D178" s="33"/>
      <c r="E178" s="33"/>
      <c r="F178" s="28"/>
      <c r="G178" s="52"/>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8"/>
        <v>#N/A</v>
      </c>
      <c r="AS178" s="70" t="e">
        <f t="shared" si="10"/>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9"/>
        <v>#N/A</v>
      </c>
    </row>
    <row r="179" spans="1:75" ht="25" customHeight="1" x14ac:dyDescent="0.15">
      <c r="A179" s="34"/>
      <c r="B179" s="33"/>
      <c r="C179" s="33"/>
      <c r="D179" s="33"/>
      <c r="E179" s="33"/>
      <c r="F179" s="28"/>
      <c r="G179" s="52"/>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8"/>
        <v>#N/A</v>
      </c>
      <c r="AS179" s="70" t="e">
        <f t="shared" si="10"/>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9"/>
        <v>#N/A</v>
      </c>
    </row>
    <row r="180" spans="1:75" ht="25" customHeight="1" x14ac:dyDescent="0.15">
      <c r="A180" s="34"/>
      <c r="B180" s="33"/>
      <c r="C180" s="33"/>
      <c r="D180" s="33"/>
      <c r="E180" s="33"/>
      <c r="F180" s="28"/>
      <c r="G180" s="52"/>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8"/>
        <v>#N/A</v>
      </c>
      <c r="AS180" s="70" t="e">
        <f t="shared" si="10"/>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9"/>
        <v>#N/A</v>
      </c>
    </row>
    <row r="181" spans="1:75" ht="25" customHeight="1" x14ac:dyDescent="0.15">
      <c r="A181" s="34"/>
      <c r="B181" s="33"/>
      <c r="C181" s="33"/>
      <c r="D181" s="33"/>
      <c r="E181" s="33"/>
      <c r="F181" s="28"/>
      <c r="G181" s="52"/>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8"/>
        <v>#N/A</v>
      </c>
      <c r="AS181" s="70" t="e">
        <f t="shared" si="10"/>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9"/>
        <v>#N/A</v>
      </c>
    </row>
    <row r="182" spans="1:75" ht="25" customHeight="1" x14ac:dyDescent="0.15">
      <c r="A182" s="34"/>
      <c r="B182" s="33"/>
      <c r="C182" s="33"/>
      <c r="D182" s="33"/>
      <c r="E182" s="33"/>
      <c r="F182" s="28"/>
      <c r="G182" s="52"/>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8"/>
        <v>#N/A</v>
      </c>
      <c r="AS182" s="70" t="e">
        <f t="shared" si="10"/>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9"/>
        <v>#N/A</v>
      </c>
    </row>
    <row r="183" spans="1:75" ht="25" customHeight="1" x14ac:dyDescent="0.15">
      <c r="A183" s="34"/>
      <c r="B183" s="33"/>
      <c r="C183" s="33"/>
      <c r="D183" s="33"/>
      <c r="E183" s="33"/>
      <c r="F183" s="28"/>
      <c r="G183" s="52"/>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8"/>
        <v>#N/A</v>
      </c>
      <c r="AS183" s="70" t="e">
        <f t="shared" si="10"/>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9"/>
        <v>#N/A</v>
      </c>
    </row>
    <row r="184" spans="1:75" ht="25" customHeight="1" x14ac:dyDescent="0.15">
      <c r="A184" s="34"/>
      <c r="B184" s="33"/>
      <c r="C184" s="33"/>
      <c r="D184" s="33"/>
      <c r="E184" s="33"/>
      <c r="F184" s="28"/>
      <c r="G184" s="52"/>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8"/>
        <v>#N/A</v>
      </c>
      <c r="AS184" s="70" t="e">
        <f t="shared" si="10"/>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9"/>
        <v>#N/A</v>
      </c>
    </row>
    <row r="185" spans="1:75" ht="25" customHeight="1" x14ac:dyDescent="0.15">
      <c r="A185" s="34"/>
      <c r="B185" s="33"/>
      <c r="C185" s="33"/>
      <c r="D185" s="33"/>
      <c r="E185" s="33"/>
      <c r="F185" s="28"/>
      <c r="G185" s="52"/>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8"/>
        <v>#N/A</v>
      </c>
      <c r="AS185" s="70" t="e">
        <f t="shared" si="10"/>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9"/>
        <v>#N/A</v>
      </c>
    </row>
    <row r="186" spans="1:75" ht="25" customHeight="1" x14ac:dyDescent="0.15">
      <c r="A186" s="34"/>
      <c r="B186" s="33"/>
      <c r="C186" s="33"/>
      <c r="D186" s="33"/>
      <c r="E186" s="33"/>
      <c r="F186" s="28"/>
      <c r="G186" s="52"/>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8"/>
        <v>#N/A</v>
      </c>
      <c r="AS186" s="70" t="e">
        <f t="shared" si="10"/>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9"/>
        <v>#N/A</v>
      </c>
    </row>
    <row r="187" spans="1:75" ht="25" customHeight="1" x14ac:dyDescent="0.15">
      <c r="A187" s="34"/>
      <c r="B187" s="33"/>
      <c r="C187" s="33"/>
      <c r="D187" s="33"/>
      <c r="E187" s="33"/>
      <c r="F187" s="28"/>
      <c r="G187" s="52"/>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8"/>
        <v>#N/A</v>
      </c>
      <c r="AS187" s="70" t="e">
        <f t="shared" si="10"/>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9"/>
        <v>#N/A</v>
      </c>
    </row>
    <row r="188" spans="1:75" ht="25" customHeight="1" x14ac:dyDescent="0.15">
      <c r="A188" s="34"/>
      <c r="B188" s="33"/>
      <c r="C188" s="33"/>
      <c r="D188" s="33"/>
      <c r="E188" s="33"/>
      <c r="F188" s="28"/>
      <c r="G188" s="52"/>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8"/>
        <v>#N/A</v>
      </c>
      <c r="AS188" s="70" t="e">
        <f t="shared" si="10"/>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9"/>
        <v>#N/A</v>
      </c>
    </row>
    <row r="189" spans="1:75" ht="25" customHeight="1" x14ac:dyDescent="0.15">
      <c r="A189" s="34"/>
      <c r="B189" s="33"/>
      <c r="C189" s="33"/>
      <c r="D189" s="33"/>
      <c r="E189" s="33"/>
      <c r="F189" s="28"/>
      <c r="G189" s="52"/>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8"/>
        <v>#N/A</v>
      </c>
      <c r="AS189" s="70" t="e">
        <f t="shared" si="10"/>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9"/>
        <v>#N/A</v>
      </c>
    </row>
    <row r="190" spans="1:75" ht="25" customHeight="1" x14ac:dyDescent="0.15">
      <c r="A190" s="34"/>
      <c r="B190" s="33"/>
      <c r="C190" s="33"/>
      <c r="D190" s="33"/>
      <c r="E190" s="33"/>
      <c r="F190" s="28"/>
      <c r="G190" s="52"/>
      <c r="H190" s="52"/>
      <c r="I190" s="52"/>
      <c r="J190" s="52"/>
      <c r="K190" s="52"/>
      <c r="L190" s="52"/>
      <c r="M190" s="52"/>
      <c r="N190" s="52"/>
      <c r="O190" s="53"/>
      <c r="P190" s="53"/>
      <c r="Q190" s="53"/>
      <c r="R190" s="53"/>
      <c r="S190" s="53"/>
      <c r="T190" s="53"/>
      <c r="U190" s="53"/>
      <c r="V190" s="60"/>
      <c r="W190" s="60"/>
      <c r="X190" s="60"/>
      <c r="Y190" s="60"/>
      <c r="Z190" s="60"/>
      <c r="AA190" s="60"/>
      <c r="AB190" s="60"/>
      <c r="AC190" s="60"/>
      <c r="AD190" s="60"/>
      <c r="AE190" s="60"/>
      <c r="AF190" s="60"/>
      <c r="AG190" s="60"/>
      <c r="AH190" s="60"/>
      <c r="AI190" s="60"/>
      <c r="AJ190" s="58"/>
      <c r="AK190" s="58"/>
      <c r="AL190" s="58"/>
      <c r="AM190" s="58"/>
      <c r="AN190" s="58"/>
      <c r="AO190" s="58"/>
      <c r="AP190" s="58"/>
      <c r="AQ190" s="58"/>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E190" s="68" t="e">
        <f>VLOOKUP(AO190,'Validation Lists'!$B$232:$C$235,2,FALSE)</f>
        <v>#N/A</v>
      </c>
      <c r="BF190" s="68" t="e">
        <f>VLOOKUP(AP190,'Validation Lists'!$B$232:$C$235,2,FALSE)</f>
        <v>#N/A</v>
      </c>
      <c r="BG190" s="68" t="e">
        <f>VLOOKUP(AQ190,'Validation Lists'!$B$232:$C$235,2,FALSE)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VLOOKUP(AG190,'Validation Lists'!$B$229:$C$230,2,FALSE)</f>
        <v>#N/A</v>
      </c>
      <c r="BU190" s="68" t="e">
        <f>VLOOKUP(AH190,'Validation Lists'!$B$229:$C$230,2,FALSE)</f>
        <v>#N/A</v>
      </c>
      <c r="BV190" s="68" t="e">
        <f>VLOOKUP(AI190,'Validation Lists'!$B$229:$C$230,2,FALSE)</f>
        <v>#N/A</v>
      </c>
      <c r="BW190" s="68" t="e">
        <f t="shared" si="9"/>
        <v>#N/A</v>
      </c>
    </row>
    <row r="191" spans="1:75" ht="25" customHeight="1" x14ac:dyDescent="0.15">
      <c r="A191" s="34"/>
      <c r="B191" s="33"/>
      <c r="C191" s="33"/>
      <c r="D191" s="33"/>
      <c r="E191" s="33"/>
      <c r="F191" s="28"/>
      <c r="G191" s="52"/>
      <c r="H191" s="52"/>
      <c r="I191" s="52"/>
      <c r="J191" s="52"/>
      <c r="K191" s="52"/>
      <c r="L191" s="52"/>
      <c r="M191" s="52"/>
      <c r="N191" s="52"/>
      <c r="O191" s="53"/>
      <c r="P191" s="53"/>
      <c r="Q191" s="53"/>
      <c r="R191" s="53"/>
      <c r="S191" s="53"/>
      <c r="T191" s="53"/>
      <c r="U191" s="53"/>
      <c r="V191" s="60"/>
      <c r="W191" s="60"/>
      <c r="X191" s="60"/>
      <c r="Y191" s="60"/>
      <c r="Z191" s="60"/>
      <c r="AA191" s="60"/>
      <c r="AB191" s="60"/>
      <c r="AC191" s="60"/>
      <c r="AD191" s="60"/>
      <c r="AE191" s="60"/>
      <c r="AF191" s="60"/>
      <c r="AG191" s="60"/>
      <c r="AH191" s="60"/>
      <c r="AI191" s="60"/>
      <c r="AJ191" s="58"/>
      <c r="AK191" s="58"/>
      <c r="AL191" s="58"/>
      <c r="AM191" s="58"/>
      <c r="AN191" s="58"/>
      <c r="AO191" s="58"/>
      <c r="AP191" s="58"/>
      <c r="AQ191" s="58"/>
      <c r="AZ191" s="68" t="e">
        <f>VLOOKUP(AJ191,'Validation Lists'!$B$232:$C$235,2,FALSE)</f>
        <v>#N/A</v>
      </c>
      <c r="BA191" s="68" t="e">
        <f>VLOOKUP(AK191,'Validation Lists'!$B$232:$C$235,2,FALSE)</f>
        <v>#N/A</v>
      </c>
      <c r="BB191" s="68" t="e">
        <f>VLOOKUP(AL191,'Validation Lists'!$B$232:$C$235,2,FALSE)</f>
        <v>#N/A</v>
      </c>
      <c r="BC191" s="68" t="e">
        <f>VLOOKUP(AM191,'Validation Lists'!$B$232:$C$235,2,FALSE)</f>
        <v>#N/A</v>
      </c>
      <c r="BD191" s="68" t="e">
        <f>VLOOKUP(AN191,'Validation Lists'!$B$232:$C$235,2,FALSE)</f>
        <v>#N/A</v>
      </c>
      <c r="BE191" s="68" t="e">
        <f>VLOOKUP(AO191,'Validation Lists'!$B$232:$C$235,2,FALSE)</f>
        <v>#N/A</v>
      </c>
      <c r="BF191" s="68" t="e">
        <f>VLOOKUP(AP191,'Validation Lists'!$B$232:$C$235,2,FALSE)</f>
        <v>#N/A</v>
      </c>
      <c r="BG191" s="68" t="e">
        <f>VLOOKUP(AQ191,'Validation Lists'!$B$232:$C$235,2,FALSE)</f>
        <v>#N/A</v>
      </c>
      <c r="BI191" s="68" t="e">
        <f>VLOOKUP(V191,'Validation Lists'!$B$229:$C$230,2,FALSE)</f>
        <v>#N/A</v>
      </c>
      <c r="BJ191" s="68" t="e">
        <f>VLOOKUP(W191,'Validation Lists'!$B$229:$C$230,2,FALSE)</f>
        <v>#N/A</v>
      </c>
      <c r="BK191" s="68" t="e">
        <f>VLOOKUP(X191,'Validation Lists'!$B$229:$C$230,2,FALSE)</f>
        <v>#N/A</v>
      </c>
      <c r="BL191" s="68" t="e">
        <f>VLOOKUP(Y191,'Validation Lists'!$B$229:$C$230,2,FALSE)</f>
        <v>#N/A</v>
      </c>
      <c r="BM191" s="68" t="e">
        <f>VLOOKUP(Z191,'Validation Lists'!$B$229:$C$230,2,FALSE)</f>
        <v>#N/A</v>
      </c>
      <c r="BN191" s="68" t="e">
        <f>VLOOKUP(AA191,'Validation Lists'!$B$229:$C$230,2,FALSE)</f>
        <v>#N/A</v>
      </c>
      <c r="BO191" s="68" t="e">
        <f>VLOOKUP(AB191,'Validation Lists'!$B$229:$C$230,2,FALSE)</f>
        <v>#N/A</v>
      </c>
      <c r="BP191" s="68" t="e">
        <f>VLOOKUP(AC191,'Validation Lists'!$B$229:$C$230,2,FALSE)</f>
        <v>#N/A</v>
      </c>
      <c r="BQ191" s="68" t="e">
        <f>VLOOKUP(AD191,'Validation Lists'!$B$229:$C$230,2,FALSE)</f>
        <v>#N/A</v>
      </c>
      <c r="BR191" s="68" t="e">
        <f>VLOOKUP(AE191,'Validation Lists'!$B$229:$C$230,2,FALSE)</f>
        <v>#N/A</v>
      </c>
      <c r="BS191" s="68" t="e">
        <f>VLOOKUP(AF191,'Validation Lists'!$B$229:$C$230,2,FALSE)</f>
        <v>#N/A</v>
      </c>
      <c r="BT191" s="68" t="e">
        <f>VLOOKUP(AG191,'Validation Lists'!$B$229:$C$230,2,FALSE)</f>
        <v>#N/A</v>
      </c>
      <c r="BU191" s="68" t="e">
        <f>VLOOKUP(AH191,'Validation Lists'!$B$229:$C$230,2,FALSE)</f>
        <v>#N/A</v>
      </c>
      <c r="BV191" s="68" t="e">
        <f>VLOOKUP(AI191,'Validation Lists'!$B$229:$C$230,2,FALSE)</f>
        <v>#N/A</v>
      </c>
      <c r="BW191" s="68" t="e">
        <f t="shared" si="9"/>
        <v>#N/A</v>
      </c>
    </row>
    <row r="192" spans="1:75" ht="25" customHeight="1" x14ac:dyDescent="0.15">
      <c r="A192" s="34"/>
      <c r="B192" s="33"/>
      <c r="C192" s="33"/>
      <c r="D192" s="33"/>
      <c r="E192" s="33"/>
      <c r="F192" s="28"/>
      <c r="G192" s="52"/>
      <c r="H192" s="52"/>
      <c r="I192" s="52"/>
      <c r="J192" s="52"/>
      <c r="K192" s="52"/>
      <c r="L192" s="52"/>
      <c r="M192" s="52"/>
      <c r="N192" s="52"/>
      <c r="O192" s="53"/>
      <c r="P192" s="53"/>
      <c r="Q192" s="53"/>
      <c r="R192" s="53"/>
      <c r="S192" s="53"/>
      <c r="T192" s="53"/>
      <c r="U192" s="53"/>
      <c r="V192" s="60"/>
      <c r="W192" s="60"/>
      <c r="X192" s="60"/>
      <c r="Y192" s="60"/>
      <c r="Z192" s="60"/>
      <c r="AA192" s="60"/>
      <c r="AB192" s="60"/>
      <c r="AC192" s="60"/>
      <c r="AD192" s="60"/>
      <c r="AE192" s="60"/>
      <c r="AF192" s="60"/>
      <c r="AG192" s="60"/>
      <c r="AH192" s="60"/>
      <c r="AI192" s="60"/>
      <c r="AJ192" s="58"/>
      <c r="AK192" s="58"/>
      <c r="AL192" s="58"/>
      <c r="AM192" s="58"/>
      <c r="AN192" s="58"/>
      <c r="AO192" s="58"/>
      <c r="AP192" s="58"/>
      <c r="AQ192" s="58"/>
      <c r="AZ192" s="68" t="e">
        <f>VLOOKUP(AJ192,'Validation Lists'!$B$232:$C$235,2,FALSE)</f>
        <v>#N/A</v>
      </c>
      <c r="BA192" s="68" t="e">
        <f>VLOOKUP(AK192,'Validation Lists'!$B$232:$C$235,2,FALSE)</f>
        <v>#N/A</v>
      </c>
      <c r="BB192" s="68" t="e">
        <f>VLOOKUP(AL192,'Validation Lists'!$B$232:$C$235,2,FALSE)</f>
        <v>#N/A</v>
      </c>
      <c r="BC192" s="68" t="e">
        <f>VLOOKUP(AM192,'Validation Lists'!$B$232:$C$235,2,FALSE)</f>
        <v>#N/A</v>
      </c>
      <c r="BD192" s="68" t="e">
        <f>VLOOKUP(AN192,'Validation Lists'!$B$232:$C$235,2,FALSE)</f>
        <v>#N/A</v>
      </c>
      <c r="BE192" s="68" t="e">
        <f>VLOOKUP(AO192,'Validation Lists'!$B$232:$C$235,2,FALSE)</f>
        <v>#N/A</v>
      </c>
      <c r="BF192" s="68" t="e">
        <f>VLOOKUP(AP192,'Validation Lists'!$B$232:$C$235,2,FALSE)</f>
        <v>#N/A</v>
      </c>
      <c r="BG192" s="68" t="e">
        <f>VLOOKUP(AQ192,'Validation Lists'!$B$232:$C$235,2,FALSE)</f>
        <v>#N/A</v>
      </c>
      <c r="BI192" s="68" t="e">
        <f>VLOOKUP(V192,'Validation Lists'!$B$229:$C$230,2,FALSE)</f>
        <v>#N/A</v>
      </c>
      <c r="BJ192" s="68" t="e">
        <f>VLOOKUP(W192,'Validation Lists'!$B$229:$C$230,2,FALSE)</f>
        <v>#N/A</v>
      </c>
      <c r="BK192" s="68" t="e">
        <f>VLOOKUP(X192,'Validation Lists'!$B$229:$C$230,2,FALSE)</f>
        <v>#N/A</v>
      </c>
      <c r="BL192" s="68" t="e">
        <f>VLOOKUP(Y192,'Validation Lists'!$B$229:$C$230,2,FALSE)</f>
        <v>#N/A</v>
      </c>
      <c r="BM192" s="68" t="e">
        <f>VLOOKUP(Z192,'Validation Lists'!$B$229:$C$230,2,FALSE)</f>
        <v>#N/A</v>
      </c>
      <c r="BN192" s="68" t="e">
        <f>VLOOKUP(AA192,'Validation Lists'!$B$229:$C$230,2,FALSE)</f>
        <v>#N/A</v>
      </c>
      <c r="BO192" s="68" t="e">
        <f>VLOOKUP(AB192,'Validation Lists'!$B$229:$C$230,2,FALSE)</f>
        <v>#N/A</v>
      </c>
      <c r="BP192" s="68" t="e">
        <f>VLOOKUP(AC192,'Validation Lists'!$B$229:$C$230,2,FALSE)</f>
        <v>#N/A</v>
      </c>
      <c r="BQ192" s="68" t="e">
        <f>VLOOKUP(AD192,'Validation Lists'!$B$229:$C$230,2,FALSE)</f>
        <v>#N/A</v>
      </c>
      <c r="BR192" s="68" t="e">
        <f>VLOOKUP(AE192,'Validation Lists'!$B$229:$C$230,2,FALSE)</f>
        <v>#N/A</v>
      </c>
      <c r="BS192" s="68" t="e">
        <f>VLOOKUP(AF192,'Validation Lists'!$B$229:$C$230,2,FALSE)</f>
        <v>#N/A</v>
      </c>
      <c r="BT192" s="68" t="e">
        <f>VLOOKUP(AG192,'Validation Lists'!$B$229:$C$230,2,FALSE)</f>
        <v>#N/A</v>
      </c>
      <c r="BU192" s="68" t="e">
        <f>VLOOKUP(AH192,'Validation Lists'!$B$229:$C$230,2,FALSE)</f>
        <v>#N/A</v>
      </c>
      <c r="BV192" s="68" t="e">
        <f>VLOOKUP(AI192,'Validation Lists'!$B$229:$C$230,2,FALSE)</f>
        <v>#N/A</v>
      </c>
      <c r="BW192" s="68" t="e">
        <f t="shared" si="9"/>
        <v>#N/A</v>
      </c>
    </row>
    <row r="193" spans="1:21" ht="25" customHeight="1" x14ac:dyDescent="0.15">
      <c r="A193" s="34"/>
      <c r="B193" s="33"/>
      <c r="C193" s="33"/>
      <c r="D193" s="33"/>
      <c r="E193" s="33"/>
      <c r="F193" s="28"/>
      <c r="G193" s="52"/>
      <c r="H193" s="52"/>
      <c r="I193" s="52"/>
      <c r="J193" s="52"/>
      <c r="K193" s="52"/>
      <c r="L193" s="52"/>
      <c r="M193" s="52"/>
      <c r="N193" s="52"/>
      <c r="O193" s="53"/>
      <c r="P193" s="53"/>
      <c r="Q193" s="53"/>
      <c r="R193" s="53"/>
      <c r="S193" s="53"/>
      <c r="T193" s="53"/>
      <c r="U193" s="53"/>
    </row>
    <row r="194" spans="1:21" ht="25" customHeight="1" x14ac:dyDescent="0.15">
      <c r="A194" s="34"/>
      <c r="B194" s="33"/>
      <c r="C194" s="33"/>
      <c r="D194" s="33"/>
      <c r="E194" s="33"/>
      <c r="F194" s="28"/>
      <c r="G194" s="52"/>
      <c r="H194" s="52"/>
      <c r="I194" s="52"/>
      <c r="J194" s="52"/>
      <c r="K194" s="52"/>
      <c r="L194" s="52"/>
      <c r="M194" s="52"/>
      <c r="N194" s="52"/>
      <c r="O194" s="53"/>
      <c r="P194" s="53"/>
      <c r="Q194" s="53"/>
      <c r="R194" s="53"/>
      <c r="S194" s="53"/>
      <c r="T194" s="53"/>
      <c r="U194" s="53"/>
    </row>
    <row r="195" spans="1:21" ht="25" customHeight="1" x14ac:dyDescent="0.15">
      <c r="A195" s="34"/>
      <c r="B195" s="33"/>
      <c r="C195" s="33"/>
      <c r="D195" s="33"/>
      <c r="E195" s="33"/>
      <c r="F195" s="28"/>
      <c r="G195" s="52"/>
      <c r="H195" s="52"/>
      <c r="I195" s="52"/>
      <c r="J195" s="52"/>
      <c r="K195" s="52"/>
      <c r="L195" s="52"/>
      <c r="M195" s="52"/>
      <c r="N195" s="52"/>
      <c r="O195" s="53"/>
      <c r="P195" s="53"/>
      <c r="Q195" s="53"/>
      <c r="R195" s="53"/>
      <c r="S195" s="53"/>
      <c r="T195" s="53"/>
      <c r="U195" s="53"/>
    </row>
    <row r="196" spans="1:21" ht="25" customHeight="1" x14ac:dyDescent="0.15">
      <c r="A196" s="34"/>
      <c r="B196" s="33"/>
      <c r="C196" s="33"/>
      <c r="D196" s="33"/>
      <c r="E196" s="33"/>
      <c r="F196" s="28"/>
      <c r="G196" s="52"/>
      <c r="H196" s="52"/>
      <c r="I196" s="52"/>
      <c r="J196" s="52"/>
      <c r="K196" s="52"/>
      <c r="L196" s="52"/>
      <c r="M196" s="52"/>
      <c r="N196" s="52"/>
      <c r="O196" s="53"/>
      <c r="P196" s="53"/>
      <c r="Q196" s="53"/>
      <c r="R196" s="53"/>
      <c r="S196" s="53"/>
      <c r="T196" s="53"/>
      <c r="U196" s="53"/>
    </row>
    <row r="197" spans="1:21" ht="25" customHeight="1" x14ac:dyDescent="0.15">
      <c r="A197" s="34"/>
      <c r="B197" s="33"/>
      <c r="C197" s="33"/>
      <c r="D197" s="33"/>
      <c r="E197" s="33"/>
      <c r="F197" s="28"/>
      <c r="G197" s="52"/>
      <c r="H197" s="52"/>
      <c r="I197" s="52"/>
      <c r="J197" s="52"/>
      <c r="K197" s="52"/>
      <c r="L197" s="52"/>
      <c r="M197" s="52"/>
      <c r="N197" s="52"/>
      <c r="O197" s="53"/>
      <c r="P197" s="53"/>
      <c r="Q197" s="53"/>
      <c r="R197" s="53"/>
      <c r="S197" s="53"/>
      <c r="T197" s="53"/>
      <c r="U197" s="53"/>
    </row>
    <row r="198" spans="1:21" ht="25" customHeight="1" x14ac:dyDescent="0.15">
      <c r="A198" s="34"/>
      <c r="B198" s="33"/>
      <c r="C198" s="33"/>
      <c r="D198" s="33"/>
      <c r="E198" s="33"/>
      <c r="F198" s="28"/>
      <c r="G198" s="52"/>
      <c r="H198" s="52"/>
      <c r="I198" s="52"/>
      <c r="J198" s="52"/>
      <c r="K198" s="52"/>
      <c r="L198" s="52"/>
      <c r="M198" s="52"/>
      <c r="N198" s="52"/>
      <c r="O198" s="53"/>
      <c r="P198" s="53"/>
      <c r="Q198" s="53"/>
      <c r="R198" s="53"/>
      <c r="S198" s="53"/>
      <c r="T198" s="53"/>
      <c r="U198" s="53"/>
    </row>
    <row r="199" spans="1:21" ht="25" customHeight="1" x14ac:dyDescent="0.15">
      <c r="A199" s="34"/>
      <c r="B199" s="33"/>
      <c r="C199" s="33"/>
      <c r="D199" s="33"/>
      <c r="E199" s="33"/>
      <c r="F199" s="28"/>
      <c r="G199" s="52"/>
      <c r="H199" s="52"/>
      <c r="I199" s="52"/>
      <c r="J199" s="52"/>
      <c r="K199" s="52"/>
      <c r="L199" s="52"/>
      <c r="M199" s="52"/>
      <c r="N199" s="52"/>
      <c r="O199" s="53"/>
      <c r="P199" s="53"/>
      <c r="Q199" s="53"/>
      <c r="R199" s="53"/>
      <c r="S199" s="53"/>
      <c r="T199" s="53"/>
      <c r="U199" s="53"/>
    </row>
    <row r="200" spans="1:21" ht="25" customHeight="1" x14ac:dyDescent="0.15">
      <c r="A200" s="34"/>
      <c r="B200" s="33"/>
      <c r="C200" s="33"/>
      <c r="D200" s="33"/>
      <c r="E200" s="33"/>
      <c r="F200" s="28"/>
      <c r="G200" s="52"/>
      <c r="H200" s="52"/>
      <c r="I200" s="52"/>
      <c r="J200" s="52"/>
      <c r="K200" s="52"/>
      <c r="L200" s="52"/>
      <c r="M200" s="52"/>
      <c r="N200" s="52"/>
      <c r="O200" s="53"/>
      <c r="P200" s="53"/>
      <c r="Q200" s="53"/>
      <c r="R200" s="53"/>
      <c r="S200" s="53"/>
      <c r="T200" s="53"/>
      <c r="U200" s="53"/>
    </row>
  </sheetData>
  <mergeCells count="7">
    <mergeCell ref="AS2:AS3"/>
    <mergeCell ref="A2:F2"/>
    <mergeCell ref="G2:N2"/>
    <mergeCell ref="O2:U2"/>
    <mergeCell ref="V2:AI2"/>
    <mergeCell ref="AJ2:AQ2"/>
    <mergeCell ref="AR2:AR3"/>
  </mergeCell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3D658D20-A56C-4DB3-B8BD-757F5DD1B9DE}">
          <x14:formula1>
            <xm:f>'Validation Lists'!$B$232:$B$235</xm:f>
          </x14:formula1>
          <xm:sqref>AJ10:AQ192 AJ4:AN8 AP4:AQ8 AO4:AO9 AP9 AM9:AN9</xm:sqref>
        </x14:dataValidation>
        <x14:dataValidation type="list" allowBlank="1" showInputMessage="1" showErrorMessage="1" xr:uid="{4A2FE2A6-8D9D-4284-8468-634EA7445699}">
          <x14:formula1>
            <xm:f>'Validation Lists'!$B$229:$B$230</xm:f>
          </x14:formula1>
          <xm:sqref>W10:AE17 W4:AI9 V4:V17 AF10:AI192</xm:sqref>
        </x14:dataValidation>
        <x14:dataValidation type="list" allowBlank="1" showInputMessage="1" showErrorMessage="1" xr:uid="{5C3C32FB-A917-4CEB-A277-9C81EF49FD00}">
          <x14:formula1>
            <xm:f>'Validation Lists'!$B$18:$B$27</xm:f>
          </x14:formula1>
          <xm:sqref>E12:E13 E18:E200</xm:sqref>
        </x14:dataValidation>
        <x14:dataValidation type="list" allowBlank="1" showInputMessage="1" showErrorMessage="1" xr:uid="{FAD716D0-FEE3-40AE-9F39-8140ABB3E0C9}">
          <x14:formula1>
            <xm:f>'Validation Lists'!$B$223:$B$227</xm:f>
          </x14:formula1>
          <xm:sqref>F18:F200</xm:sqref>
        </x14:dataValidation>
        <x14:dataValidation type="list" allowBlank="1" showInputMessage="1" showErrorMessage="1" xr:uid="{7AA071AF-37F4-43A6-B1C5-40AA958C875F}">
          <x14:formula1>
            <xm:f>'Validation Lists'!$B$162:$B$163</xm:f>
          </x14:formula1>
          <xm:sqref>D18:D200</xm:sqref>
        </x14:dataValidation>
        <x14:dataValidation type="list" allowBlank="1" showInputMessage="1" showErrorMessage="1" xr:uid="{E3B9E483-7371-408C-848F-02F87070E093}">
          <x14:formula1>
            <xm:f>'Validation Lists'!$B$18:$B$79</xm:f>
          </x14:formula1>
          <xm:sqref>E201:F201</xm:sqref>
        </x14:dataValidation>
        <x14:dataValidation type="list" allowBlank="1" showInputMessage="1" showErrorMessage="1" xr:uid="{98CF884D-AD8A-4B9B-89BF-AD419A506C04}">
          <x14:formula1>
            <xm:f>'Validation Lists'!$B$3:$B$16</xm:f>
          </x14:formula1>
          <xm:sqref>D201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W199"/>
  <sheetViews>
    <sheetView topLeftCell="A3" workbookViewId="0">
      <selection activeCell="E4" sqref="E4:E5"/>
    </sheetView>
  </sheetViews>
  <sheetFormatPr baseColWidth="10" defaultColWidth="8.6640625" defaultRowHeight="14" x14ac:dyDescent="0.15"/>
  <cols>
    <col min="1" max="1" width="8.6640625" style="47"/>
    <col min="2" max="2" width="17.5" style="48" customWidth="1"/>
    <col min="3" max="3" width="16.6640625" style="48" customWidth="1"/>
    <col min="4" max="4" width="14.5" style="48" customWidth="1"/>
    <col min="5" max="5" width="12.6640625" style="48" customWidth="1"/>
    <col min="6" max="6" width="29.83203125" style="48" customWidth="1"/>
    <col min="7" max="7" width="31.33203125" style="48" customWidth="1"/>
    <col min="8" max="8" width="16.33203125" style="48" customWidth="1"/>
    <col min="9" max="14" width="12.6640625" style="48" customWidth="1"/>
    <col min="15" max="15" width="15.83203125" style="48" customWidth="1"/>
    <col min="16" max="21" width="12.6640625" style="47" customWidth="1"/>
    <col min="22" max="43" width="23.5" style="48" hidden="1" customWidth="1"/>
    <col min="44" max="44" width="20.33203125" style="35" customWidth="1"/>
    <col min="45" max="45" width="25.33203125" style="47" hidden="1" customWidth="1"/>
    <col min="46" max="51" width="8.6640625" style="35"/>
    <col min="52" max="52" width="9.1640625" style="35" bestFit="1" customWidth="1"/>
    <col min="53" max="75" width="8.6640625" style="35"/>
    <col min="76" max="16384" width="8.6640625" style="47"/>
  </cols>
  <sheetData>
    <row r="1" spans="1:75" x14ac:dyDescent="0.15">
      <c r="AZ1" s="69" t="s">
        <v>297</v>
      </c>
      <c r="BI1" s="69" t="s">
        <v>297</v>
      </c>
    </row>
    <row r="2" spans="1:75" ht="42"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s="51" customFormat="1" ht="140.5" customHeight="1" x14ac:dyDescent="0.15">
      <c r="A3" s="31" t="s">
        <v>8</v>
      </c>
      <c r="B3" s="30" t="s">
        <v>265</v>
      </c>
      <c r="C3" s="30" t="s">
        <v>0</v>
      </c>
      <c r="D3" s="30" t="s">
        <v>301</v>
      </c>
      <c r="E3" s="30" t="s">
        <v>137</v>
      </c>
      <c r="F3" s="30" t="s">
        <v>163</v>
      </c>
      <c r="G3" s="30" t="s">
        <v>167</v>
      </c>
      <c r="H3" s="49" t="s">
        <v>271</v>
      </c>
      <c r="I3" s="49" t="s">
        <v>168</v>
      </c>
      <c r="J3" s="49" t="s">
        <v>272</v>
      </c>
      <c r="K3" s="49"/>
      <c r="L3" s="49"/>
      <c r="M3" s="49"/>
      <c r="N3" s="49"/>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T3" s="35"/>
      <c r="AU3" s="35"/>
      <c r="AV3" s="35"/>
      <c r="AW3" s="35"/>
      <c r="AX3" s="35"/>
      <c r="AY3" s="35"/>
      <c r="AZ3" s="68"/>
      <c r="BA3" s="68"/>
      <c r="BB3" s="68"/>
      <c r="BC3" s="68"/>
      <c r="BD3" s="68"/>
      <c r="BE3" s="68"/>
      <c r="BF3" s="68"/>
      <c r="BG3" s="68"/>
      <c r="BH3" s="35"/>
      <c r="BI3" s="68"/>
      <c r="BJ3" s="68"/>
      <c r="BK3" s="68"/>
      <c r="BL3" s="68"/>
      <c r="BM3" s="68"/>
      <c r="BN3" s="68"/>
      <c r="BO3" s="68"/>
      <c r="BP3" s="68"/>
      <c r="BQ3" s="68"/>
      <c r="BR3" s="68"/>
      <c r="BS3" s="68"/>
      <c r="BT3" s="68"/>
      <c r="BU3" s="68"/>
      <c r="BV3" s="68"/>
      <c r="BW3" s="68"/>
    </row>
    <row r="4" spans="1:75" ht="81.75" customHeight="1" x14ac:dyDescent="0.15">
      <c r="A4" s="29">
        <v>1</v>
      </c>
      <c r="B4" s="30" t="s">
        <v>267</v>
      </c>
      <c r="C4" s="29" t="s">
        <v>191</v>
      </c>
      <c r="D4" s="29" t="s">
        <v>192</v>
      </c>
      <c r="E4" s="29">
        <v>2025</v>
      </c>
      <c r="F4" s="30" t="s">
        <v>268</v>
      </c>
      <c r="G4" s="30"/>
      <c r="H4" s="49"/>
      <c r="I4" s="52"/>
      <c r="J4" s="49"/>
      <c r="K4" s="49"/>
      <c r="L4" s="49"/>
      <c r="M4" s="49"/>
      <c r="N4" s="49"/>
      <c r="O4" s="39"/>
      <c r="P4" s="40"/>
      <c r="Q4" s="40"/>
      <c r="R4" s="40"/>
      <c r="S4" s="40"/>
      <c r="T4" s="41">
        <v>3000000</v>
      </c>
      <c r="U4" s="40">
        <f>ROUND(0.5%*T4,-2)</f>
        <v>15000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98">
        <v>51.466666666666661</v>
      </c>
      <c r="AS4" s="70" t="str">
        <f>IF(BW4=14,"","This Project does not fully meet qualification criteria")</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81.75" customHeight="1" x14ac:dyDescent="0.15">
      <c r="A5" s="29">
        <v>2</v>
      </c>
      <c r="B5" s="30" t="s">
        <v>269</v>
      </c>
      <c r="C5" s="29" t="s">
        <v>191</v>
      </c>
      <c r="D5" s="29" t="s">
        <v>192</v>
      </c>
      <c r="E5" s="29">
        <v>2024</v>
      </c>
      <c r="F5" s="30" t="s">
        <v>270</v>
      </c>
      <c r="G5" s="30"/>
      <c r="H5" s="49"/>
      <c r="I5" s="52"/>
      <c r="J5" s="49"/>
      <c r="K5" s="49"/>
      <c r="L5" s="49"/>
      <c r="M5" s="49"/>
      <c r="N5" s="49"/>
      <c r="O5" s="39"/>
      <c r="P5" s="40"/>
      <c r="Q5" s="40"/>
      <c r="R5" s="40"/>
      <c r="S5" s="40"/>
      <c r="T5" s="41">
        <v>2000000</v>
      </c>
      <c r="U5" s="40">
        <f>ROUND(0.5%*T5,-2)</f>
        <v>10000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98">
        <v>47.533333333333331</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68" si="0">SUM(BI5:BV5)</f>
        <v>14</v>
      </c>
    </row>
    <row r="6" spans="1:75" ht="25" customHeight="1" x14ac:dyDescent="0.15">
      <c r="A6" s="29"/>
      <c r="B6" s="30"/>
      <c r="C6" s="29"/>
      <c r="D6" s="29"/>
      <c r="E6" s="29">
        <v>2026</v>
      </c>
      <c r="F6" s="30"/>
      <c r="G6" s="30"/>
      <c r="H6" s="49"/>
      <c r="I6" s="52"/>
      <c r="J6" s="49"/>
      <c r="K6" s="49"/>
      <c r="L6" s="49"/>
      <c r="M6" s="49"/>
      <c r="N6" s="49"/>
      <c r="O6" s="39"/>
      <c r="P6" s="40"/>
      <c r="Q6" s="40"/>
      <c r="R6" s="40"/>
      <c r="S6" s="40"/>
      <c r="T6" s="41"/>
      <c r="U6" s="40"/>
      <c r="V6" s="54"/>
      <c r="W6" s="54"/>
      <c r="X6" s="54"/>
      <c r="Y6" s="54"/>
      <c r="Z6" s="54"/>
      <c r="AA6" s="54"/>
      <c r="AB6" s="54"/>
      <c r="AC6" s="54"/>
      <c r="AD6" s="54"/>
      <c r="AE6" s="54"/>
      <c r="AF6" s="54"/>
      <c r="AG6" s="54"/>
      <c r="AH6" s="54"/>
      <c r="AI6" s="54"/>
      <c r="AJ6" s="58"/>
      <c r="AK6" s="58"/>
      <c r="AL6" s="58"/>
      <c r="AM6" s="58"/>
      <c r="AN6" s="58"/>
      <c r="AO6" s="58"/>
      <c r="AP6" s="58"/>
      <c r="AQ6" s="58"/>
      <c r="AR6" s="52" t="e">
        <f t="shared" ref="AR6:AR68" si="1">ROUND((AZ$2*AZ6+BA$2*BA6+BB$2*BB6+BC$2*BC6+BD$2*BD6+BE$2*BE6+BF$2*BF6+BG$2*BG6)/3,0)</f>
        <v>#N/A</v>
      </c>
      <c r="AS6" s="70" t="e">
        <f t="shared" ref="AS6:AS69" si="2">IF(BW6=14,"","This Project does not fully meet qualification criteria")</f>
        <v>#N/A</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t="e">
        <f>VLOOKUP(V6,'Validation Lists'!$B$229:$C$230,2,FALSE)</f>
        <v>#N/A</v>
      </c>
      <c r="BJ6" s="68" t="e">
        <f>VLOOKUP(W6,'Validation Lists'!$B$229:$C$230,2,FALSE)</f>
        <v>#N/A</v>
      </c>
      <c r="BK6" s="68" t="e">
        <f>VLOOKUP(X6,'Validation Lists'!$B$229:$C$230,2,FALSE)</f>
        <v>#N/A</v>
      </c>
      <c r="BL6" s="68" t="e">
        <f>VLOOKUP(Y6,'Validation Lists'!$B$229:$C$230,2,FALSE)</f>
        <v>#N/A</v>
      </c>
      <c r="BM6" s="68" t="e">
        <f>VLOOKUP(Z6,'Validation Lists'!$B$229:$C$230,2,FALSE)</f>
        <v>#N/A</v>
      </c>
      <c r="BN6" s="68" t="e">
        <f>VLOOKUP(AA6,'Validation Lists'!$B$229:$C$230,2,FALSE)</f>
        <v>#N/A</v>
      </c>
      <c r="BO6" s="68" t="e">
        <f>VLOOKUP(AB6,'Validation Lists'!$B$229:$C$230,2,FALSE)</f>
        <v>#N/A</v>
      </c>
      <c r="BP6" s="68" t="e">
        <f>VLOOKUP(AC6,'Validation Lists'!$B$229:$C$230,2,FALSE)</f>
        <v>#N/A</v>
      </c>
      <c r="BQ6" s="68" t="e">
        <f>VLOOKUP(AD6,'Validation Lists'!$B$229:$C$230,2,FALSE)</f>
        <v>#N/A</v>
      </c>
      <c r="BR6" s="68" t="e">
        <f>VLOOKUP(AE6,'Validation Lists'!$B$229:$C$230,2,FALSE)</f>
        <v>#N/A</v>
      </c>
      <c r="BS6" s="68" t="e">
        <f>VLOOKUP(AF6,'Validation Lists'!$B$229:$C$230,2,FALSE)</f>
        <v>#N/A</v>
      </c>
      <c r="BT6" s="68" t="e">
        <f>VLOOKUP(AG6,'Validation Lists'!$B$229:$C$230,2,FALSE)</f>
        <v>#N/A</v>
      </c>
      <c r="BU6" s="68" t="e">
        <f>VLOOKUP(AH6,'Validation Lists'!$B$229:$C$230,2,FALSE)</f>
        <v>#N/A</v>
      </c>
      <c r="BV6" s="68" t="e">
        <f>VLOOKUP(AI6,'Validation Lists'!$B$229:$C$230,2,FALSE)</f>
        <v>#N/A</v>
      </c>
      <c r="BW6" s="68" t="e">
        <f t="shared" si="0"/>
        <v>#N/A</v>
      </c>
    </row>
    <row r="7" spans="1:75" ht="25" customHeight="1" x14ac:dyDescent="0.15">
      <c r="A7" s="29"/>
      <c r="B7" s="30"/>
      <c r="C7" s="30"/>
      <c r="D7" s="29"/>
      <c r="E7" s="29">
        <v>2024</v>
      </c>
      <c r="F7" s="30"/>
      <c r="G7" s="30"/>
      <c r="H7" s="49"/>
      <c r="I7" s="52"/>
      <c r="J7" s="49"/>
      <c r="K7" s="49"/>
      <c r="L7" s="49"/>
      <c r="M7" s="49"/>
      <c r="N7" s="49"/>
      <c r="O7" s="39"/>
      <c r="P7" s="40"/>
      <c r="Q7" s="40"/>
      <c r="R7" s="40"/>
      <c r="S7" s="40"/>
      <c r="T7" s="41"/>
      <c r="U7" s="40"/>
      <c r="V7" s="54"/>
      <c r="W7" s="54"/>
      <c r="X7" s="54"/>
      <c r="Y7" s="54"/>
      <c r="Z7" s="54"/>
      <c r="AA7" s="54"/>
      <c r="AB7" s="54"/>
      <c r="AC7" s="54"/>
      <c r="AD7" s="54"/>
      <c r="AE7" s="54"/>
      <c r="AF7" s="54"/>
      <c r="AG7" s="54"/>
      <c r="AH7" s="54"/>
      <c r="AI7" s="54"/>
      <c r="AJ7" s="58"/>
      <c r="AK7" s="58"/>
      <c r="AL7" s="58"/>
      <c r="AM7" s="58"/>
      <c r="AN7" s="58"/>
      <c r="AO7" s="58"/>
      <c r="AP7" s="58"/>
      <c r="AQ7" s="58"/>
      <c r="AR7" s="52" t="e">
        <f t="shared" si="1"/>
        <v>#N/A</v>
      </c>
      <c r="AS7" s="70" t="e">
        <f t="shared" si="2"/>
        <v>#N/A</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t="e">
        <f>VLOOKUP(V7,'Validation Lists'!$B$229:$C$230,2,FALSE)</f>
        <v>#N/A</v>
      </c>
      <c r="BJ7" s="68" t="e">
        <f>VLOOKUP(W7,'Validation Lists'!$B$229:$C$230,2,FALSE)</f>
        <v>#N/A</v>
      </c>
      <c r="BK7" s="68" t="e">
        <f>VLOOKUP(X7,'Validation Lists'!$B$229:$C$230,2,FALSE)</f>
        <v>#N/A</v>
      </c>
      <c r="BL7" s="68" t="e">
        <f>VLOOKUP(Y7,'Validation Lists'!$B$229:$C$230,2,FALSE)</f>
        <v>#N/A</v>
      </c>
      <c r="BM7" s="68" t="e">
        <f>VLOOKUP(Z7,'Validation Lists'!$B$229:$C$230,2,FALSE)</f>
        <v>#N/A</v>
      </c>
      <c r="BN7" s="68" t="e">
        <f>VLOOKUP(AA7,'Validation Lists'!$B$229:$C$230,2,FALSE)</f>
        <v>#N/A</v>
      </c>
      <c r="BO7" s="68" t="e">
        <f>VLOOKUP(AB7,'Validation Lists'!$B$229:$C$230,2,FALSE)</f>
        <v>#N/A</v>
      </c>
      <c r="BP7" s="68" t="e">
        <f>VLOOKUP(AC7,'Validation Lists'!$B$229:$C$230,2,FALSE)</f>
        <v>#N/A</v>
      </c>
      <c r="BQ7" s="68" t="e">
        <f>VLOOKUP(AD7,'Validation Lists'!$B$229:$C$230,2,FALSE)</f>
        <v>#N/A</v>
      </c>
      <c r="BR7" s="68" t="e">
        <f>VLOOKUP(AE7,'Validation Lists'!$B$229:$C$230,2,FALSE)</f>
        <v>#N/A</v>
      </c>
      <c r="BS7" s="68" t="e">
        <f>VLOOKUP(AF7,'Validation Lists'!$B$229:$C$230,2,FALSE)</f>
        <v>#N/A</v>
      </c>
      <c r="BT7" s="68" t="e">
        <f>VLOOKUP(AG7,'Validation Lists'!$B$229:$C$230,2,FALSE)</f>
        <v>#N/A</v>
      </c>
      <c r="BU7" s="68" t="e">
        <f>VLOOKUP(AH7,'Validation Lists'!$B$229:$C$230,2,FALSE)</f>
        <v>#N/A</v>
      </c>
      <c r="BV7" s="68" t="e">
        <f>VLOOKUP(AI7,'Validation Lists'!$B$229:$C$230,2,FALSE)</f>
        <v>#N/A</v>
      </c>
      <c r="BW7" s="68" t="e">
        <f t="shared" si="0"/>
        <v>#N/A</v>
      </c>
    </row>
    <row r="8" spans="1:75" ht="25" customHeight="1" x14ac:dyDescent="0.15">
      <c r="A8" s="29"/>
      <c r="B8" s="31"/>
      <c r="C8" s="29"/>
      <c r="D8" s="29"/>
      <c r="E8" s="29">
        <v>2024</v>
      </c>
      <c r="F8" s="30"/>
      <c r="G8" s="31"/>
      <c r="H8" s="42"/>
      <c r="I8" s="42"/>
      <c r="J8" s="42"/>
      <c r="K8" s="42"/>
      <c r="L8" s="42"/>
      <c r="M8" s="42"/>
      <c r="N8" s="42"/>
      <c r="O8" s="43"/>
      <c r="P8" s="44"/>
      <c r="Q8" s="45"/>
      <c r="R8" s="45"/>
      <c r="S8" s="45"/>
      <c r="T8" s="46"/>
      <c r="U8" s="44"/>
      <c r="V8" s="54"/>
      <c r="W8" s="54"/>
      <c r="X8" s="54"/>
      <c r="Y8" s="54"/>
      <c r="Z8" s="54"/>
      <c r="AA8" s="54"/>
      <c r="AB8" s="54"/>
      <c r="AC8" s="54"/>
      <c r="AD8" s="54"/>
      <c r="AE8" s="54"/>
      <c r="AF8" s="54"/>
      <c r="AG8" s="54"/>
      <c r="AH8" s="54"/>
      <c r="AI8" s="54"/>
      <c r="AJ8" s="58"/>
      <c r="AK8" s="58"/>
      <c r="AL8" s="58"/>
      <c r="AM8" s="58"/>
      <c r="AN8" s="58"/>
      <c r="AO8" s="58"/>
      <c r="AP8" s="58"/>
      <c r="AQ8" s="58"/>
      <c r="AR8" s="52" t="e">
        <f t="shared" si="1"/>
        <v>#N/A</v>
      </c>
      <c r="AS8" s="70" t="e">
        <f t="shared" si="2"/>
        <v>#N/A</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t="e">
        <f>VLOOKUP(V8,'Validation Lists'!$B$229:$C$230,2,FALSE)</f>
        <v>#N/A</v>
      </c>
      <c r="BJ8" s="68" t="e">
        <f>VLOOKUP(W8,'Validation Lists'!$B$229:$C$230,2,FALSE)</f>
        <v>#N/A</v>
      </c>
      <c r="BK8" s="68" t="e">
        <f>VLOOKUP(X8,'Validation Lists'!$B$229:$C$230,2,FALSE)</f>
        <v>#N/A</v>
      </c>
      <c r="BL8" s="68" t="e">
        <f>VLOOKUP(Y8,'Validation Lists'!$B$229:$C$230,2,FALSE)</f>
        <v>#N/A</v>
      </c>
      <c r="BM8" s="68" t="e">
        <f>VLOOKUP(Z8,'Validation Lists'!$B$229:$C$230,2,FALSE)</f>
        <v>#N/A</v>
      </c>
      <c r="BN8" s="68" t="e">
        <f>VLOOKUP(AA8,'Validation Lists'!$B$229:$C$230,2,FALSE)</f>
        <v>#N/A</v>
      </c>
      <c r="BO8" s="68" t="e">
        <f>VLOOKUP(AB8,'Validation Lists'!$B$229:$C$230,2,FALSE)</f>
        <v>#N/A</v>
      </c>
      <c r="BP8" s="68" t="e">
        <f>VLOOKUP(AC8,'Validation Lists'!$B$229:$C$230,2,FALSE)</f>
        <v>#N/A</v>
      </c>
      <c r="BQ8" s="68" t="e">
        <f>VLOOKUP(AD8,'Validation Lists'!$B$229:$C$230,2,FALSE)</f>
        <v>#N/A</v>
      </c>
      <c r="BR8" s="68" t="e">
        <f>VLOOKUP(AE8,'Validation Lists'!$B$229:$C$230,2,FALSE)</f>
        <v>#N/A</v>
      </c>
      <c r="BS8" s="68" t="e">
        <f>VLOOKUP(AF8,'Validation Lists'!$B$229:$C$230,2,FALSE)</f>
        <v>#N/A</v>
      </c>
      <c r="BT8" s="68" t="e">
        <f>VLOOKUP(AG8,'Validation Lists'!$B$229:$C$230,2,FALSE)</f>
        <v>#N/A</v>
      </c>
      <c r="BU8" s="68" t="e">
        <f>VLOOKUP(AH8,'Validation Lists'!$B$229:$C$230,2,FALSE)</f>
        <v>#N/A</v>
      </c>
      <c r="BV8" s="68" t="e">
        <f>VLOOKUP(AI8,'Validation Lists'!$B$229:$C$230,2,FALSE)</f>
        <v>#N/A</v>
      </c>
      <c r="BW8" s="68" t="e">
        <f t="shared" si="0"/>
        <v>#N/A</v>
      </c>
    </row>
    <row r="9" spans="1:75" ht="25" customHeight="1" x14ac:dyDescent="0.15">
      <c r="A9" s="29"/>
      <c r="B9" s="31"/>
      <c r="C9" s="29"/>
      <c r="D9" s="29"/>
      <c r="E9" s="32"/>
      <c r="F9" s="30"/>
      <c r="G9" s="31"/>
      <c r="H9" s="49"/>
      <c r="I9" s="52"/>
      <c r="J9" s="49"/>
      <c r="K9" s="49"/>
      <c r="L9" s="49"/>
      <c r="M9" s="49"/>
      <c r="N9" s="49"/>
      <c r="O9" s="43"/>
      <c r="P9" s="44"/>
      <c r="Q9" s="45"/>
      <c r="R9" s="45"/>
      <c r="S9" s="45"/>
      <c r="T9" s="46"/>
      <c r="U9" s="44"/>
      <c r="V9" s="54"/>
      <c r="W9" s="54"/>
      <c r="X9" s="54"/>
      <c r="Y9" s="54"/>
      <c r="Z9" s="54"/>
      <c r="AA9" s="54"/>
      <c r="AB9" s="54"/>
      <c r="AC9" s="54"/>
      <c r="AD9" s="54"/>
      <c r="AE9" s="54"/>
      <c r="AF9" s="54"/>
      <c r="AG9" s="54"/>
      <c r="AH9" s="54"/>
      <c r="AI9" s="54"/>
      <c r="AJ9" s="58"/>
      <c r="AK9" s="58"/>
      <c r="AL9" s="58"/>
      <c r="AM9" s="58"/>
      <c r="AN9" s="58"/>
      <c r="AO9" s="58"/>
      <c r="AP9" s="58"/>
      <c r="AQ9" s="58"/>
      <c r="AR9" s="52" t="e">
        <f t="shared" si="1"/>
        <v>#N/A</v>
      </c>
      <c r="AS9" s="70" t="e">
        <f t="shared" si="2"/>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si="0"/>
        <v>#N/A</v>
      </c>
    </row>
    <row r="10" spans="1:75" ht="25" customHeight="1" x14ac:dyDescent="0.15">
      <c r="A10" s="29"/>
      <c r="B10" s="30"/>
      <c r="C10" s="29"/>
      <c r="D10" s="29"/>
      <c r="E10" s="32"/>
      <c r="F10" s="30"/>
      <c r="G10" s="31"/>
      <c r="H10" s="52"/>
      <c r="I10" s="52"/>
      <c r="J10" s="52"/>
      <c r="K10" s="52"/>
      <c r="L10" s="52"/>
      <c r="M10" s="52"/>
      <c r="N10" s="52"/>
      <c r="O10" s="43"/>
      <c r="P10" s="44"/>
      <c r="Q10" s="45"/>
      <c r="R10" s="45"/>
      <c r="S10" s="45"/>
      <c r="T10" s="46"/>
      <c r="U10" s="44"/>
      <c r="V10" s="54"/>
      <c r="W10" s="54"/>
      <c r="X10" s="54"/>
      <c r="Y10" s="54"/>
      <c r="Z10" s="54"/>
      <c r="AA10" s="54"/>
      <c r="AB10" s="54"/>
      <c r="AC10" s="54"/>
      <c r="AD10" s="54"/>
      <c r="AE10" s="54"/>
      <c r="AF10" s="54"/>
      <c r="AG10" s="54"/>
      <c r="AH10" s="54"/>
      <c r="AI10" s="54"/>
      <c r="AJ10" s="58"/>
      <c r="AK10" s="58"/>
      <c r="AL10" s="58"/>
      <c r="AM10" s="58"/>
      <c r="AN10" s="58"/>
      <c r="AO10" s="58"/>
      <c r="AP10" s="58"/>
      <c r="AQ10" s="58"/>
      <c r="AR10" s="52" t="e">
        <f t="shared" si="1"/>
        <v>#N/A</v>
      </c>
      <c r="AS10" s="70" t="e">
        <f t="shared" si="2"/>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0"/>
        <v>#N/A</v>
      </c>
    </row>
    <row r="11" spans="1:75" ht="25" customHeight="1" x14ac:dyDescent="0.15">
      <c r="A11" s="29"/>
      <c r="B11" s="30"/>
      <c r="C11" s="30"/>
      <c r="D11" s="29"/>
      <c r="E11" s="32"/>
      <c r="F11" s="30"/>
      <c r="G11" s="31"/>
      <c r="H11" s="52"/>
      <c r="I11" s="52"/>
      <c r="J11" s="52"/>
      <c r="K11" s="52"/>
      <c r="L11" s="52"/>
      <c r="M11" s="52"/>
      <c r="N11" s="52"/>
      <c r="O11" s="43"/>
      <c r="P11" s="44"/>
      <c r="Q11" s="45"/>
      <c r="R11" s="45"/>
      <c r="S11" s="45"/>
      <c r="T11" s="45"/>
      <c r="U11" s="44"/>
      <c r="V11" s="54"/>
      <c r="W11" s="54"/>
      <c r="X11" s="54"/>
      <c r="Y11" s="54"/>
      <c r="Z11" s="54"/>
      <c r="AA11" s="54"/>
      <c r="AB11" s="54"/>
      <c r="AC11" s="54"/>
      <c r="AD11" s="54"/>
      <c r="AE11" s="54"/>
      <c r="AF11" s="54"/>
      <c r="AG11" s="54"/>
      <c r="AH11" s="54"/>
      <c r="AI11" s="54"/>
      <c r="AJ11" s="58"/>
      <c r="AK11" s="58"/>
      <c r="AL11" s="58"/>
      <c r="AM11" s="58"/>
      <c r="AN11" s="58"/>
      <c r="AO11" s="58"/>
      <c r="AP11" s="58"/>
      <c r="AQ11" s="58"/>
      <c r="AR11" s="52" t="e">
        <f t="shared" si="1"/>
        <v>#N/A</v>
      </c>
      <c r="AS11" s="70" t="e">
        <f t="shared" si="2"/>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0"/>
        <v>#N/A</v>
      </c>
    </row>
    <row r="12" spans="1:75" ht="25" customHeight="1" x14ac:dyDescent="0.15">
      <c r="A12" s="29"/>
      <c r="B12" s="30"/>
      <c r="C12" s="29"/>
      <c r="D12" s="29"/>
      <c r="E12" s="32"/>
      <c r="F12" s="30"/>
      <c r="G12" s="31"/>
      <c r="H12" s="52"/>
      <c r="I12" s="52"/>
      <c r="J12" s="52"/>
      <c r="K12" s="52"/>
      <c r="L12" s="52"/>
      <c r="M12" s="52"/>
      <c r="N12" s="52"/>
      <c r="O12" s="43"/>
      <c r="P12" s="44"/>
      <c r="Q12" s="45"/>
      <c r="R12" s="45"/>
      <c r="S12" s="45"/>
      <c r="T12" s="45"/>
      <c r="U12" s="44"/>
      <c r="V12" s="54"/>
      <c r="W12" s="54"/>
      <c r="X12" s="54"/>
      <c r="Y12" s="54"/>
      <c r="Z12" s="54"/>
      <c r="AA12" s="54"/>
      <c r="AB12" s="54"/>
      <c r="AC12" s="54"/>
      <c r="AD12" s="54"/>
      <c r="AE12" s="54"/>
      <c r="AF12" s="54"/>
      <c r="AG12" s="54"/>
      <c r="AH12" s="54"/>
      <c r="AI12" s="54"/>
      <c r="AJ12" s="58"/>
      <c r="AK12" s="58"/>
      <c r="AL12" s="58"/>
      <c r="AM12" s="58"/>
      <c r="AN12" s="58"/>
      <c r="AO12" s="58"/>
      <c r="AP12" s="58"/>
      <c r="AQ12" s="58"/>
      <c r="AR12" s="52" t="e">
        <f t="shared" si="1"/>
        <v>#N/A</v>
      </c>
      <c r="AS12" s="70" t="e">
        <f t="shared" si="2"/>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0"/>
        <v>#N/A</v>
      </c>
    </row>
    <row r="13" spans="1:75" ht="25" customHeight="1" x14ac:dyDescent="0.15">
      <c r="A13" s="32"/>
      <c r="B13" s="29"/>
      <c r="C13" s="29"/>
      <c r="D13" s="29"/>
      <c r="E13" s="29"/>
      <c r="F13" s="30"/>
      <c r="G13" s="30"/>
      <c r="H13" s="52"/>
      <c r="I13" s="52"/>
      <c r="J13" s="52"/>
      <c r="K13" s="52"/>
      <c r="L13" s="52"/>
      <c r="M13" s="52"/>
      <c r="N13" s="52"/>
      <c r="O13" s="53"/>
      <c r="P13" s="44"/>
      <c r="Q13" s="44"/>
      <c r="R13" s="44"/>
      <c r="S13" s="44"/>
      <c r="T13" s="44"/>
      <c r="U13" s="44"/>
      <c r="V13" s="54"/>
      <c r="W13" s="54"/>
      <c r="X13" s="54"/>
      <c r="Y13" s="54"/>
      <c r="Z13" s="54"/>
      <c r="AA13" s="54"/>
      <c r="AB13" s="54"/>
      <c r="AC13" s="54"/>
      <c r="AD13" s="54"/>
      <c r="AE13" s="54"/>
      <c r="AF13" s="54"/>
      <c r="AG13" s="54"/>
      <c r="AH13" s="54"/>
      <c r="AI13" s="54"/>
      <c r="AJ13" s="58"/>
      <c r="AK13" s="58"/>
      <c r="AL13" s="58"/>
      <c r="AM13" s="58"/>
      <c r="AN13" s="58"/>
      <c r="AO13" s="58"/>
      <c r="AP13" s="58"/>
      <c r="AQ13" s="58"/>
      <c r="AR13" s="52" t="e">
        <f t="shared" si="1"/>
        <v>#N/A</v>
      </c>
      <c r="AS13" s="70" t="e">
        <f t="shared" si="2"/>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0"/>
        <v>#N/A</v>
      </c>
    </row>
    <row r="14" spans="1:75" ht="25" customHeight="1" x14ac:dyDescent="0.15">
      <c r="A14" s="32"/>
      <c r="B14" s="29"/>
      <c r="C14" s="29"/>
      <c r="D14" s="29"/>
      <c r="E14" s="29"/>
      <c r="F14" s="30"/>
      <c r="G14" s="30"/>
      <c r="H14" s="52"/>
      <c r="I14" s="52"/>
      <c r="J14" s="52"/>
      <c r="K14" s="52"/>
      <c r="L14" s="52"/>
      <c r="M14" s="52"/>
      <c r="N14" s="52"/>
      <c r="O14" s="53"/>
      <c r="P14" s="44"/>
      <c r="Q14" s="44"/>
      <c r="R14" s="44"/>
      <c r="S14" s="44"/>
      <c r="T14" s="44"/>
      <c r="U14" s="44"/>
      <c r="V14" s="54"/>
      <c r="W14" s="54"/>
      <c r="X14" s="54"/>
      <c r="Y14" s="54"/>
      <c r="Z14" s="54"/>
      <c r="AA14" s="54"/>
      <c r="AB14" s="54"/>
      <c r="AC14" s="54"/>
      <c r="AD14" s="54"/>
      <c r="AE14" s="54"/>
      <c r="AF14" s="54"/>
      <c r="AG14" s="54"/>
      <c r="AH14" s="54"/>
      <c r="AI14" s="54"/>
      <c r="AJ14" s="58"/>
      <c r="AK14" s="58"/>
      <c r="AL14" s="58"/>
      <c r="AM14" s="58"/>
      <c r="AN14" s="58"/>
      <c r="AO14" s="58"/>
      <c r="AP14" s="58"/>
      <c r="AQ14" s="58"/>
      <c r="AR14" s="52" t="e">
        <f t="shared" si="1"/>
        <v>#N/A</v>
      </c>
      <c r="AS14" s="70" t="e">
        <f t="shared" si="2"/>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0"/>
        <v>#N/A</v>
      </c>
    </row>
    <row r="15" spans="1:75" ht="25" customHeight="1" x14ac:dyDescent="0.15">
      <c r="A15" s="32"/>
      <c r="B15" s="29"/>
      <c r="C15" s="29"/>
      <c r="D15" s="29"/>
      <c r="E15" s="29"/>
      <c r="F15" s="30"/>
      <c r="G15" s="30"/>
      <c r="H15" s="52"/>
      <c r="I15" s="52"/>
      <c r="J15" s="52"/>
      <c r="K15" s="52"/>
      <c r="L15" s="52"/>
      <c r="M15" s="52"/>
      <c r="N15" s="52"/>
      <c r="O15" s="53"/>
      <c r="P15" s="44"/>
      <c r="Q15" s="44"/>
      <c r="R15" s="44"/>
      <c r="S15" s="44"/>
      <c r="T15" s="44"/>
      <c r="U15" s="44"/>
      <c r="V15" s="54"/>
      <c r="W15" s="54"/>
      <c r="X15" s="54"/>
      <c r="Y15" s="54"/>
      <c r="Z15" s="54"/>
      <c r="AA15" s="54"/>
      <c r="AB15" s="54"/>
      <c r="AC15" s="54"/>
      <c r="AD15" s="54"/>
      <c r="AE15" s="54"/>
      <c r="AF15" s="54"/>
      <c r="AG15" s="54"/>
      <c r="AH15" s="54"/>
      <c r="AI15" s="54"/>
      <c r="AJ15" s="58"/>
      <c r="AK15" s="58"/>
      <c r="AL15" s="58"/>
      <c r="AM15" s="58"/>
      <c r="AN15" s="58"/>
      <c r="AO15" s="58"/>
      <c r="AP15" s="58"/>
      <c r="AQ15" s="58"/>
      <c r="AR15" s="52" t="e">
        <f t="shared" si="1"/>
        <v>#N/A</v>
      </c>
      <c r="AS15" s="70" t="e">
        <f t="shared" si="2"/>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0"/>
        <v>#N/A</v>
      </c>
    </row>
    <row r="16" spans="1:75" ht="25" customHeight="1" x14ac:dyDescent="0.15">
      <c r="A16" s="32"/>
      <c r="B16" s="29"/>
      <c r="C16" s="29"/>
      <c r="D16" s="29"/>
      <c r="E16" s="29"/>
      <c r="F16" s="30"/>
      <c r="G16" s="30"/>
      <c r="H16" s="52"/>
      <c r="I16" s="52"/>
      <c r="J16" s="52"/>
      <c r="K16" s="52"/>
      <c r="L16" s="52"/>
      <c r="M16" s="52"/>
      <c r="N16" s="52"/>
      <c r="O16" s="53"/>
      <c r="P16" s="44"/>
      <c r="Q16" s="44"/>
      <c r="R16" s="44"/>
      <c r="S16" s="44"/>
      <c r="T16" s="44"/>
      <c r="U16" s="44"/>
      <c r="V16" s="54"/>
      <c r="W16" s="54"/>
      <c r="X16" s="54"/>
      <c r="Y16" s="54"/>
      <c r="Z16" s="54"/>
      <c r="AA16" s="54"/>
      <c r="AB16" s="54"/>
      <c r="AC16" s="54"/>
      <c r="AD16" s="54"/>
      <c r="AE16" s="54"/>
      <c r="AF16" s="54"/>
      <c r="AG16" s="54"/>
      <c r="AH16" s="54"/>
      <c r="AI16" s="54"/>
      <c r="AJ16" s="58"/>
      <c r="AK16" s="58"/>
      <c r="AL16" s="58"/>
      <c r="AM16" s="58"/>
      <c r="AN16" s="58"/>
      <c r="AO16" s="58"/>
      <c r="AP16" s="58"/>
      <c r="AQ16" s="58"/>
      <c r="AR16" s="52" t="e">
        <f t="shared" si="1"/>
        <v>#N/A</v>
      </c>
      <c r="AS16" s="70" t="e">
        <f t="shared" si="2"/>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0"/>
        <v>#N/A</v>
      </c>
    </row>
    <row r="17" spans="1:75" ht="25" customHeight="1" x14ac:dyDescent="0.15">
      <c r="A17" s="32"/>
      <c r="B17" s="29"/>
      <c r="C17" s="29"/>
      <c r="D17" s="29"/>
      <c r="E17" s="29"/>
      <c r="F17" s="30"/>
      <c r="G17" s="30"/>
      <c r="H17" s="52"/>
      <c r="I17" s="52"/>
      <c r="J17" s="52"/>
      <c r="K17" s="52"/>
      <c r="L17" s="52"/>
      <c r="M17" s="52"/>
      <c r="N17" s="52"/>
      <c r="O17" s="53"/>
      <c r="P17" s="44"/>
      <c r="Q17" s="44"/>
      <c r="R17" s="44"/>
      <c r="S17" s="44"/>
      <c r="T17" s="44"/>
      <c r="U17" s="44"/>
      <c r="V17" s="54"/>
      <c r="W17" s="54"/>
      <c r="X17" s="54"/>
      <c r="Y17" s="54"/>
      <c r="Z17" s="54"/>
      <c r="AA17" s="54"/>
      <c r="AB17" s="54"/>
      <c r="AC17" s="54"/>
      <c r="AD17" s="54"/>
      <c r="AE17" s="54"/>
      <c r="AF17" s="54"/>
      <c r="AG17" s="54"/>
      <c r="AH17" s="54"/>
      <c r="AI17" s="54"/>
      <c r="AJ17" s="58"/>
      <c r="AK17" s="58"/>
      <c r="AL17" s="58"/>
      <c r="AM17" s="58"/>
      <c r="AN17" s="58"/>
      <c r="AO17" s="58"/>
      <c r="AP17" s="58"/>
      <c r="AQ17" s="58"/>
      <c r="AR17" s="52" t="e">
        <f t="shared" si="1"/>
        <v>#N/A</v>
      </c>
      <c r="AS17" s="70" t="e">
        <f t="shared" si="2"/>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0"/>
        <v>#N/A</v>
      </c>
    </row>
    <row r="18" spans="1:75" ht="25" customHeight="1" x14ac:dyDescent="0.15">
      <c r="A18" s="32"/>
      <c r="B18" s="29"/>
      <c r="C18" s="29"/>
      <c r="D18" s="29"/>
      <c r="E18" s="29"/>
      <c r="F18" s="30"/>
      <c r="G18" s="30"/>
      <c r="H18" s="52"/>
      <c r="I18" s="52"/>
      <c r="J18" s="52"/>
      <c r="K18" s="52"/>
      <c r="L18" s="52"/>
      <c r="M18" s="52"/>
      <c r="N18" s="52"/>
      <c r="O18" s="53"/>
      <c r="P18" s="44"/>
      <c r="Q18" s="44"/>
      <c r="R18" s="44"/>
      <c r="S18" s="44"/>
      <c r="T18" s="44"/>
      <c r="U18" s="44"/>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1"/>
        <v>#N/A</v>
      </c>
      <c r="AS18" s="70" t="e">
        <f t="shared" si="2"/>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0"/>
        <v>#N/A</v>
      </c>
    </row>
    <row r="19" spans="1:75" ht="25" customHeight="1" x14ac:dyDescent="0.15">
      <c r="A19" s="32"/>
      <c r="B19" s="29"/>
      <c r="C19" s="29"/>
      <c r="D19" s="29"/>
      <c r="E19" s="29"/>
      <c r="F19" s="30"/>
      <c r="G19" s="30"/>
      <c r="H19" s="52"/>
      <c r="I19" s="52"/>
      <c r="J19" s="52"/>
      <c r="K19" s="52"/>
      <c r="L19" s="52"/>
      <c r="M19" s="52"/>
      <c r="N19" s="52"/>
      <c r="O19" s="53"/>
      <c r="P19" s="44"/>
      <c r="Q19" s="44"/>
      <c r="R19" s="44"/>
      <c r="S19" s="44"/>
      <c r="T19" s="44"/>
      <c r="U19" s="44"/>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1"/>
        <v>#N/A</v>
      </c>
      <c r="AS19" s="70" t="e">
        <f t="shared" si="2"/>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0"/>
        <v>#N/A</v>
      </c>
    </row>
    <row r="20" spans="1:75" ht="25" customHeight="1" x14ac:dyDescent="0.15">
      <c r="A20" s="32"/>
      <c r="B20" s="29"/>
      <c r="C20" s="29"/>
      <c r="D20" s="29"/>
      <c r="E20" s="29"/>
      <c r="F20" s="30"/>
      <c r="G20" s="30"/>
      <c r="H20" s="52"/>
      <c r="I20" s="52"/>
      <c r="J20" s="52"/>
      <c r="K20" s="52"/>
      <c r="L20" s="52"/>
      <c r="M20" s="52"/>
      <c r="N20" s="52"/>
      <c r="O20" s="53"/>
      <c r="P20" s="44"/>
      <c r="Q20" s="44"/>
      <c r="R20" s="44"/>
      <c r="S20" s="44"/>
      <c r="T20" s="44"/>
      <c r="U20" s="44"/>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1"/>
        <v>#N/A</v>
      </c>
      <c r="AS20" s="70" t="e">
        <f t="shared" si="2"/>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0"/>
        <v>#N/A</v>
      </c>
    </row>
    <row r="21" spans="1:75" ht="25" customHeight="1" x14ac:dyDescent="0.15">
      <c r="A21" s="32"/>
      <c r="B21" s="29"/>
      <c r="C21" s="29"/>
      <c r="D21" s="29"/>
      <c r="E21" s="29"/>
      <c r="F21" s="30"/>
      <c r="G21" s="30"/>
      <c r="H21" s="52"/>
      <c r="I21" s="52"/>
      <c r="J21" s="52"/>
      <c r="K21" s="52"/>
      <c r="L21" s="52"/>
      <c r="M21" s="52"/>
      <c r="N21" s="52"/>
      <c r="O21" s="53"/>
      <c r="P21" s="44"/>
      <c r="Q21" s="44"/>
      <c r="R21" s="44"/>
      <c r="S21" s="44"/>
      <c r="T21" s="44"/>
      <c r="U21" s="44"/>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1"/>
        <v>#N/A</v>
      </c>
      <c r="AS21" s="70" t="e">
        <f t="shared" si="2"/>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0"/>
        <v>#N/A</v>
      </c>
    </row>
    <row r="22" spans="1:75" ht="25" customHeight="1" x14ac:dyDescent="0.15">
      <c r="A22" s="32"/>
      <c r="B22" s="29"/>
      <c r="C22" s="29"/>
      <c r="D22" s="29"/>
      <c r="E22" s="29"/>
      <c r="F22" s="30"/>
      <c r="G22" s="30"/>
      <c r="H22" s="52"/>
      <c r="I22" s="52"/>
      <c r="J22" s="52"/>
      <c r="K22" s="52"/>
      <c r="L22" s="52"/>
      <c r="M22" s="52"/>
      <c r="N22" s="52"/>
      <c r="O22" s="53"/>
      <c r="P22" s="44"/>
      <c r="Q22" s="44"/>
      <c r="R22" s="44"/>
      <c r="S22" s="44"/>
      <c r="T22" s="44"/>
      <c r="U22" s="44"/>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1"/>
        <v>#N/A</v>
      </c>
      <c r="AS22" s="70" t="e">
        <f t="shared" si="2"/>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0"/>
        <v>#N/A</v>
      </c>
    </row>
    <row r="23" spans="1:75" ht="25" customHeight="1" x14ac:dyDescent="0.15">
      <c r="A23" s="32"/>
      <c r="B23" s="29"/>
      <c r="C23" s="29"/>
      <c r="D23" s="29"/>
      <c r="E23" s="29"/>
      <c r="F23" s="30"/>
      <c r="G23" s="30"/>
      <c r="H23" s="52"/>
      <c r="I23" s="52"/>
      <c r="J23" s="52"/>
      <c r="K23" s="52"/>
      <c r="L23" s="52"/>
      <c r="M23" s="52"/>
      <c r="N23" s="52"/>
      <c r="O23" s="53"/>
      <c r="P23" s="44"/>
      <c r="Q23" s="44"/>
      <c r="R23" s="44"/>
      <c r="S23" s="44"/>
      <c r="T23" s="44"/>
      <c r="U23" s="44"/>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1"/>
        <v>#N/A</v>
      </c>
      <c r="AS23" s="70" t="e">
        <f t="shared" si="2"/>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0"/>
        <v>#N/A</v>
      </c>
    </row>
    <row r="24" spans="1:75" ht="25" customHeight="1" x14ac:dyDescent="0.15">
      <c r="A24" s="32"/>
      <c r="B24" s="29"/>
      <c r="C24" s="29"/>
      <c r="D24" s="29"/>
      <c r="E24" s="29"/>
      <c r="F24" s="30"/>
      <c r="G24" s="30"/>
      <c r="H24" s="52"/>
      <c r="I24" s="52"/>
      <c r="J24" s="52"/>
      <c r="K24" s="52"/>
      <c r="L24" s="52"/>
      <c r="M24" s="52"/>
      <c r="N24" s="52"/>
      <c r="O24" s="53"/>
      <c r="P24" s="44"/>
      <c r="Q24" s="44"/>
      <c r="R24" s="44"/>
      <c r="S24" s="44"/>
      <c r="T24" s="44"/>
      <c r="U24" s="44"/>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1"/>
        <v>#N/A</v>
      </c>
      <c r="AS24" s="70" t="e">
        <f t="shared" si="2"/>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0"/>
        <v>#N/A</v>
      </c>
    </row>
    <row r="25" spans="1:75" ht="25" customHeight="1" x14ac:dyDescent="0.15">
      <c r="A25" s="32"/>
      <c r="B25" s="29"/>
      <c r="C25" s="29"/>
      <c r="D25" s="29"/>
      <c r="E25" s="29"/>
      <c r="F25" s="30"/>
      <c r="G25" s="30"/>
      <c r="H25" s="52"/>
      <c r="I25" s="52"/>
      <c r="J25" s="52"/>
      <c r="K25" s="52"/>
      <c r="L25" s="52"/>
      <c r="M25" s="52"/>
      <c r="N25" s="52"/>
      <c r="O25" s="53"/>
      <c r="P25" s="44"/>
      <c r="Q25" s="44"/>
      <c r="R25" s="44"/>
      <c r="S25" s="44"/>
      <c r="T25" s="44"/>
      <c r="U25" s="44"/>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1"/>
        <v>#N/A</v>
      </c>
      <c r="AS25" s="70" t="e">
        <f t="shared" si="2"/>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0"/>
        <v>#N/A</v>
      </c>
    </row>
    <row r="26" spans="1:75" ht="25" customHeight="1" x14ac:dyDescent="0.15">
      <c r="A26" s="32"/>
      <c r="B26" s="29"/>
      <c r="C26" s="29"/>
      <c r="D26" s="29"/>
      <c r="E26" s="29"/>
      <c r="F26" s="30"/>
      <c r="G26" s="30"/>
      <c r="H26" s="52"/>
      <c r="I26" s="52"/>
      <c r="J26" s="52"/>
      <c r="K26" s="52"/>
      <c r="L26" s="52"/>
      <c r="M26" s="52"/>
      <c r="N26" s="52"/>
      <c r="O26" s="53"/>
      <c r="P26" s="44"/>
      <c r="Q26" s="44"/>
      <c r="R26" s="44"/>
      <c r="S26" s="44"/>
      <c r="T26" s="44"/>
      <c r="U26" s="44"/>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1"/>
        <v>#N/A</v>
      </c>
      <c r="AS26" s="70" t="e">
        <f t="shared" si="2"/>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0"/>
        <v>#N/A</v>
      </c>
    </row>
    <row r="27" spans="1:75" ht="25" customHeight="1" x14ac:dyDescent="0.15">
      <c r="A27" s="32"/>
      <c r="B27" s="29"/>
      <c r="C27" s="29"/>
      <c r="D27" s="29"/>
      <c r="E27" s="29"/>
      <c r="F27" s="30"/>
      <c r="G27" s="30"/>
      <c r="H27" s="52"/>
      <c r="I27" s="52"/>
      <c r="J27" s="52"/>
      <c r="K27" s="52"/>
      <c r="L27" s="52"/>
      <c r="M27" s="52"/>
      <c r="N27" s="52"/>
      <c r="O27" s="53"/>
      <c r="P27" s="44"/>
      <c r="Q27" s="44"/>
      <c r="R27" s="44"/>
      <c r="S27" s="44"/>
      <c r="T27" s="44"/>
      <c r="U27" s="44"/>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1"/>
        <v>#N/A</v>
      </c>
      <c r="AS27" s="70" t="e">
        <f t="shared" si="2"/>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0"/>
        <v>#N/A</v>
      </c>
    </row>
    <row r="28" spans="1:75" ht="25" customHeight="1" x14ac:dyDescent="0.15">
      <c r="A28" s="32"/>
      <c r="B28" s="29"/>
      <c r="C28" s="29"/>
      <c r="D28" s="29"/>
      <c r="E28" s="29"/>
      <c r="F28" s="30"/>
      <c r="G28" s="30"/>
      <c r="H28" s="52"/>
      <c r="I28" s="52"/>
      <c r="J28" s="52"/>
      <c r="K28" s="52"/>
      <c r="L28" s="52"/>
      <c r="M28" s="52"/>
      <c r="N28" s="52"/>
      <c r="O28" s="53"/>
      <c r="P28" s="44"/>
      <c r="Q28" s="44"/>
      <c r="R28" s="44"/>
      <c r="S28" s="44"/>
      <c r="T28" s="44"/>
      <c r="U28" s="44"/>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1"/>
        <v>#N/A</v>
      </c>
      <c r="AS28" s="70" t="e">
        <f t="shared" si="2"/>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0"/>
        <v>#N/A</v>
      </c>
    </row>
    <row r="29" spans="1:75" ht="25" customHeight="1" x14ac:dyDescent="0.15">
      <c r="A29" s="32"/>
      <c r="B29" s="29"/>
      <c r="C29" s="29"/>
      <c r="D29" s="29"/>
      <c r="E29" s="29"/>
      <c r="F29" s="30"/>
      <c r="G29" s="30"/>
      <c r="H29" s="52"/>
      <c r="I29" s="52"/>
      <c r="J29" s="52"/>
      <c r="K29" s="52"/>
      <c r="L29" s="52"/>
      <c r="M29" s="52"/>
      <c r="N29" s="52"/>
      <c r="O29" s="53"/>
      <c r="P29" s="44"/>
      <c r="Q29" s="44"/>
      <c r="R29" s="44"/>
      <c r="S29" s="44"/>
      <c r="T29" s="44"/>
      <c r="U29" s="44"/>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1"/>
        <v>#N/A</v>
      </c>
      <c r="AS29" s="70" t="e">
        <f t="shared" si="2"/>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0"/>
        <v>#N/A</v>
      </c>
    </row>
    <row r="30" spans="1:75" ht="25" customHeight="1" x14ac:dyDescent="0.15">
      <c r="A30" s="32"/>
      <c r="B30" s="29"/>
      <c r="C30" s="29"/>
      <c r="D30" s="29"/>
      <c r="E30" s="29"/>
      <c r="F30" s="30"/>
      <c r="G30" s="30"/>
      <c r="H30" s="52"/>
      <c r="I30" s="52"/>
      <c r="J30" s="52"/>
      <c r="K30" s="52"/>
      <c r="L30" s="52"/>
      <c r="M30" s="52"/>
      <c r="N30" s="52"/>
      <c r="O30" s="53"/>
      <c r="P30" s="44"/>
      <c r="Q30" s="44"/>
      <c r="R30" s="44"/>
      <c r="S30" s="44"/>
      <c r="T30" s="44"/>
      <c r="U30" s="44"/>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1"/>
        <v>#N/A</v>
      </c>
      <c r="AS30" s="70" t="e">
        <f t="shared" si="2"/>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0"/>
        <v>#N/A</v>
      </c>
    </row>
    <row r="31" spans="1:75" ht="25" customHeight="1" x14ac:dyDescent="0.15">
      <c r="A31" s="32"/>
      <c r="B31" s="29"/>
      <c r="C31" s="29"/>
      <c r="D31" s="29"/>
      <c r="E31" s="29"/>
      <c r="F31" s="30"/>
      <c r="G31" s="30"/>
      <c r="H31" s="52"/>
      <c r="I31" s="52"/>
      <c r="J31" s="52"/>
      <c r="K31" s="52"/>
      <c r="L31" s="52"/>
      <c r="M31" s="52"/>
      <c r="N31" s="52"/>
      <c r="O31" s="53"/>
      <c r="P31" s="44"/>
      <c r="Q31" s="44"/>
      <c r="R31" s="44"/>
      <c r="S31" s="44"/>
      <c r="T31" s="44"/>
      <c r="U31" s="44"/>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1"/>
        <v>#N/A</v>
      </c>
      <c r="AS31" s="70" t="e">
        <f t="shared" si="2"/>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0"/>
        <v>#N/A</v>
      </c>
    </row>
    <row r="32" spans="1:75" ht="25" customHeight="1" x14ac:dyDescent="0.15">
      <c r="A32" s="32"/>
      <c r="B32" s="29"/>
      <c r="C32" s="29"/>
      <c r="D32" s="29"/>
      <c r="E32" s="29"/>
      <c r="F32" s="30"/>
      <c r="G32" s="30"/>
      <c r="H32" s="52"/>
      <c r="I32" s="52"/>
      <c r="J32" s="52"/>
      <c r="K32" s="52"/>
      <c r="L32" s="52"/>
      <c r="M32" s="52"/>
      <c r="N32" s="52"/>
      <c r="O32" s="53"/>
      <c r="P32" s="44"/>
      <c r="Q32" s="44"/>
      <c r="R32" s="44"/>
      <c r="S32" s="44"/>
      <c r="T32" s="44"/>
      <c r="U32" s="44"/>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1"/>
        <v>#N/A</v>
      </c>
      <c r="AS32" s="70" t="e">
        <f t="shared" si="2"/>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0"/>
        <v>#N/A</v>
      </c>
    </row>
    <row r="33" spans="1:75" ht="25" customHeight="1" x14ac:dyDescent="0.15">
      <c r="A33" s="32"/>
      <c r="B33" s="29"/>
      <c r="C33" s="29"/>
      <c r="D33" s="29"/>
      <c r="E33" s="29"/>
      <c r="F33" s="30"/>
      <c r="G33" s="30"/>
      <c r="H33" s="52"/>
      <c r="I33" s="52"/>
      <c r="J33" s="52"/>
      <c r="K33" s="52"/>
      <c r="L33" s="52"/>
      <c r="M33" s="52"/>
      <c r="N33" s="52"/>
      <c r="O33" s="53"/>
      <c r="P33" s="44"/>
      <c r="Q33" s="44"/>
      <c r="R33" s="44"/>
      <c r="S33" s="44"/>
      <c r="T33" s="44"/>
      <c r="U33" s="44"/>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1"/>
        <v>#N/A</v>
      </c>
      <c r="AS33" s="70" t="e">
        <f t="shared" si="2"/>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0"/>
        <v>#N/A</v>
      </c>
    </row>
    <row r="34" spans="1:75" ht="25" customHeight="1" x14ac:dyDescent="0.15">
      <c r="A34" s="32"/>
      <c r="B34" s="29"/>
      <c r="C34" s="29"/>
      <c r="D34" s="29"/>
      <c r="E34" s="29"/>
      <c r="F34" s="30"/>
      <c r="G34" s="30"/>
      <c r="H34" s="52"/>
      <c r="I34" s="52"/>
      <c r="J34" s="52"/>
      <c r="K34" s="52"/>
      <c r="L34" s="52"/>
      <c r="M34" s="52"/>
      <c r="N34" s="52"/>
      <c r="O34" s="53"/>
      <c r="P34" s="44"/>
      <c r="Q34" s="44"/>
      <c r="R34" s="44"/>
      <c r="S34" s="44"/>
      <c r="T34" s="44"/>
      <c r="U34" s="44"/>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1"/>
        <v>#N/A</v>
      </c>
      <c r="AS34" s="70" t="e">
        <f t="shared" si="2"/>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0"/>
        <v>#N/A</v>
      </c>
    </row>
    <row r="35" spans="1:75" ht="25" customHeight="1" x14ac:dyDescent="0.15">
      <c r="A35" s="32"/>
      <c r="B35" s="29"/>
      <c r="C35" s="29"/>
      <c r="D35" s="29"/>
      <c r="E35" s="29"/>
      <c r="F35" s="30"/>
      <c r="G35" s="30"/>
      <c r="H35" s="52"/>
      <c r="I35" s="52"/>
      <c r="J35" s="52"/>
      <c r="K35" s="52"/>
      <c r="L35" s="52"/>
      <c r="M35" s="52"/>
      <c r="N35" s="52"/>
      <c r="O35" s="53"/>
      <c r="P35" s="44"/>
      <c r="Q35" s="44"/>
      <c r="R35" s="44"/>
      <c r="S35" s="44"/>
      <c r="T35" s="44"/>
      <c r="U35" s="44"/>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1"/>
        <v>#N/A</v>
      </c>
      <c r="AS35" s="70" t="e">
        <f t="shared" si="2"/>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0"/>
        <v>#N/A</v>
      </c>
    </row>
    <row r="36" spans="1:75" ht="25" customHeight="1" x14ac:dyDescent="0.15">
      <c r="A36" s="32"/>
      <c r="B36" s="29"/>
      <c r="C36" s="29"/>
      <c r="D36" s="29"/>
      <c r="E36" s="29"/>
      <c r="F36" s="30"/>
      <c r="G36" s="30"/>
      <c r="H36" s="52"/>
      <c r="I36" s="52"/>
      <c r="J36" s="52"/>
      <c r="K36" s="52"/>
      <c r="L36" s="52"/>
      <c r="M36" s="52"/>
      <c r="N36" s="52"/>
      <c r="O36" s="53"/>
      <c r="P36" s="44"/>
      <c r="Q36" s="44"/>
      <c r="R36" s="44"/>
      <c r="S36" s="44"/>
      <c r="T36" s="44"/>
      <c r="U36" s="44"/>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1"/>
        <v>#N/A</v>
      </c>
      <c r="AS36" s="70" t="e">
        <f t="shared" si="2"/>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0"/>
        <v>#N/A</v>
      </c>
    </row>
    <row r="37" spans="1:75" ht="25" customHeight="1" x14ac:dyDescent="0.15">
      <c r="A37" s="32"/>
      <c r="B37" s="29"/>
      <c r="C37" s="29"/>
      <c r="D37" s="29"/>
      <c r="E37" s="29"/>
      <c r="F37" s="30"/>
      <c r="G37" s="30"/>
      <c r="H37" s="52"/>
      <c r="I37" s="52"/>
      <c r="J37" s="52"/>
      <c r="K37" s="52"/>
      <c r="L37" s="52"/>
      <c r="M37" s="52"/>
      <c r="N37" s="52"/>
      <c r="O37" s="53"/>
      <c r="P37" s="44"/>
      <c r="Q37" s="44"/>
      <c r="R37" s="44"/>
      <c r="S37" s="44"/>
      <c r="T37" s="44"/>
      <c r="U37" s="44"/>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1"/>
        <v>#N/A</v>
      </c>
      <c r="AS37" s="70" t="e">
        <f t="shared" si="2"/>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0"/>
        <v>#N/A</v>
      </c>
    </row>
    <row r="38" spans="1:75" ht="25" customHeight="1" x14ac:dyDescent="0.15">
      <c r="A38" s="32"/>
      <c r="B38" s="29"/>
      <c r="C38" s="29"/>
      <c r="D38" s="29"/>
      <c r="E38" s="29"/>
      <c r="F38" s="30"/>
      <c r="G38" s="30"/>
      <c r="H38" s="52"/>
      <c r="I38" s="52"/>
      <c r="J38" s="52"/>
      <c r="K38" s="52"/>
      <c r="L38" s="52"/>
      <c r="M38" s="52"/>
      <c r="N38" s="52"/>
      <c r="O38" s="53"/>
      <c r="P38" s="44"/>
      <c r="Q38" s="44"/>
      <c r="R38" s="44"/>
      <c r="S38" s="44"/>
      <c r="T38" s="44"/>
      <c r="U38" s="44"/>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1"/>
        <v>#N/A</v>
      </c>
      <c r="AS38" s="70" t="e">
        <f t="shared" si="2"/>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0"/>
        <v>#N/A</v>
      </c>
    </row>
    <row r="39" spans="1:75" ht="25" customHeight="1" x14ac:dyDescent="0.15">
      <c r="A39" s="32"/>
      <c r="B39" s="29"/>
      <c r="C39" s="29"/>
      <c r="D39" s="29"/>
      <c r="E39" s="29"/>
      <c r="F39" s="30"/>
      <c r="G39" s="30"/>
      <c r="H39" s="52"/>
      <c r="I39" s="52"/>
      <c r="J39" s="52"/>
      <c r="K39" s="52"/>
      <c r="L39" s="52"/>
      <c r="M39" s="52"/>
      <c r="N39" s="52"/>
      <c r="O39" s="53"/>
      <c r="P39" s="44"/>
      <c r="Q39" s="44"/>
      <c r="R39" s="44"/>
      <c r="S39" s="44"/>
      <c r="T39" s="44"/>
      <c r="U39" s="44"/>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1"/>
        <v>#N/A</v>
      </c>
      <c r="AS39" s="70" t="e">
        <f t="shared" si="2"/>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0"/>
        <v>#N/A</v>
      </c>
    </row>
    <row r="40" spans="1:75" ht="25" customHeight="1" x14ac:dyDescent="0.15">
      <c r="A40" s="32"/>
      <c r="B40" s="29"/>
      <c r="C40" s="29"/>
      <c r="D40" s="29"/>
      <c r="E40" s="29"/>
      <c r="F40" s="30"/>
      <c r="G40" s="30"/>
      <c r="H40" s="52"/>
      <c r="I40" s="52"/>
      <c r="J40" s="52"/>
      <c r="K40" s="52"/>
      <c r="L40" s="52"/>
      <c r="M40" s="52"/>
      <c r="N40" s="52"/>
      <c r="O40" s="53"/>
      <c r="P40" s="44"/>
      <c r="Q40" s="44"/>
      <c r="R40" s="44"/>
      <c r="S40" s="44"/>
      <c r="T40" s="44"/>
      <c r="U40" s="44"/>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1"/>
        <v>#N/A</v>
      </c>
      <c r="AS40" s="70" t="e">
        <f t="shared" si="2"/>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0"/>
        <v>#N/A</v>
      </c>
    </row>
    <row r="41" spans="1:75" ht="25" customHeight="1" x14ac:dyDescent="0.15">
      <c r="A41" s="32"/>
      <c r="B41" s="29"/>
      <c r="C41" s="29"/>
      <c r="D41" s="29"/>
      <c r="E41" s="29"/>
      <c r="F41" s="30"/>
      <c r="G41" s="30"/>
      <c r="H41" s="52"/>
      <c r="I41" s="52"/>
      <c r="J41" s="52"/>
      <c r="K41" s="52"/>
      <c r="L41" s="52"/>
      <c r="M41" s="52"/>
      <c r="N41" s="52"/>
      <c r="O41" s="53"/>
      <c r="P41" s="44"/>
      <c r="Q41" s="44"/>
      <c r="R41" s="44"/>
      <c r="S41" s="44"/>
      <c r="T41" s="44"/>
      <c r="U41" s="44"/>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1"/>
        <v>#N/A</v>
      </c>
      <c r="AS41" s="70" t="e">
        <f t="shared" si="2"/>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0"/>
        <v>#N/A</v>
      </c>
    </row>
    <row r="42" spans="1:75" ht="25" customHeight="1" x14ac:dyDescent="0.15">
      <c r="A42" s="32"/>
      <c r="B42" s="29"/>
      <c r="C42" s="29"/>
      <c r="D42" s="29"/>
      <c r="E42" s="29"/>
      <c r="F42" s="30"/>
      <c r="G42" s="30"/>
      <c r="H42" s="52"/>
      <c r="I42" s="52"/>
      <c r="J42" s="52"/>
      <c r="K42" s="52"/>
      <c r="L42" s="52"/>
      <c r="M42" s="52"/>
      <c r="N42" s="52"/>
      <c r="O42" s="53"/>
      <c r="P42" s="44"/>
      <c r="Q42" s="44"/>
      <c r="R42" s="44"/>
      <c r="S42" s="44"/>
      <c r="T42" s="44"/>
      <c r="U42" s="44"/>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1"/>
        <v>#N/A</v>
      </c>
      <c r="AS42" s="70" t="e">
        <f t="shared" si="2"/>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0"/>
        <v>#N/A</v>
      </c>
    </row>
    <row r="43" spans="1:75" ht="25" customHeight="1" x14ac:dyDescent="0.15">
      <c r="A43" s="32"/>
      <c r="B43" s="29"/>
      <c r="C43" s="29"/>
      <c r="D43" s="29"/>
      <c r="E43" s="29"/>
      <c r="F43" s="30"/>
      <c r="G43" s="30"/>
      <c r="H43" s="52"/>
      <c r="I43" s="52"/>
      <c r="J43" s="52"/>
      <c r="K43" s="52"/>
      <c r="L43" s="52"/>
      <c r="M43" s="52"/>
      <c r="N43" s="52"/>
      <c r="O43" s="53"/>
      <c r="P43" s="44"/>
      <c r="Q43" s="44"/>
      <c r="R43" s="44"/>
      <c r="S43" s="44"/>
      <c r="T43" s="44"/>
      <c r="U43" s="44"/>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1"/>
        <v>#N/A</v>
      </c>
      <c r="AS43" s="70" t="e">
        <f t="shared" si="2"/>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0"/>
        <v>#N/A</v>
      </c>
    </row>
    <row r="44" spans="1:75" ht="25" customHeight="1" x14ac:dyDescent="0.15">
      <c r="A44" s="32"/>
      <c r="B44" s="29"/>
      <c r="C44" s="29"/>
      <c r="D44" s="29"/>
      <c r="E44" s="29"/>
      <c r="F44" s="30"/>
      <c r="G44" s="30"/>
      <c r="H44" s="52"/>
      <c r="I44" s="52"/>
      <c r="J44" s="52"/>
      <c r="K44" s="52"/>
      <c r="L44" s="52"/>
      <c r="M44" s="52"/>
      <c r="N44" s="52"/>
      <c r="O44" s="53"/>
      <c r="P44" s="44"/>
      <c r="Q44" s="44"/>
      <c r="R44" s="44"/>
      <c r="S44" s="44"/>
      <c r="T44" s="44"/>
      <c r="U44" s="44"/>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1"/>
        <v>#N/A</v>
      </c>
      <c r="AS44" s="70" t="e">
        <f t="shared" si="2"/>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0"/>
        <v>#N/A</v>
      </c>
    </row>
    <row r="45" spans="1:75" ht="25" customHeight="1" x14ac:dyDescent="0.15">
      <c r="A45" s="32"/>
      <c r="B45" s="29"/>
      <c r="C45" s="29"/>
      <c r="D45" s="29"/>
      <c r="E45" s="29"/>
      <c r="F45" s="30"/>
      <c r="G45" s="30"/>
      <c r="H45" s="52"/>
      <c r="I45" s="52"/>
      <c r="J45" s="52"/>
      <c r="K45" s="52"/>
      <c r="L45" s="52"/>
      <c r="M45" s="52"/>
      <c r="N45" s="52"/>
      <c r="O45" s="53"/>
      <c r="P45" s="44"/>
      <c r="Q45" s="44"/>
      <c r="R45" s="44"/>
      <c r="S45" s="44"/>
      <c r="T45" s="44"/>
      <c r="U45" s="44"/>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1"/>
        <v>#N/A</v>
      </c>
      <c r="AS45" s="70" t="e">
        <f t="shared" si="2"/>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0"/>
        <v>#N/A</v>
      </c>
    </row>
    <row r="46" spans="1:75" ht="25" customHeight="1" x14ac:dyDescent="0.15">
      <c r="A46" s="32"/>
      <c r="B46" s="29"/>
      <c r="C46" s="29"/>
      <c r="D46" s="29"/>
      <c r="E46" s="29"/>
      <c r="F46" s="30"/>
      <c r="G46" s="30"/>
      <c r="H46" s="52"/>
      <c r="I46" s="52"/>
      <c r="J46" s="52"/>
      <c r="K46" s="52"/>
      <c r="L46" s="52"/>
      <c r="M46" s="52"/>
      <c r="N46" s="52"/>
      <c r="O46" s="53"/>
      <c r="P46" s="44"/>
      <c r="Q46" s="44"/>
      <c r="R46" s="44"/>
      <c r="S46" s="44"/>
      <c r="T46" s="44"/>
      <c r="U46" s="44"/>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1"/>
        <v>#N/A</v>
      </c>
      <c r="AS46" s="70" t="e">
        <f t="shared" si="2"/>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0"/>
        <v>#N/A</v>
      </c>
    </row>
    <row r="47" spans="1:75" ht="25" customHeight="1" x14ac:dyDescent="0.15">
      <c r="A47" s="32"/>
      <c r="B47" s="29"/>
      <c r="C47" s="29"/>
      <c r="D47" s="29"/>
      <c r="E47" s="29"/>
      <c r="F47" s="30"/>
      <c r="G47" s="30"/>
      <c r="H47" s="52"/>
      <c r="I47" s="52"/>
      <c r="J47" s="52"/>
      <c r="K47" s="52"/>
      <c r="L47" s="52"/>
      <c r="M47" s="52"/>
      <c r="N47" s="52"/>
      <c r="O47" s="53"/>
      <c r="P47" s="44"/>
      <c r="Q47" s="44"/>
      <c r="R47" s="44"/>
      <c r="S47" s="44"/>
      <c r="T47" s="44"/>
      <c r="U47" s="44"/>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1"/>
        <v>#N/A</v>
      </c>
      <c r="AS47" s="70" t="e">
        <f t="shared" si="2"/>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0"/>
        <v>#N/A</v>
      </c>
    </row>
    <row r="48" spans="1:75" ht="25" customHeight="1" x14ac:dyDescent="0.15">
      <c r="A48" s="32"/>
      <c r="B48" s="29"/>
      <c r="C48" s="29"/>
      <c r="D48" s="29"/>
      <c r="E48" s="29"/>
      <c r="F48" s="30"/>
      <c r="G48" s="30"/>
      <c r="H48" s="52"/>
      <c r="I48" s="52"/>
      <c r="J48" s="52"/>
      <c r="K48" s="52"/>
      <c r="L48" s="52"/>
      <c r="M48" s="52"/>
      <c r="N48" s="52"/>
      <c r="O48" s="53"/>
      <c r="P48" s="44"/>
      <c r="Q48" s="44"/>
      <c r="R48" s="44"/>
      <c r="S48" s="44"/>
      <c r="T48" s="44"/>
      <c r="U48" s="44"/>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1"/>
        <v>#N/A</v>
      </c>
      <c r="AS48" s="70" t="e">
        <f t="shared" si="2"/>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0"/>
        <v>#N/A</v>
      </c>
    </row>
    <row r="49" spans="1:75" ht="25" customHeight="1" x14ac:dyDescent="0.15">
      <c r="A49" s="32"/>
      <c r="B49" s="29"/>
      <c r="C49" s="29"/>
      <c r="D49" s="29"/>
      <c r="E49" s="29"/>
      <c r="F49" s="30"/>
      <c r="G49" s="30"/>
      <c r="H49" s="52"/>
      <c r="I49" s="52"/>
      <c r="J49" s="52"/>
      <c r="K49" s="52"/>
      <c r="L49" s="52"/>
      <c r="M49" s="52"/>
      <c r="N49" s="52"/>
      <c r="O49" s="53"/>
      <c r="P49" s="44"/>
      <c r="Q49" s="44"/>
      <c r="R49" s="44"/>
      <c r="S49" s="44"/>
      <c r="T49" s="44"/>
      <c r="U49" s="44"/>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1"/>
        <v>#N/A</v>
      </c>
      <c r="AS49" s="70" t="e">
        <f t="shared" si="2"/>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0"/>
        <v>#N/A</v>
      </c>
    </row>
    <row r="50" spans="1:75" ht="25" customHeight="1" x14ac:dyDescent="0.15">
      <c r="A50" s="32"/>
      <c r="B50" s="29"/>
      <c r="C50" s="29"/>
      <c r="D50" s="29"/>
      <c r="E50" s="29"/>
      <c r="F50" s="30"/>
      <c r="G50" s="30"/>
      <c r="H50" s="52"/>
      <c r="I50" s="52"/>
      <c r="J50" s="52"/>
      <c r="K50" s="52"/>
      <c r="L50" s="52"/>
      <c r="M50" s="52"/>
      <c r="N50" s="52"/>
      <c r="O50" s="53"/>
      <c r="P50" s="44"/>
      <c r="Q50" s="44"/>
      <c r="R50" s="44"/>
      <c r="S50" s="44"/>
      <c r="T50" s="44"/>
      <c r="U50" s="44"/>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1"/>
        <v>#N/A</v>
      </c>
      <c r="AS50" s="70" t="e">
        <f t="shared" si="2"/>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0"/>
        <v>#N/A</v>
      </c>
    </row>
    <row r="51" spans="1:75" ht="25" customHeight="1" x14ac:dyDescent="0.15">
      <c r="A51" s="32"/>
      <c r="B51" s="29"/>
      <c r="C51" s="29"/>
      <c r="D51" s="29"/>
      <c r="E51" s="29"/>
      <c r="F51" s="30"/>
      <c r="G51" s="30"/>
      <c r="H51" s="52"/>
      <c r="I51" s="52"/>
      <c r="J51" s="52"/>
      <c r="K51" s="52"/>
      <c r="L51" s="52"/>
      <c r="M51" s="52"/>
      <c r="N51" s="52"/>
      <c r="O51" s="53"/>
      <c r="P51" s="44"/>
      <c r="Q51" s="44"/>
      <c r="R51" s="44"/>
      <c r="S51" s="44"/>
      <c r="T51" s="44"/>
      <c r="U51" s="44"/>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1"/>
        <v>#N/A</v>
      </c>
      <c r="AS51" s="70" t="e">
        <f t="shared" si="2"/>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0"/>
        <v>#N/A</v>
      </c>
    </row>
    <row r="52" spans="1:75" ht="25" customHeight="1" x14ac:dyDescent="0.15">
      <c r="A52" s="32"/>
      <c r="B52" s="29"/>
      <c r="C52" s="29"/>
      <c r="D52" s="29"/>
      <c r="E52" s="29"/>
      <c r="F52" s="30"/>
      <c r="G52" s="30"/>
      <c r="H52" s="52"/>
      <c r="I52" s="52"/>
      <c r="J52" s="52"/>
      <c r="K52" s="52"/>
      <c r="L52" s="52"/>
      <c r="M52" s="52"/>
      <c r="N52" s="52"/>
      <c r="O52" s="53"/>
      <c r="P52" s="44"/>
      <c r="Q52" s="44"/>
      <c r="R52" s="44"/>
      <c r="S52" s="44"/>
      <c r="T52" s="44"/>
      <c r="U52" s="44"/>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1"/>
        <v>#N/A</v>
      </c>
      <c r="AS52" s="70" t="e">
        <f t="shared" si="2"/>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0"/>
        <v>#N/A</v>
      </c>
    </row>
    <row r="53" spans="1:75" ht="25" customHeight="1" x14ac:dyDescent="0.15">
      <c r="A53" s="32"/>
      <c r="B53" s="29"/>
      <c r="C53" s="29"/>
      <c r="D53" s="29"/>
      <c r="E53" s="29"/>
      <c r="F53" s="30"/>
      <c r="G53" s="30"/>
      <c r="H53" s="52"/>
      <c r="I53" s="52"/>
      <c r="J53" s="52"/>
      <c r="K53" s="52"/>
      <c r="L53" s="52"/>
      <c r="M53" s="52"/>
      <c r="N53" s="52"/>
      <c r="O53" s="53"/>
      <c r="P53" s="44"/>
      <c r="Q53" s="44"/>
      <c r="R53" s="44"/>
      <c r="S53" s="44"/>
      <c r="T53" s="44"/>
      <c r="U53" s="44"/>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1"/>
        <v>#N/A</v>
      </c>
      <c r="AS53" s="70" t="e">
        <f t="shared" si="2"/>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0"/>
        <v>#N/A</v>
      </c>
    </row>
    <row r="54" spans="1:75" ht="25" customHeight="1" x14ac:dyDescent="0.15">
      <c r="A54" s="32"/>
      <c r="B54" s="29"/>
      <c r="C54" s="29"/>
      <c r="D54" s="29"/>
      <c r="E54" s="29"/>
      <c r="F54" s="30"/>
      <c r="G54" s="30"/>
      <c r="H54" s="52"/>
      <c r="I54" s="52"/>
      <c r="J54" s="52"/>
      <c r="K54" s="52"/>
      <c r="L54" s="52"/>
      <c r="M54" s="52"/>
      <c r="N54" s="52"/>
      <c r="O54" s="53"/>
      <c r="P54" s="44"/>
      <c r="Q54" s="44"/>
      <c r="R54" s="44"/>
      <c r="S54" s="44"/>
      <c r="T54" s="44"/>
      <c r="U54" s="44"/>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1"/>
        <v>#N/A</v>
      </c>
      <c r="AS54" s="70" t="e">
        <f t="shared" si="2"/>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0"/>
        <v>#N/A</v>
      </c>
    </row>
    <row r="55" spans="1:75" ht="25" customHeight="1" x14ac:dyDescent="0.15">
      <c r="A55" s="32"/>
      <c r="B55" s="29"/>
      <c r="C55" s="29"/>
      <c r="D55" s="29"/>
      <c r="E55" s="29"/>
      <c r="F55" s="30"/>
      <c r="G55" s="30"/>
      <c r="H55" s="52"/>
      <c r="I55" s="52"/>
      <c r="J55" s="52"/>
      <c r="K55" s="52"/>
      <c r="L55" s="52"/>
      <c r="M55" s="52"/>
      <c r="N55" s="52"/>
      <c r="O55" s="53"/>
      <c r="P55" s="44"/>
      <c r="Q55" s="44"/>
      <c r="R55" s="44"/>
      <c r="S55" s="44"/>
      <c r="T55" s="44"/>
      <c r="U55" s="44"/>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1"/>
        <v>#N/A</v>
      </c>
      <c r="AS55" s="70" t="e">
        <f t="shared" si="2"/>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0"/>
        <v>#N/A</v>
      </c>
    </row>
    <row r="56" spans="1:75" ht="25" customHeight="1" x14ac:dyDescent="0.15">
      <c r="A56" s="32"/>
      <c r="B56" s="29"/>
      <c r="C56" s="29"/>
      <c r="D56" s="29"/>
      <c r="E56" s="29"/>
      <c r="F56" s="30"/>
      <c r="G56" s="30"/>
      <c r="H56" s="52"/>
      <c r="I56" s="52"/>
      <c r="J56" s="52"/>
      <c r="K56" s="52"/>
      <c r="L56" s="52"/>
      <c r="M56" s="52"/>
      <c r="N56" s="52"/>
      <c r="O56" s="53"/>
      <c r="P56" s="44"/>
      <c r="Q56" s="44"/>
      <c r="R56" s="44"/>
      <c r="S56" s="44"/>
      <c r="T56" s="44"/>
      <c r="U56" s="44"/>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1"/>
        <v>#N/A</v>
      </c>
      <c r="AS56" s="70" t="e">
        <f t="shared" si="2"/>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0"/>
        <v>#N/A</v>
      </c>
    </row>
    <row r="57" spans="1:75" ht="25" customHeight="1" x14ac:dyDescent="0.15">
      <c r="A57" s="32"/>
      <c r="B57" s="29"/>
      <c r="C57" s="29"/>
      <c r="D57" s="29"/>
      <c r="E57" s="29"/>
      <c r="F57" s="30"/>
      <c r="G57" s="30"/>
      <c r="H57" s="52"/>
      <c r="I57" s="52"/>
      <c r="J57" s="52"/>
      <c r="K57" s="52"/>
      <c r="L57" s="52"/>
      <c r="M57" s="52"/>
      <c r="N57" s="52"/>
      <c r="O57" s="53"/>
      <c r="P57" s="44"/>
      <c r="Q57" s="44"/>
      <c r="R57" s="44"/>
      <c r="S57" s="44"/>
      <c r="T57" s="44"/>
      <c r="U57" s="44"/>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1"/>
        <v>#N/A</v>
      </c>
      <c r="AS57" s="70" t="e">
        <f t="shared" si="2"/>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0"/>
        <v>#N/A</v>
      </c>
    </row>
    <row r="58" spans="1:75" ht="25" customHeight="1" x14ac:dyDescent="0.15">
      <c r="A58" s="32"/>
      <c r="B58" s="29"/>
      <c r="C58" s="29"/>
      <c r="D58" s="29"/>
      <c r="E58" s="29"/>
      <c r="F58" s="30"/>
      <c r="G58" s="30"/>
      <c r="H58" s="52"/>
      <c r="I58" s="52"/>
      <c r="J58" s="52"/>
      <c r="K58" s="52"/>
      <c r="L58" s="52"/>
      <c r="M58" s="52"/>
      <c r="N58" s="52"/>
      <c r="O58" s="53"/>
      <c r="P58" s="44"/>
      <c r="Q58" s="44"/>
      <c r="R58" s="44"/>
      <c r="S58" s="44"/>
      <c r="T58" s="44"/>
      <c r="U58" s="44"/>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1"/>
        <v>#N/A</v>
      </c>
      <c r="AS58" s="70" t="e">
        <f t="shared" si="2"/>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0"/>
        <v>#N/A</v>
      </c>
    </row>
    <row r="59" spans="1:75" ht="25" customHeight="1" x14ac:dyDescent="0.15">
      <c r="A59" s="32"/>
      <c r="B59" s="29"/>
      <c r="C59" s="29"/>
      <c r="D59" s="29"/>
      <c r="E59" s="29"/>
      <c r="F59" s="30"/>
      <c r="G59" s="30"/>
      <c r="H59" s="52"/>
      <c r="I59" s="52"/>
      <c r="J59" s="52"/>
      <c r="K59" s="52"/>
      <c r="L59" s="52"/>
      <c r="M59" s="52"/>
      <c r="N59" s="52"/>
      <c r="O59" s="53"/>
      <c r="P59" s="44"/>
      <c r="Q59" s="44"/>
      <c r="R59" s="44"/>
      <c r="S59" s="44"/>
      <c r="T59" s="44"/>
      <c r="U59" s="44"/>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1"/>
        <v>#N/A</v>
      </c>
      <c r="AS59" s="70" t="e">
        <f t="shared" si="2"/>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0"/>
        <v>#N/A</v>
      </c>
    </row>
    <row r="60" spans="1:75" ht="25" customHeight="1" x14ac:dyDescent="0.15">
      <c r="A60" s="32"/>
      <c r="B60" s="29"/>
      <c r="C60" s="29"/>
      <c r="D60" s="29"/>
      <c r="E60" s="29"/>
      <c r="F60" s="30"/>
      <c r="G60" s="30"/>
      <c r="H60" s="52"/>
      <c r="I60" s="52"/>
      <c r="J60" s="52"/>
      <c r="K60" s="52"/>
      <c r="L60" s="52"/>
      <c r="M60" s="52"/>
      <c r="N60" s="52"/>
      <c r="O60" s="53"/>
      <c r="P60" s="44"/>
      <c r="Q60" s="44"/>
      <c r="R60" s="44"/>
      <c r="S60" s="44"/>
      <c r="T60" s="44"/>
      <c r="U60" s="44"/>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1"/>
        <v>#N/A</v>
      </c>
      <c r="AS60" s="70" t="e">
        <f t="shared" si="2"/>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0"/>
        <v>#N/A</v>
      </c>
    </row>
    <row r="61" spans="1:75" ht="25" customHeight="1" x14ac:dyDescent="0.15">
      <c r="A61" s="32"/>
      <c r="B61" s="29"/>
      <c r="C61" s="29"/>
      <c r="D61" s="29"/>
      <c r="E61" s="29"/>
      <c r="F61" s="30"/>
      <c r="G61" s="30"/>
      <c r="H61" s="52"/>
      <c r="I61" s="52"/>
      <c r="J61" s="52"/>
      <c r="K61" s="52"/>
      <c r="L61" s="52"/>
      <c r="M61" s="52"/>
      <c r="N61" s="52"/>
      <c r="O61" s="53"/>
      <c r="P61" s="44"/>
      <c r="Q61" s="44"/>
      <c r="R61" s="44"/>
      <c r="S61" s="44"/>
      <c r="T61" s="44"/>
      <c r="U61" s="44"/>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1"/>
        <v>#N/A</v>
      </c>
      <c r="AS61" s="70" t="e">
        <f t="shared" si="2"/>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0"/>
        <v>#N/A</v>
      </c>
    </row>
    <row r="62" spans="1:75" ht="25" customHeight="1" x14ac:dyDescent="0.15">
      <c r="A62" s="32"/>
      <c r="B62" s="29"/>
      <c r="C62" s="29"/>
      <c r="D62" s="29"/>
      <c r="E62" s="29"/>
      <c r="F62" s="30"/>
      <c r="G62" s="30"/>
      <c r="H62" s="52"/>
      <c r="I62" s="52"/>
      <c r="J62" s="52"/>
      <c r="K62" s="52"/>
      <c r="L62" s="52"/>
      <c r="M62" s="52"/>
      <c r="N62" s="52"/>
      <c r="O62" s="53"/>
      <c r="P62" s="44"/>
      <c r="Q62" s="44"/>
      <c r="R62" s="44"/>
      <c r="S62" s="44"/>
      <c r="T62" s="44"/>
      <c r="U62" s="44"/>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1"/>
        <v>#N/A</v>
      </c>
      <c r="AS62" s="70" t="e">
        <f t="shared" si="2"/>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0"/>
        <v>#N/A</v>
      </c>
    </row>
    <row r="63" spans="1:75" ht="25" customHeight="1" x14ac:dyDescent="0.15">
      <c r="A63" s="32"/>
      <c r="B63" s="29"/>
      <c r="C63" s="29"/>
      <c r="D63" s="29"/>
      <c r="E63" s="29"/>
      <c r="F63" s="30"/>
      <c r="G63" s="30"/>
      <c r="H63" s="52"/>
      <c r="I63" s="52"/>
      <c r="J63" s="52"/>
      <c r="K63" s="52"/>
      <c r="L63" s="52"/>
      <c r="M63" s="52"/>
      <c r="N63" s="52"/>
      <c r="O63" s="53"/>
      <c r="P63" s="44"/>
      <c r="Q63" s="44"/>
      <c r="R63" s="44"/>
      <c r="S63" s="44"/>
      <c r="T63" s="44"/>
      <c r="U63" s="44"/>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1"/>
        <v>#N/A</v>
      </c>
      <c r="AS63" s="70" t="e">
        <f t="shared" si="2"/>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0"/>
        <v>#N/A</v>
      </c>
    </row>
    <row r="64" spans="1:75" ht="25" customHeight="1" x14ac:dyDescent="0.15">
      <c r="A64" s="32"/>
      <c r="B64" s="29"/>
      <c r="C64" s="29"/>
      <c r="D64" s="29"/>
      <c r="E64" s="29"/>
      <c r="F64" s="30"/>
      <c r="G64" s="30"/>
      <c r="H64" s="52"/>
      <c r="I64" s="52"/>
      <c r="J64" s="52"/>
      <c r="K64" s="52"/>
      <c r="L64" s="52"/>
      <c r="M64" s="52"/>
      <c r="N64" s="52"/>
      <c r="O64" s="53"/>
      <c r="P64" s="44"/>
      <c r="Q64" s="44"/>
      <c r="R64" s="44"/>
      <c r="S64" s="44"/>
      <c r="T64" s="44"/>
      <c r="U64" s="44"/>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1"/>
        <v>#N/A</v>
      </c>
      <c r="AS64" s="70" t="e">
        <f t="shared" si="2"/>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0"/>
        <v>#N/A</v>
      </c>
    </row>
    <row r="65" spans="1:75" ht="25" customHeight="1" x14ac:dyDescent="0.15">
      <c r="A65" s="32"/>
      <c r="B65" s="29"/>
      <c r="C65" s="29"/>
      <c r="D65" s="29"/>
      <c r="E65" s="29"/>
      <c r="F65" s="30"/>
      <c r="G65" s="30"/>
      <c r="H65" s="52"/>
      <c r="I65" s="52"/>
      <c r="J65" s="52"/>
      <c r="K65" s="52"/>
      <c r="L65" s="52"/>
      <c r="M65" s="52"/>
      <c r="N65" s="52"/>
      <c r="O65" s="53"/>
      <c r="P65" s="44"/>
      <c r="Q65" s="44"/>
      <c r="R65" s="44"/>
      <c r="S65" s="44"/>
      <c r="T65" s="44"/>
      <c r="U65" s="44"/>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1"/>
        <v>#N/A</v>
      </c>
      <c r="AS65" s="70" t="e">
        <f t="shared" si="2"/>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0"/>
        <v>#N/A</v>
      </c>
    </row>
    <row r="66" spans="1:75" ht="25" customHeight="1" x14ac:dyDescent="0.15">
      <c r="A66" s="32"/>
      <c r="B66" s="29"/>
      <c r="C66" s="29"/>
      <c r="D66" s="29"/>
      <c r="E66" s="29"/>
      <c r="F66" s="30"/>
      <c r="G66" s="30"/>
      <c r="H66" s="52"/>
      <c r="I66" s="52"/>
      <c r="J66" s="52"/>
      <c r="K66" s="52"/>
      <c r="L66" s="52"/>
      <c r="M66" s="52"/>
      <c r="N66" s="52"/>
      <c r="O66" s="53"/>
      <c r="P66" s="44"/>
      <c r="Q66" s="44"/>
      <c r="R66" s="44"/>
      <c r="S66" s="44"/>
      <c r="T66" s="44"/>
      <c r="U66" s="44"/>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1"/>
        <v>#N/A</v>
      </c>
      <c r="AS66" s="70" t="e">
        <f t="shared" si="2"/>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0"/>
        <v>#N/A</v>
      </c>
    </row>
    <row r="67" spans="1:75" ht="25" customHeight="1" x14ac:dyDescent="0.15">
      <c r="A67" s="32"/>
      <c r="B67" s="29"/>
      <c r="C67" s="29"/>
      <c r="D67" s="29"/>
      <c r="E67" s="29"/>
      <c r="F67" s="30"/>
      <c r="G67" s="30"/>
      <c r="H67" s="52"/>
      <c r="I67" s="52"/>
      <c r="J67" s="52"/>
      <c r="K67" s="52"/>
      <c r="L67" s="52"/>
      <c r="M67" s="52"/>
      <c r="N67" s="52"/>
      <c r="O67" s="53"/>
      <c r="P67" s="44"/>
      <c r="Q67" s="44"/>
      <c r="R67" s="44"/>
      <c r="S67" s="44"/>
      <c r="T67" s="44"/>
      <c r="U67" s="44"/>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1"/>
        <v>#N/A</v>
      </c>
      <c r="AS67" s="70" t="e">
        <f t="shared" si="2"/>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0"/>
        <v>#N/A</v>
      </c>
    </row>
    <row r="68" spans="1:75" ht="25" customHeight="1" x14ac:dyDescent="0.15">
      <c r="A68" s="32"/>
      <c r="B68" s="29"/>
      <c r="C68" s="29"/>
      <c r="D68" s="29"/>
      <c r="E68" s="29"/>
      <c r="F68" s="30"/>
      <c r="G68" s="30"/>
      <c r="H68" s="52"/>
      <c r="I68" s="52"/>
      <c r="J68" s="52"/>
      <c r="K68" s="52"/>
      <c r="L68" s="52"/>
      <c r="M68" s="52"/>
      <c r="N68" s="52"/>
      <c r="O68" s="53"/>
      <c r="P68" s="44"/>
      <c r="Q68" s="44"/>
      <c r="R68" s="44"/>
      <c r="S68" s="44"/>
      <c r="T68" s="44"/>
      <c r="U68" s="44"/>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1"/>
        <v>#N/A</v>
      </c>
      <c r="AS68" s="70" t="e">
        <f t="shared" si="2"/>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0"/>
        <v>#N/A</v>
      </c>
    </row>
    <row r="69" spans="1:75" ht="25" customHeight="1" x14ac:dyDescent="0.15">
      <c r="A69" s="32"/>
      <c r="B69" s="29"/>
      <c r="C69" s="29"/>
      <c r="D69" s="29"/>
      <c r="E69" s="29"/>
      <c r="F69" s="30"/>
      <c r="G69" s="30"/>
      <c r="H69" s="52"/>
      <c r="I69" s="52"/>
      <c r="J69" s="52"/>
      <c r="K69" s="52"/>
      <c r="L69" s="52"/>
      <c r="M69" s="52"/>
      <c r="N69" s="52"/>
      <c r="O69" s="53"/>
      <c r="P69" s="44"/>
      <c r="Q69" s="44"/>
      <c r="R69" s="44"/>
      <c r="S69" s="44"/>
      <c r="T69" s="44"/>
      <c r="U69" s="44"/>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3">ROUND((AZ$2*AZ69+BA$2*BA69+BB$2*BB69+BC$2*BC69+BD$2*BD69+BE$2*BE69+BF$2*BF69+BG$2*BG69)/3,0)</f>
        <v>#N/A</v>
      </c>
      <c r="AS69" s="70" t="e">
        <f t="shared" si="2"/>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ref="BW69:BW132" si="4">SUM(BI69:BV69)</f>
        <v>#N/A</v>
      </c>
    </row>
    <row r="70" spans="1:75" ht="25" customHeight="1" x14ac:dyDescent="0.15">
      <c r="A70" s="32"/>
      <c r="B70" s="29"/>
      <c r="C70" s="29"/>
      <c r="D70" s="29"/>
      <c r="E70" s="29"/>
      <c r="F70" s="30"/>
      <c r="G70" s="30"/>
      <c r="H70" s="52"/>
      <c r="I70" s="52"/>
      <c r="J70" s="52"/>
      <c r="K70" s="52"/>
      <c r="L70" s="52"/>
      <c r="M70" s="52"/>
      <c r="N70" s="52"/>
      <c r="O70" s="53"/>
      <c r="P70" s="44"/>
      <c r="Q70" s="44"/>
      <c r="R70" s="44"/>
      <c r="S70" s="44"/>
      <c r="T70" s="44"/>
      <c r="U70" s="44"/>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3"/>
        <v>#N/A</v>
      </c>
      <c r="AS70" s="70" t="e">
        <f t="shared" ref="AS70:AS133" si="5">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4"/>
        <v>#N/A</v>
      </c>
    </row>
    <row r="71" spans="1:75" ht="25" customHeight="1" x14ac:dyDescent="0.15">
      <c r="A71" s="32"/>
      <c r="B71" s="29"/>
      <c r="C71" s="29"/>
      <c r="D71" s="29"/>
      <c r="E71" s="29"/>
      <c r="F71" s="30"/>
      <c r="G71" s="30"/>
      <c r="H71" s="52"/>
      <c r="I71" s="52"/>
      <c r="J71" s="52"/>
      <c r="K71" s="52"/>
      <c r="L71" s="52"/>
      <c r="M71" s="52"/>
      <c r="N71" s="52"/>
      <c r="O71" s="53"/>
      <c r="P71" s="44"/>
      <c r="Q71" s="44"/>
      <c r="R71" s="44"/>
      <c r="S71" s="44"/>
      <c r="T71" s="44"/>
      <c r="U71" s="44"/>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3"/>
        <v>#N/A</v>
      </c>
      <c r="AS71" s="70" t="e">
        <f t="shared" si="5"/>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4"/>
        <v>#N/A</v>
      </c>
    </row>
    <row r="72" spans="1:75" ht="25" customHeight="1" x14ac:dyDescent="0.15">
      <c r="A72" s="32"/>
      <c r="B72" s="29"/>
      <c r="C72" s="29"/>
      <c r="D72" s="29"/>
      <c r="E72" s="29"/>
      <c r="F72" s="30"/>
      <c r="G72" s="30"/>
      <c r="H72" s="52"/>
      <c r="I72" s="52"/>
      <c r="J72" s="52"/>
      <c r="K72" s="52"/>
      <c r="L72" s="52"/>
      <c r="M72" s="52"/>
      <c r="N72" s="52"/>
      <c r="O72" s="53"/>
      <c r="P72" s="44"/>
      <c r="Q72" s="44"/>
      <c r="R72" s="44"/>
      <c r="S72" s="44"/>
      <c r="T72" s="44"/>
      <c r="U72" s="44"/>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3"/>
        <v>#N/A</v>
      </c>
      <c r="AS72" s="70" t="e">
        <f t="shared" si="5"/>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4"/>
        <v>#N/A</v>
      </c>
    </row>
    <row r="73" spans="1:75" ht="25" customHeight="1" x14ac:dyDescent="0.15">
      <c r="A73" s="32"/>
      <c r="B73" s="29"/>
      <c r="C73" s="29"/>
      <c r="D73" s="29"/>
      <c r="E73" s="29"/>
      <c r="F73" s="30"/>
      <c r="G73" s="30"/>
      <c r="H73" s="52"/>
      <c r="I73" s="52"/>
      <c r="J73" s="52"/>
      <c r="K73" s="52"/>
      <c r="L73" s="52"/>
      <c r="M73" s="52"/>
      <c r="N73" s="52"/>
      <c r="O73" s="53"/>
      <c r="P73" s="44"/>
      <c r="Q73" s="44"/>
      <c r="R73" s="44"/>
      <c r="S73" s="44"/>
      <c r="T73" s="44"/>
      <c r="U73" s="44"/>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3"/>
        <v>#N/A</v>
      </c>
      <c r="AS73" s="70" t="e">
        <f t="shared" si="5"/>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4"/>
        <v>#N/A</v>
      </c>
    </row>
    <row r="74" spans="1:75" ht="25" customHeight="1" x14ac:dyDescent="0.15">
      <c r="A74" s="32"/>
      <c r="B74" s="29"/>
      <c r="C74" s="29"/>
      <c r="D74" s="29"/>
      <c r="E74" s="29"/>
      <c r="F74" s="30"/>
      <c r="G74" s="30"/>
      <c r="H74" s="52"/>
      <c r="I74" s="52"/>
      <c r="J74" s="52"/>
      <c r="K74" s="52"/>
      <c r="L74" s="52"/>
      <c r="M74" s="52"/>
      <c r="N74" s="52"/>
      <c r="O74" s="53"/>
      <c r="P74" s="44"/>
      <c r="Q74" s="44"/>
      <c r="R74" s="44"/>
      <c r="S74" s="44"/>
      <c r="T74" s="44"/>
      <c r="U74" s="44"/>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3"/>
        <v>#N/A</v>
      </c>
      <c r="AS74" s="70" t="e">
        <f t="shared" si="5"/>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4"/>
        <v>#N/A</v>
      </c>
    </row>
    <row r="75" spans="1:75" ht="25" customHeight="1" x14ac:dyDescent="0.15">
      <c r="A75" s="32"/>
      <c r="B75" s="29"/>
      <c r="C75" s="29"/>
      <c r="D75" s="29"/>
      <c r="E75" s="29"/>
      <c r="F75" s="30"/>
      <c r="G75" s="30"/>
      <c r="H75" s="52"/>
      <c r="I75" s="52"/>
      <c r="J75" s="52"/>
      <c r="K75" s="52"/>
      <c r="L75" s="52"/>
      <c r="M75" s="52"/>
      <c r="N75" s="52"/>
      <c r="O75" s="53"/>
      <c r="P75" s="44"/>
      <c r="Q75" s="44"/>
      <c r="R75" s="44"/>
      <c r="S75" s="44"/>
      <c r="T75" s="44"/>
      <c r="U75" s="44"/>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3"/>
        <v>#N/A</v>
      </c>
      <c r="AS75" s="70" t="e">
        <f t="shared" si="5"/>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4"/>
        <v>#N/A</v>
      </c>
    </row>
    <row r="76" spans="1:75" ht="25" customHeight="1" x14ac:dyDescent="0.15">
      <c r="A76" s="32"/>
      <c r="B76" s="29"/>
      <c r="C76" s="29"/>
      <c r="D76" s="29"/>
      <c r="E76" s="29"/>
      <c r="F76" s="30"/>
      <c r="G76" s="30"/>
      <c r="H76" s="52"/>
      <c r="I76" s="52"/>
      <c r="J76" s="52"/>
      <c r="K76" s="52"/>
      <c r="L76" s="52"/>
      <c r="M76" s="52"/>
      <c r="N76" s="52"/>
      <c r="O76" s="53"/>
      <c r="P76" s="44"/>
      <c r="Q76" s="44"/>
      <c r="R76" s="44"/>
      <c r="S76" s="44"/>
      <c r="T76" s="44"/>
      <c r="U76" s="44"/>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3"/>
        <v>#N/A</v>
      </c>
      <c r="AS76" s="70" t="e">
        <f t="shared" si="5"/>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4"/>
        <v>#N/A</v>
      </c>
    </row>
    <row r="77" spans="1:75" ht="25" customHeight="1" x14ac:dyDescent="0.15">
      <c r="A77" s="32"/>
      <c r="B77" s="29"/>
      <c r="C77" s="29"/>
      <c r="D77" s="29"/>
      <c r="E77" s="29"/>
      <c r="F77" s="30"/>
      <c r="G77" s="30"/>
      <c r="H77" s="52"/>
      <c r="I77" s="52"/>
      <c r="J77" s="52"/>
      <c r="K77" s="52"/>
      <c r="L77" s="52"/>
      <c r="M77" s="52"/>
      <c r="N77" s="52"/>
      <c r="O77" s="53"/>
      <c r="P77" s="44"/>
      <c r="Q77" s="44"/>
      <c r="R77" s="44"/>
      <c r="S77" s="44"/>
      <c r="T77" s="44"/>
      <c r="U77" s="44"/>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3"/>
        <v>#N/A</v>
      </c>
      <c r="AS77" s="70" t="e">
        <f t="shared" si="5"/>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4"/>
        <v>#N/A</v>
      </c>
    </row>
    <row r="78" spans="1:75" ht="25" customHeight="1" x14ac:dyDescent="0.15">
      <c r="A78" s="32"/>
      <c r="B78" s="29"/>
      <c r="C78" s="29"/>
      <c r="D78" s="29"/>
      <c r="E78" s="29"/>
      <c r="F78" s="30"/>
      <c r="G78" s="30"/>
      <c r="H78" s="52"/>
      <c r="I78" s="52"/>
      <c r="J78" s="52"/>
      <c r="K78" s="52"/>
      <c r="L78" s="52"/>
      <c r="M78" s="52"/>
      <c r="N78" s="52"/>
      <c r="O78" s="53"/>
      <c r="P78" s="44"/>
      <c r="Q78" s="44"/>
      <c r="R78" s="44"/>
      <c r="S78" s="44"/>
      <c r="T78" s="44"/>
      <c r="U78" s="44"/>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3"/>
        <v>#N/A</v>
      </c>
      <c r="AS78" s="70" t="e">
        <f t="shared" si="5"/>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4"/>
        <v>#N/A</v>
      </c>
    </row>
    <row r="79" spans="1:75" ht="25" customHeight="1" x14ac:dyDescent="0.15">
      <c r="A79" s="32"/>
      <c r="B79" s="29"/>
      <c r="C79" s="29"/>
      <c r="D79" s="29"/>
      <c r="E79" s="29"/>
      <c r="F79" s="30"/>
      <c r="G79" s="30"/>
      <c r="H79" s="52"/>
      <c r="I79" s="52"/>
      <c r="J79" s="52"/>
      <c r="K79" s="52"/>
      <c r="L79" s="52"/>
      <c r="M79" s="52"/>
      <c r="N79" s="52"/>
      <c r="O79" s="53"/>
      <c r="P79" s="44"/>
      <c r="Q79" s="44"/>
      <c r="R79" s="44"/>
      <c r="S79" s="44"/>
      <c r="T79" s="44"/>
      <c r="U79" s="44"/>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3"/>
        <v>#N/A</v>
      </c>
      <c r="AS79" s="70" t="e">
        <f t="shared" si="5"/>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4"/>
        <v>#N/A</v>
      </c>
    </row>
    <row r="80" spans="1:75" ht="25" customHeight="1" x14ac:dyDescent="0.15">
      <c r="A80" s="32"/>
      <c r="B80" s="29"/>
      <c r="C80" s="29"/>
      <c r="D80" s="29"/>
      <c r="E80" s="29"/>
      <c r="F80" s="30"/>
      <c r="G80" s="30"/>
      <c r="H80" s="52"/>
      <c r="I80" s="52"/>
      <c r="J80" s="52"/>
      <c r="K80" s="52"/>
      <c r="L80" s="52"/>
      <c r="M80" s="52"/>
      <c r="N80" s="52"/>
      <c r="O80" s="53"/>
      <c r="P80" s="44"/>
      <c r="Q80" s="44"/>
      <c r="R80" s="44"/>
      <c r="S80" s="44"/>
      <c r="T80" s="44"/>
      <c r="U80" s="44"/>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3"/>
        <v>#N/A</v>
      </c>
      <c r="AS80" s="70" t="e">
        <f t="shared" si="5"/>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4"/>
        <v>#N/A</v>
      </c>
    </row>
    <row r="81" spans="1:75" ht="25" customHeight="1" x14ac:dyDescent="0.15">
      <c r="A81" s="32"/>
      <c r="B81" s="29"/>
      <c r="C81" s="29"/>
      <c r="D81" s="29"/>
      <c r="E81" s="29"/>
      <c r="F81" s="30"/>
      <c r="G81" s="30"/>
      <c r="H81" s="52"/>
      <c r="I81" s="52"/>
      <c r="J81" s="52"/>
      <c r="K81" s="52"/>
      <c r="L81" s="52"/>
      <c r="M81" s="52"/>
      <c r="N81" s="52"/>
      <c r="O81" s="53"/>
      <c r="P81" s="44"/>
      <c r="Q81" s="44"/>
      <c r="R81" s="44"/>
      <c r="S81" s="44"/>
      <c r="T81" s="44"/>
      <c r="U81" s="44"/>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3"/>
        <v>#N/A</v>
      </c>
      <c r="AS81" s="70" t="e">
        <f t="shared" si="5"/>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4"/>
        <v>#N/A</v>
      </c>
    </row>
    <row r="82" spans="1:75" ht="25" customHeight="1" x14ac:dyDescent="0.15">
      <c r="A82" s="32"/>
      <c r="B82" s="29"/>
      <c r="C82" s="29"/>
      <c r="D82" s="29"/>
      <c r="E82" s="29"/>
      <c r="F82" s="30"/>
      <c r="G82" s="30"/>
      <c r="H82" s="52"/>
      <c r="I82" s="52"/>
      <c r="J82" s="52"/>
      <c r="K82" s="52"/>
      <c r="L82" s="52"/>
      <c r="M82" s="52"/>
      <c r="N82" s="52"/>
      <c r="O82" s="53"/>
      <c r="P82" s="44"/>
      <c r="Q82" s="44"/>
      <c r="R82" s="44"/>
      <c r="S82" s="44"/>
      <c r="T82" s="44"/>
      <c r="U82" s="44"/>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3"/>
        <v>#N/A</v>
      </c>
      <c r="AS82" s="70" t="e">
        <f t="shared" si="5"/>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4"/>
        <v>#N/A</v>
      </c>
    </row>
    <row r="83" spans="1:75" ht="25" customHeight="1" x14ac:dyDescent="0.15">
      <c r="A83" s="32"/>
      <c r="B83" s="29"/>
      <c r="C83" s="29"/>
      <c r="D83" s="29"/>
      <c r="E83" s="29"/>
      <c r="F83" s="30"/>
      <c r="G83" s="30"/>
      <c r="H83" s="52"/>
      <c r="I83" s="52"/>
      <c r="J83" s="52"/>
      <c r="K83" s="52"/>
      <c r="L83" s="52"/>
      <c r="M83" s="52"/>
      <c r="N83" s="52"/>
      <c r="O83" s="53"/>
      <c r="P83" s="44"/>
      <c r="Q83" s="44"/>
      <c r="R83" s="44"/>
      <c r="S83" s="44"/>
      <c r="T83" s="44"/>
      <c r="U83" s="44"/>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3"/>
        <v>#N/A</v>
      </c>
      <c r="AS83" s="70" t="e">
        <f t="shared" si="5"/>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4"/>
        <v>#N/A</v>
      </c>
    </row>
    <row r="84" spans="1:75" ht="25" customHeight="1" x14ac:dyDescent="0.15">
      <c r="A84" s="32"/>
      <c r="B84" s="29"/>
      <c r="C84" s="29"/>
      <c r="D84" s="29"/>
      <c r="E84" s="29"/>
      <c r="F84" s="30"/>
      <c r="G84" s="30"/>
      <c r="H84" s="52"/>
      <c r="I84" s="52"/>
      <c r="J84" s="52"/>
      <c r="K84" s="52"/>
      <c r="L84" s="52"/>
      <c r="M84" s="52"/>
      <c r="N84" s="52"/>
      <c r="O84" s="53"/>
      <c r="P84" s="44"/>
      <c r="Q84" s="44"/>
      <c r="R84" s="44"/>
      <c r="S84" s="44"/>
      <c r="T84" s="44"/>
      <c r="U84" s="44"/>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3"/>
        <v>#N/A</v>
      </c>
      <c r="AS84" s="70" t="e">
        <f t="shared" si="5"/>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4"/>
        <v>#N/A</v>
      </c>
    </row>
    <row r="85" spans="1:75" ht="25" customHeight="1" x14ac:dyDescent="0.15">
      <c r="A85" s="32"/>
      <c r="B85" s="29"/>
      <c r="C85" s="29"/>
      <c r="D85" s="29"/>
      <c r="E85" s="29"/>
      <c r="F85" s="30"/>
      <c r="G85" s="30"/>
      <c r="H85" s="52"/>
      <c r="I85" s="52"/>
      <c r="J85" s="52"/>
      <c r="K85" s="52"/>
      <c r="L85" s="52"/>
      <c r="M85" s="52"/>
      <c r="N85" s="52"/>
      <c r="O85" s="53"/>
      <c r="P85" s="44"/>
      <c r="Q85" s="44"/>
      <c r="R85" s="44"/>
      <c r="S85" s="44"/>
      <c r="T85" s="44"/>
      <c r="U85" s="44"/>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3"/>
        <v>#N/A</v>
      </c>
      <c r="AS85" s="70" t="e">
        <f t="shared" si="5"/>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4"/>
        <v>#N/A</v>
      </c>
    </row>
    <row r="86" spans="1:75" ht="25" customHeight="1" x14ac:dyDescent="0.15">
      <c r="A86" s="32"/>
      <c r="B86" s="29"/>
      <c r="C86" s="29"/>
      <c r="D86" s="29"/>
      <c r="E86" s="29"/>
      <c r="F86" s="30"/>
      <c r="G86" s="30"/>
      <c r="H86" s="52"/>
      <c r="I86" s="52"/>
      <c r="J86" s="52"/>
      <c r="K86" s="52"/>
      <c r="L86" s="52"/>
      <c r="M86" s="52"/>
      <c r="N86" s="52"/>
      <c r="O86" s="53"/>
      <c r="P86" s="44"/>
      <c r="Q86" s="44"/>
      <c r="R86" s="44"/>
      <c r="S86" s="44"/>
      <c r="T86" s="44"/>
      <c r="U86" s="44"/>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3"/>
        <v>#N/A</v>
      </c>
      <c r="AS86" s="70" t="e">
        <f t="shared" si="5"/>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4"/>
        <v>#N/A</v>
      </c>
    </row>
    <row r="87" spans="1:75" ht="25" customHeight="1" x14ac:dyDescent="0.15">
      <c r="A87" s="32"/>
      <c r="B87" s="29"/>
      <c r="C87" s="29"/>
      <c r="D87" s="29"/>
      <c r="E87" s="29"/>
      <c r="F87" s="30"/>
      <c r="G87" s="30"/>
      <c r="H87" s="52"/>
      <c r="I87" s="52"/>
      <c r="J87" s="52"/>
      <c r="K87" s="52"/>
      <c r="L87" s="52"/>
      <c r="M87" s="52"/>
      <c r="N87" s="52"/>
      <c r="O87" s="53"/>
      <c r="P87" s="44"/>
      <c r="Q87" s="44"/>
      <c r="R87" s="44"/>
      <c r="S87" s="44"/>
      <c r="T87" s="44"/>
      <c r="U87" s="44"/>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3"/>
        <v>#N/A</v>
      </c>
      <c r="AS87" s="70" t="e">
        <f t="shared" si="5"/>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4"/>
        <v>#N/A</v>
      </c>
    </row>
    <row r="88" spans="1:75" ht="25" customHeight="1" x14ac:dyDescent="0.15">
      <c r="A88" s="32"/>
      <c r="B88" s="29"/>
      <c r="C88" s="29"/>
      <c r="D88" s="29"/>
      <c r="E88" s="29"/>
      <c r="F88" s="30"/>
      <c r="G88" s="30"/>
      <c r="H88" s="52"/>
      <c r="I88" s="52"/>
      <c r="J88" s="52"/>
      <c r="K88" s="52"/>
      <c r="L88" s="52"/>
      <c r="M88" s="52"/>
      <c r="N88" s="52"/>
      <c r="O88" s="53"/>
      <c r="P88" s="44"/>
      <c r="Q88" s="44"/>
      <c r="R88" s="44"/>
      <c r="S88" s="44"/>
      <c r="T88" s="44"/>
      <c r="U88" s="44"/>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3"/>
        <v>#N/A</v>
      </c>
      <c r="AS88" s="70" t="e">
        <f t="shared" si="5"/>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4"/>
        <v>#N/A</v>
      </c>
    </row>
    <row r="89" spans="1:75" ht="25" customHeight="1" x14ac:dyDescent="0.15">
      <c r="A89" s="32"/>
      <c r="B89" s="29"/>
      <c r="C89" s="29"/>
      <c r="D89" s="29"/>
      <c r="E89" s="29"/>
      <c r="F89" s="30"/>
      <c r="G89" s="30"/>
      <c r="H89" s="52"/>
      <c r="I89" s="52"/>
      <c r="J89" s="52"/>
      <c r="K89" s="52"/>
      <c r="L89" s="52"/>
      <c r="M89" s="52"/>
      <c r="N89" s="52"/>
      <c r="O89" s="53"/>
      <c r="P89" s="44"/>
      <c r="Q89" s="44"/>
      <c r="R89" s="44"/>
      <c r="S89" s="44"/>
      <c r="T89" s="44"/>
      <c r="U89" s="44"/>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3"/>
        <v>#N/A</v>
      </c>
      <c r="AS89" s="70" t="e">
        <f t="shared" si="5"/>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4"/>
        <v>#N/A</v>
      </c>
    </row>
    <row r="90" spans="1:75" ht="25" customHeight="1" x14ac:dyDescent="0.15">
      <c r="A90" s="32"/>
      <c r="B90" s="29"/>
      <c r="C90" s="29"/>
      <c r="D90" s="29"/>
      <c r="E90" s="29"/>
      <c r="F90" s="30"/>
      <c r="G90" s="30"/>
      <c r="H90" s="52"/>
      <c r="I90" s="52"/>
      <c r="J90" s="52"/>
      <c r="K90" s="52"/>
      <c r="L90" s="52"/>
      <c r="M90" s="52"/>
      <c r="N90" s="52"/>
      <c r="O90" s="53"/>
      <c r="P90" s="44"/>
      <c r="Q90" s="44"/>
      <c r="R90" s="44"/>
      <c r="S90" s="44"/>
      <c r="T90" s="44"/>
      <c r="U90" s="44"/>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3"/>
        <v>#N/A</v>
      </c>
      <c r="AS90" s="70" t="e">
        <f t="shared" si="5"/>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4"/>
        <v>#N/A</v>
      </c>
    </row>
    <row r="91" spans="1:75" ht="25" customHeight="1" x14ac:dyDescent="0.15">
      <c r="A91" s="32"/>
      <c r="B91" s="29"/>
      <c r="C91" s="29"/>
      <c r="D91" s="29"/>
      <c r="E91" s="29"/>
      <c r="F91" s="30"/>
      <c r="G91" s="30"/>
      <c r="H91" s="52"/>
      <c r="I91" s="52"/>
      <c r="J91" s="52"/>
      <c r="K91" s="52"/>
      <c r="L91" s="52"/>
      <c r="M91" s="52"/>
      <c r="N91" s="52"/>
      <c r="O91" s="53"/>
      <c r="P91" s="44"/>
      <c r="Q91" s="44"/>
      <c r="R91" s="44"/>
      <c r="S91" s="44"/>
      <c r="T91" s="44"/>
      <c r="U91" s="44"/>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3"/>
        <v>#N/A</v>
      </c>
      <c r="AS91" s="70" t="e">
        <f t="shared" si="5"/>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4"/>
        <v>#N/A</v>
      </c>
    </row>
    <row r="92" spans="1:75" ht="25" customHeight="1" x14ac:dyDescent="0.15">
      <c r="A92" s="32"/>
      <c r="B92" s="29"/>
      <c r="C92" s="29"/>
      <c r="D92" s="29"/>
      <c r="E92" s="29"/>
      <c r="F92" s="30"/>
      <c r="G92" s="30"/>
      <c r="H92" s="52"/>
      <c r="I92" s="52"/>
      <c r="J92" s="52"/>
      <c r="K92" s="52"/>
      <c r="L92" s="52"/>
      <c r="M92" s="52"/>
      <c r="N92" s="52"/>
      <c r="O92" s="53"/>
      <c r="P92" s="44"/>
      <c r="Q92" s="44"/>
      <c r="R92" s="44"/>
      <c r="S92" s="44"/>
      <c r="T92" s="44"/>
      <c r="U92" s="44"/>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3"/>
        <v>#N/A</v>
      </c>
      <c r="AS92" s="70" t="e">
        <f t="shared" si="5"/>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4"/>
        <v>#N/A</v>
      </c>
    </row>
    <row r="93" spans="1:75" ht="25" customHeight="1" x14ac:dyDescent="0.15">
      <c r="A93" s="32"/>
      <c r="B93" s="29"/>
      <c r="C93" s="29"/>
      <c r="D93" s="29"/>
      <c r="E93" s="29"/>
      <c r="F93" s="30"/>
      <c r="G93" s="30"/>
      <c r="H93" s="52"/>
      <c r="I93" s="52"/>
      <c r="J93" s="52"/>
      <c r="K93" s="52"/>
      <c r="L93" s="52"/>
      <c r="M93" s="52"/>
      <c r="N93" s="52"/>
      <c r="O93" s="53"/>
      <c r="P93" s="44"/>
      <c r="Q93" s="44"/>
      <c r="R93" s="44"/>
      <c r="S93" s="44"/>
      <c r="T93" s="44"/>
      <c r="U93" s="44"/>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3"/>
        <v>#N/A</v>
      </c>
      <c r="AS93" s="70" t="e">
        <f t="shared" si="5"/>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4"/>
        <v>#N/A</v>
      </c>
    </row>
    <row r="94" spans="1:75" ht="25" customHeight="1" x14ac:dyDescent="0.15">
      <c r="A94" s="32"/>
      <c r="B94" s="29"/>
      <c r="C94" s="29"/>
      <c r="D94" s="29"/>
      <c r="E94" s="29"/>
      <c r="F94" s="30"/>
      <c r="G94" s="30"/>
      <c r="H94" s="52"/>
      <c r="I94" s="52"/>
      <c r="J94" s="52"/>
      <c r="K94" s="52"/>
      <c r="L94" s="52"/>
      <c r="M94" s="52"/>
      <c r="N94" s="52"/>
      <c r="O94" s="53"/>
      <c r="P94" s="44"/>
      <c r="Q94" s="44"/>
      <c r="R94" s="44"/>
      <c r="S94" s="44"/>
      <c r="T94" s="44"/>
      <c r="U94" s="44"/>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3"/>
        <v>#N/A</v>
      </c>
      <c r="AS94" s="70" t="e">
        <f t="shared" si="5"/>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4"/>
        <v>#N/A</v>
      </c>
    </row>
    <row r="95" spans="1:75" ht="25" customHeight="1" x14ac:dyDescent="0.15">
      <c r="A95" s="32"/>
      <c r="B95" s="29"/>
      <c r="C95" s="29"/>
      <c r="D95" s="29"/>
      <c r="E95" s="29"/>
      <c r="F95" s="30"/>
      <c r="G95" s="30"/>
      <c r="H95" s="52"/>
      <c r="I95" s="52"/>
      <c r="J95" s="52"/>
      <c r="K95" s="52"/>
      <c r="L95" s="52"/>
      <c r="M95" s="52"/>
      <c r="N95" s="52"/>
      <c r="O95" s="53"/>
      <c r="P95" s="44"/>
      <c r="Q95" s="44"/>
      <c r="R95" s="44"/>
      <c r="S95" s="44"/>
      <c r="T95" s="44"/>
      <c r="U95" s="44"/>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3"/>
        <v>#N/A</v>
      </c>
      <c r="AS95" s="70" t="e">
        <f t="shared" si="5"/>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4"/>
        <v>#N/A</v>
      </c>
    </row>
    <row r="96" spans="1:75" ht="25" customHeight="1" x14ac:dyDescent="0.15">
      <c r="A96" s="32"/>
      <c r="B96" s="29"/>
      <c r="C96" s="29"/>
      <c r="D96" s="29"/>
      <c r="E96" s="29"/>
      <c r="F96" s="30"/>
      <c r="G96" s="30"/>
      <c r="H96" s="52"/>
      <c r="I96" s="52"/>
      <c r="J96" s="52"/>
      <c r="K96" s="52"/>
      <c r="L96" s="52"/>
      <c r="M96" s="52"/>
      <c r="N96" s="52"/>
      <c r="O96" s="53"/>
      <c r="P96" s="44"/>
      <c r="Q96" s="44"/>
      <c r="R96" s="44"/>
      <c r="S96" s="44"/>
      <c r="T96" s="44"/>
      <c r="U96" s="44"/>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3"/>
        <v>#N/A</v>
      </c>
      <c r="AS96" s="70" t="e">
        <f t="shared" si="5"/>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4"/>
        <v>#N/A</v>
      </c>
    </row>
    <row r="97" spans="1:75" ht="25" customHeight="1" x14ac:dyDescent="0.15">
      <c r="A97" s="32"/>
      <c r="B97" s="29"/>
      <c r="C97" s="29"/>
      <c r="D97" s="29"/>
      <c r="E97" s="29"/>
      <c r="F97" s="30"/>
      <c r="G97" s="30"/>
      <c r="H97" s="52"/>
      <c r="I97" s="52"/>
      <c r="J97" s="52"/>
      <c r="K97" s="52"/>
      <c r="L97" s="52"/>
      <c r="M97" s="52"/>
      <c r="N97" s="52"/>
      <c r="O97" s="53"/>
      <c r="P97" s="44"/>
      <c r="Q97" s="44"/>
      <c r="R97" s="44"/>
      <c r="S97" s="44"/>
      <c r="T97" s="44"/>
      <c r="U97" s="44"/>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3"/>
        <v>#N/A</v>
      </c>
      <c r="AS97" s="70" t="e">
        <f t="shared" si="5"/>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4"/>
        <v>#N/A</v>
      </c>
    </row>
    <row r="98" spans="1:75" ht="25" customHeight="1" x14ac:dyDescent="0.15">
      <c r="A98" s="32"/>
      <c r="B98" s="29"/>
      <c r="C98" s="29"/>
      <c r="D98" s="29"/>
      <c r="E98" s="29"/>
      <c r="F98" s="30"/>
      <c r="G98" s="30"/>
      <c r="H98" s="52"/>
      <c r="I98" s="52"/>
      <c r="J98" s="52"/>
      <c r="K98" s="52"/>
      <c r="L98" s="52"/>
      <c r="M98" s="52"/>
      <c r="N98" s="52"/>
      <c r="O98" s="53"/>
      <c r="P98" s="44"/>
      <c r="Q98" s="44"/>
      <c r="R98" s="44"/>
      <c r="S98" s="44"/>
      <c r="T98" s="44"/>
      <c r="U98" s="44"/>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3"/>
        <v>#N/A</v>
      </c>
      <c r="AS98" s="70" t="e">
        <f t="shared" si="5"/>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4"/>
        <v>#N/A</v>
      </c>
    </row>
    <row r="99" spans="1:75" ht="25" customHeight="1" x14ac:dyDescent="0.15">
      <c r="A99" s="32"/>
      <c r="B99" s="29"/>
      <c r="C99" s="29"/>
      <c r="D99" s="29"/>
      <c r="E99" s="29"/>
      <c r="F99" s="30"/>
      <c r="G99" s="30"/>
      <c r="H99" s="52"/>
      <c r="I99" s="52"/>
      <c r="J99" s="52"/>
      <c r="K99" s="52"/>
      <c r="L99" s="52"/>
      <c r="M99" s="52"/>
      <c r="N99" s="52"/>
      <c r="O99" s="53"/>
      <c r="P99" s="44"/>
      <c r="Q99" s="44"/>
      <c r="R99" s="44"/>
      <c r="S99" s="44"/>
      <c r="T99" s="44"/>
      <c r="U99" s="44"/>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3"/>
        <v>#N/A</v>
      </c>
      <c r="AS99" s="70" t="e">
        <f t="shared" si="5"/>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4"/>
        <v>#N/A</v>
      </c>
    </row>
    <row r="100" spans="1:75" ht="25" customHeight="1" x14ac:dyDescent="0.15">
      <c r="A100" s="32"/>
      <c r="B100" s="29"/>
      <c r="C100" s="29"/>
      <c r="D100" s="29"/>
      <c r="E100" s="29"/>
      <c r="F100" s="30"/>
      <c r="G100" s="30"/>
      <c r="H100" s="52"/>
      <c r="I100" s="52"/>
      <c r="J100" s="52"/>
      <c r="K100" s="52"/>
      <c r="L100" s="52"/>
      <c r="M100" s="52"/>
      <c r="N100" s="52"/>
      <c r="O100" s="53"/>
      <c r="P100" s="44"/>
      <c r="Q100" s="44"/>
      <c r="R100" s="44"/>
      <c r="S100" s="44"/>
      <c r="T100" s="44"/>
      <c r="U100" s="44"/>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3"/>
        <v>#N/A</v>
      </c>
      <c r="AS100" s="70" t="e">
        <f t="shared" si="5"/>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4"/>
        <v>#N/A</v>
      </c>
    </row>
    <row r="101" spans="1:75" ht="25" customHeight="1" x14ac:dyDescent="0.15">
      <c r="A101" s="32"/>
      <c r="B101" s="29"/>
      <c r="C101" s="29"/>
      <c r="D101" s="29"/>
      <c r="E101" s="29"/>
      <c r="F101" s="30"/>
      <c r="G101" s="30"/>
      <c r="H101" s="52"/>
      <c r="I101" s="52"/>
      <c r="J101" s="52"/>
      <c r="K101" s="52"/>
      <c r="L101" s="52"/>
      <c r="M101" s="52"/>
      <c r="N101" s="52"/>
      <c r="O101" s="53"/>
      <c r="P101" s="44"/>
      <c r="Q101" s="44"/>
      <c r="R101" s="44"/>
      <c r="S101" s="44"/>
      <c r="T101" s="44"/>
      <c r="U101" s="44"/>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3"/>
        <v>#N/A</v>
      </c>
      <c r="AS101" s="70" t="e">
        <f t="shared" si="5"/>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4"/>
        <v>#N/A</v>
      </c>
    </row>
    <row r="102" spans="1:75" ht="25" customHeight="1" x14ac:dyDescent="0.15">
      <c r="A102" s="32"/>
      <c r="B102" s="29"/>
      <c r="C102" s="29"/>
      <c r="D102" s="29"/>
      <c r="E102" s="29"/>
      <c r="F102" s="30"/>
      <c r="G102" s="30"/>
      <c r="H102" s="52"/>
      <c r="I102" s="52"/>
      <c r="J102" s="52"/>
      <c r="K102" s="52"/>
      <c r="L102" s="52"/>
      <c r="M102" s="52"/>
      <c r="N102" s="52"/>
      <c r="O102" s="53"/>
      <c r="P102" s="44"/>
      <c r="Q102" s="44"/>
      <c r="R102" s="44"/>
      <c r="S102" s="44"/>
      <c r="T102" s="44"/>
      <c r="U102" s="44"/>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3"/>
        <v>#N/A</v>
      </c>
      <c r="AS102" s="70" t="e">
        <f t="shared" si="5"/>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4"/>
        <v>#N/A</v>
      </c>
    </row>
    <row r="103" spans="1:75" ht="25" customHeight="1" x14ac:dyDescent="0.15">
      <c r="A103" s="32"/>
      <c r="B103" s="29"/>
      <c r="C103" s="29"/>
      <c r="D103" s="29"/>
      <c r="E103" s="29"/>
      <c r="F103" s="30"/>
      <c r="G103" s="30"/>
      <c r="H103" s="52"/>
      <c r="I103" s="52"/>
      <c r="J103" s="52"/>
      <c r="K103" s="52"/>
      <c r="L103" s="52"/>
      <c r="M103" s="52"/>
      <c r="N103" s="52"/>
      <c r="O103" s="53"/>
      <c r="P103" s="44"/>
      <c r="Q103" s="44"/>
      <c r="R103" s="44"/>
      <c r="S103" s="44"/>
      <c r="T103" s="44"/>
      <c r="U103" s="44"/>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3"/>
        <v>#N/A</v>
      </c>
      <c r="AS103" s="70" t="e">
        <f t="shared" si="5"/>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4"/>
        <v>#N/A</v>
      </c>
    </row>
    <row r="104" spans="1:75" ht="25" customHeight="1" x14ac:dyDescent="0.15">
      <c r="A104" s="32"/>
      <c r="B104" s="29"/>
      <c r="C104" s="29"/>
      <c r="D104" s="29"/>
      <c r="E104" s="29"/>
      <c r="F104" s="30"/>
      <c r="G104" s="30"/>
      <c r="H104" s="52"/>
      <c r="I104" s="52"/>
      <c r="J104" s="52"/>
      <c r="K104" s="52"/>
      <c r="L104" s="52"/>
      <c r="M104" s="52"/>
      <c r="N104" s="52"/>
      <c r="O104" s="53"/>
      <c r="P104" s="44"/>
      <c r="Q104" s="44"/>
      <c r="R104" s="44"/>
      <c r="S104" s="44"/>
      <c r="T104" s="44"/>
      <c r="U104" s="44"/>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3"/>
        <v>#N/A</v>
      </c>
      <c r="AS104" s="70" t="e">
        <f t="shared" si="5"/>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4"/>
        <v>#N/A</v>
      </c>
    </row>
    <row r="105" spans="1:75" ht="25" customHeight="1" x14ac:dyDescent="0.15">
      <c r="A105" s="32"/>
      <c r="B105" s="29"/>
      <c r="C105" s="29"/>
      <c r="D105" s="29"/>
      <c r="E105" s="29"/>
      <c r="F105" s="30"/>
      <c r="G105" s="30"/>
      <c r="H105" s="52"/>
      <c r="I105" s="52"/>
      <c r="J105" s="52"/>
      <c r="K105" s="52"/>
      <c r="L105" s="52"/>
      <c r="M105" s="52"/>
      <c r="N105" s="52"/>
      <c r="O105" s="53"/>
      <c r="P105" s="44"/>
      <c r="Q105" s="44"/>
      <c r="R105" s="44"/>
      <c r="S105" s="44"/>
      <c r="T105" s="44"/>
      <c r="U105" s="44"/>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3"/>
        <v>#N/A</v>
      </c>
      <c r="AS105" s="70" t="e">
        <f t="shared" si="5"/>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4"/>
        <v>#N/A</v>
      </c>
    </row>
    <row r="106" spans="1:75" ht="25" customHeight="1" x14ac:dyDescent="0.15">
      <c r="A106" s="32"/>
      <c r="B106" s="29"/>
      <c r="C106" s="29"/>
      <c r="D106" s="29"/>
      <c r="E106" s="29"/>
      <c r="F106" s="30"/>
      <c r="G106" s="30"/>
      <c r="H106" s="52"/>
      <c r="I106" s="52"/>
      <c r="J106" s="52"/>
      <c r="K106" s="52"/>
      <c r="L106" s="52"/>
      <c r="M106" s="52"/>
      <c r="N106" s="52"/>
      <c r="O106" s="53"/>
      <c r="P106" s="44"/>
      <c r="Q106" s="44"/>
      <c r="R106" s="44"/>
      <c r="S106" s="44"/>
      <c r="T106" s="44"/>
      <c r="U106" s="44"/>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3"/>
        <v>#N/A</v>
      </c>
      <c r="AS106" s="70" t="e">
        <f t="shared" si="5"/>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4"/>
        <v>#N/A</v>
      </c>
    </row>
    <row r="107" spans="1:75" ht="25" customHeight="1" x14ac:dyDescent="0.15">
      <c r="A107" s="32"/>
      <c r="B107" s="29"/>
      <c r="C107" s="29"/>
      <c r="D107" s="29"/>
      <c r="E107" s="29"/>
      <c r="F107" s="30"/>
      <c r="G107" s="30"/>
      <c r="H107" s="52"/>
      <c r="I107" s="52"/>
      <c r="J107" s="52"/>
      <c r="K107" s="52"/>
      <c r="L107" s="52"/>
      <c r="M107" s="52"/>
      <c r="N107" s="52"/>
      <c r="O107" s="53"/>
      <c r="P107" s="44"/>
      <c r="Q107" s="44"/>
      <c r="R107" s="44"/>
      <c r="S107" s="44"/>
      <c r="T107" s="44"/>
      <c r="U107" s="44"/>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3"/>
        <v>#N/A</v>
      </c>
      <c r="AS107" s="70" t="e">
        <f t="shared" si="5"/>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4"/>
        <v>#N/A</v>
      </c>
    </row>
    <row r="108" spans="1:75" ht="25" customHeight="1" x14ac:dyDescent="0.15">
      <c r="A108" s="32"/>
      <c r="B108" s="29"/>
      <c r="C108" s="29"/>
      <c r="D108" s="29"/>
      <c r="E108" s="29"/>
      <c r="F108" s="30"/>
      <c r="G108" s="30"/>
      <c r="H108" s="52"/>
      <c r="I108" s="52"/>
      <c r="J108" s="52"/>
      <c r="K108" s="52"/>
      <c r="L108" s="52"/>
      <c r="M108" s="52"/>
      <c r="N108" s="52"/>
      <c r="O108" s="53"/>
      <c r="P108" s="44"/>
      <c r="Q108" s="44"/>
      <c r="R108" s="44"/>
      <c r="S108" s="44"/>
      <c r="T108" s="44"/>
      <c r="U108" s="44"/>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3"/>
        <v>#N/A</v>
      </c>
      <c r="AS108" s="70" t="e">
        <f t="shared" si="5"/>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4"/>
        <v>#N/A</v>
      </c>
    </row>
    <row r="109" spans="1:75" ht="25" customHeight="1" x14ac:dyDescent="0.15">
      <c r="A109" s="32"/>
      <c r="B109" s="29"/>
      <c r="C109" s="29"/>
      <c r="D109" s="29"/>
      <c r="E109" s="29"/>
      <c r="F109" s="30"/>
      <c r="G109" s="30"/>
      <c r="H109" s="52"/>
      <c r="I109" s="52"/>
      <c r="J109" s="52"/>
      <c r="K109" s="52"/>
      <c r="L109" s="52"/>
      <c r="M109" s="52"/>
      <c r="N109" s="52"/>
      <c r="O109" s="53"/>
      <c r="P109" s="44"/>
      <c r="Q109" s="44"/>
      <c r="R109" s="44"/>
      <c r="S109" s="44"/>
      <c r="T109" s="44"/>
      <c r="U109" s="44"/>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3"/>
        <v>#N/A</v>
      </c>
      <c r="AS109" s="70" t="e">
        <f t="shared" si="5"/>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4"/>
        <v>#N/A</v>
      </c>
    </row>
    <row r="110" spans="1:75" ht="25" customHeight="1" x14ac:dyDescent="0.15">
      <c r="A110" s="32"/>
      <c r="B110" s="29"/>
      <c r="C110" s="29"/>
      <c r="D110" s="29"/>
      <c r="E110" s="29"/>
      <c r="F110" s="30"/>
      <c r="G110" s="30"/>
      <c r="H110" s="52"/>
      <c r="I110" s="52"/>
      <c r="J110" s="52"/>
      <c r="K110" s="52"/>
      <c r="L110" s="52"/>
      <c r="M110" s="52"/>
      <c r="N110" s="52"/>
      <c r="O110" s="53"/>
      <c r="P110" s="44"/>
      <c r="Q110" s="44"/>
      <c r="R110" s="44"/>
      <c r="S110" s="44"/>
      <c r="T110" s="44"/>
      <c r="U110" s="44"/>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3"/>
        <v>#N/A</v>
      </c>
      <c r="AS110" s="70" t="e">
        <f t="shared" si="5"/>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4"/>
        <v>#N/A</v>
      </c>
    </row>
    <row r="111" spans="1:75" ht="25" customHeight="1" x14ac:dyDescent="0.15">
      <c r="A111" s="32"/>
      <c r="B111" s="29"/>
      <c r="C111" s="29"/>
      <c r="D111" s="29"/>
      <c r="E111" s="29"/>
      <c r="F111" s="30"/>
      <c r="G111" s="30"/>
      <c r="H111" s="52"/>
      <c r="I111" s="52"/>
      <c r="J111" s="52"/>
      <c r="K111" s="52"/>
      <c r="L111" s="52"/>
      <c r="M111" s="52"/>
      <c r="N111" s="52"/>
      <c r="O111" s="53"/>
      <c r="P111" s="44"/>
      <c r="Q111" s="44"/>
      <c r="R111" s="44"/>
      <c r="S111" s="44"/>
      <c r="T111" s="44"/>
      <c r="U111" s="44"/>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3"/>
        <v>#N/A</v>
      </c>
      <c r="AS111" s="70" t="e">
        <f t="shared" si="5"/>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4"/>
        <v>#N/A</v>
      </c>
    </row>
    <row r="112" spans="1:75" ht="25" customHeight="1" x14ac:dyDescent="0.15">
      <c r="A112" s="32"/>
      <c r="B112" s="29"/>
      <c r="C112" s="29"/>
      <c r="D112" s="29"/>
      <c r="E112" s="29"/>
      <c r="F112" s="30"/>
      <c r="G112" s="30"/>
      <c r="H112" s="52"/>
      <c r="I112" s="52"/>
      <c r="J112" s="52"/>
      <c r="K112" s="52"/>
      <c r="L112" s="52"/>
      <c r="M112" s="52"/>
      <c r="N112" s="52"/>
      <c r="O112" s="53"/>
      <c r="P112" s="44"/>
      <c r="Q112" s="44"/>
      <c r="R112" s="44"/>
      <c r="S112" s="44"/>
      <c r="T112" s="44"/>
      <c r="U112" s="44"/>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3"/>
        <v>#N/A</v>
      </c>
      <c r="AS112" s="70" t="e">
        <f t="shared" si="5"/>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4"/>
        <v>#N/A</v>
      </c>
    </row>
    <row r="113" spans="1:75" ht="25" customHeight="1" x14ac:dyDescent="0.15">
      <c r="A113" s="32"/>
      <c r="B113" s="29"/>
      <c r="C113" s="29"/>
      <c r="D113" s="29"/>
      <c r="E113" s="29"/>
      <c r="F113" s="30"/>
      <c r="G113" s="30"/>
      <c r="H113" s="52"/>
      <c r="I113" s="52"/>
      <c r="J113" s="52"/>
      <c r="K113" s="52"/>
      <c r="L113" s="52"/>
      <c r="M113" s="52"/>
      <c r="N113" s="52"/>
      <c r="O113" s="53"/>
      <c r="P113" s="44"/>
      <c r="Q113" s="44"/>
      <c r="R113" s="44"/>
      <c r="S113" s="44"/>
      <c r="T113" s="44"/>
      <c r="U113" s="44"/>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3"/>
        <v>#N/A</v>
      </c>
      <c r="AS113" s="70" t="e">
        <f t="shared" si="5"/>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4"/>
        <v>#N/A</v>
      </c>
    </row>
    <row r="114" spans="1:75" ht="25" customHeight="1" x14ac:dyDescent="0.15">
      <c r="A114" s="32"/>
      <c r="B114" s="29"/>
      <c r="C114" s="29"/>
      <c r="D114" s="29"/>
      <c r="E114" s="29"/>
      <c r="F114" s="30"/>
      <c r="G114" s="30"/>
      <c r="H114" s="52"/>
      <c r="I114" s="52"/>
      <c r="J114" s="52"/>
      <c r="K114" s="52"/>
      <c r="L114" s="52"/>
      <c r="M114" s="52"/>
      <c r="N114" s="52"/>
      <c r="O114" s="53"/>
      <c r="P114" s="44"/>
      <c r="Q114" s="44"/>
      <c r="R114" s="44"/>
      <c r="S114" s="44"/>
      <c r="T114" s="44"/>
      <c r="U114" s="44"/>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3"/>
        <v>#N/A</v>
      </c>
      <c r="AS114" s="70" t="e">
        <f t="shared" si="5"/>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4"/>
        <v>#N/A</v>
      </c>
    </row>
    <row r="115" spans="1:75" ht="25" customHeight="1" x14ac:dyDescent="0.15">
      <c r="A115" s="32"/>
      <c r="B115" s="29"/>
      <c r="C115" s="29"/>
      <c r="D115" s="29"/>
      <c r="E115" s="29"/>
      <c r="F115" s="30"/>
      <c r="G115" s="30"/>
      <c r="H115" s="52"/>
      <c r="I115" s="52"/>
      <c r="J115" s="52"/>
      <c r="K115" s="52"/>
      <c r="L115" s="52"/>
      <c r="M115" s="52"/>
      <c r="N115" s="52"/>
      <c r="O115" s="53"/>
      <c r="P115" s="44"/>
      <c r="Q115" s="44"/>
      <c r="R115" s="44"/>
      <c r="S115" s="44"/>
      <c r="T115" s="44"/>
      <c r="U115" s="44"/>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3"/>
        <v>#N/A</v>
      </c>
      <c r="AS115" s="70" t="e">
        <f t="shared" si="5"/>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4"/>
        <v>#N/A</v>
      </c>
    </row>
    <row r="116" spans="1:75" ht="25" customHeight="1" x14ac:dyDescent="0.15">
      <c r="A116" s="32"/>
      <c r="B116" s="29"/>
      <c r="C116" s="29"/>
      <c r="D116" s="29"/>
      <c r="E116" s="29"/>
      <c r="F116" s="30"/>
      <c r="G116" s="30"/>
      <c r="H116" s="52"/>
      <c r="I116" s="52"/>
      <c r="J116" s="52"/>
      <c r="K116" s="52"/>
      <c r="L116" s="52"/>
      <c r="M116" s="52"/>
      <c r="N116" s="52"/>
      <c r="O116" s="53"/>
      <c r="P116" s="44"/>
      <c r="Q116" s="44"/>
      <c r="R116" s="44"/>
      <c r="S116" s="44"/>
      <c r="T116" s="44"/>
      <c r="U116" s="44"/>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3"/>
        <v>#N/A</v>
      </c>
      <c r="AS116" s="70" t="e">
        <f t="shared" si="5"/>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4"/>
        <v>#N/A</v>
      </c>
    </row>
    <row r="117" spans="1:75" ht="25" customHeight="1" x14ac:dyDescent="0.15">
      <c r="A117" s="32"/>
      <c r="B117" s="29"/>
      <c r="C117" s="29"/>
      <c r="D117" s="29"/>
      <c r="E117" s="29"/>
      <c r="F117" s="30"/>
      <c r="G117" s="30"/>
      <c r="H117" s="52"/>
      <c r="I117" s="52"/>
      <c r="J117" s="52"/>
      <c r="K117" s="52"/>
      <c r="L117" s="52"/>
      <c r="M117" s="52"/>
      <c r="N117" s="52"/>
      <c r="O117" s="53"/>
      <c r="P117" s="44"/>
      <c r="Q117" s="44"/>
      <c r="R117" s="44"/>
      <c r="S117" s="44"/>
      <c r="T117" s="44"/>
      <c r="U117" s="44"/>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3"/>
        <v>#N/A</v>
      </c>
      <c r="AS117" s="70" t="e">
        <f t="shared" si="5"/>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4"/>
        <v>#N/A</v>
      </c>
    </row>
    <row r="118" spans="1:75" ht="25" customHeight="1" x14ac:dyDescent="0.15">
      <c r="A118" s="32"/>
      <c r="B118" s="29"/>
      <c r="C118" s="29"/>
      <c r="D118" s="29"/>
      <c r="E118" s="29"/>
      <c r="F118" s="30"/>
      <c r="G118" s="30"/>
      <c r="H118" s="52"/>
      <c r="I118" s="52"/>
      <c r="J118" s="52"/>
      <c r="K118" s="52"/>
      <c r="L118" s="52"/>
      <c r="M118" s="52"/>
      <c r="N118" s="52"/>
      <c r="O118" s="53"/>
      <c r="P118" s="44"/>
      <c r="Q118" s="44"/>
      <c r="R118" s="44"/>
      <c r="S118" s="44"/>
      <c r="T118" s="44"/>
      <c r="U118" s="44"/>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3"/>
        <v>#N/A</v>
      </c>
      <c r="AS118" s="70" t="e">
        <f t="shared" si="5"/>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4"/>
        <v>#N/A</v>
      </c>
    </row>
    <row r="119" spans="1:75" ht="25" customHeight="1" x14ac:dyDescent="0.15">
      <c r="A119" s="32"/>
      <c r="B119" s="29"/>
      <c r="C119" s="29"/>
      <c r="D119" s="29"/>
      <c r="E119" s="29"/>
      <c r="F119" s="30"/>
      <c r="G119" s="30"/>
      <c r="H119" s="52"/>
      <c r="I119" s="52"/>
      <c r="J119" s="52"/>
      <c r="K119" s="52"/>
      <c r="L119" s="52"/>
      <c r="M119" s="52"/>
      <c r="N119" s="52"/>
      <c r="O119" s="53"/>
      <c r="P119" s="44"/>
      <c r="Q119" s="44"/>
      <c r="R119" s="44"/>
      <c r="S119" s="44"/>
      <c r="T119" s="44"/>
      <c r="U119" s="44"/>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3"/>
        <v>#N/A</v>
      </c>
      <c r="AS119" s="70" t="e">
        <f t="shared" si="5"/>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4"/>
        <v>#N/A</v>
      </c>
    </row>
    <row r="120" spans="1:75" ht="25" customHeight="1" x14ac:dyDescent="0.15">
      <c r="A120" s="32"/>
      <c r="B120" s="29"/>
      <c r="C120" s="29"/>
      <c r="D120" s="29"/>
      <c r="E120" s="29"/>
      <c r="F120" s="30"/>
      <c r="G120" s="30"/>
      <c r="H120" s="52"/>
      <c r="I120" s="52"/>
      <c r="J120" s="52"/>
      <c r="K120" s="52"/>
      <c r="L120" s="52"/>
      <c r="M120" s="52"/>
      <c r="N120" s="52"/>
      <c r="O120" s="53"/>
      <c r="P120" s="44"/>
      <c r="Q120" s="44"/>
      <c r="R120" s="44"/>
      <c r="S120" s="44"/>
      <c r="T120" s="44"/>
      <c r="U120" s="44"/>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3"/>
        <v>#N/A</v>
      </c>
      <c r="AS120" s="70" t="e">
        <f t="shared" si="5"/>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4"/>
        <v>#N/A</v>
      </c>
    </row>
    <row r="121" spans="1:75" ht="25" customHeight="1" x14ac:dyDescent="0.15">
      <c r="A121" s="32"/>
      <c r="B121" s="29"/>
      <c r="C121" s="29"/>
      <c r="D121" s="29"/>
      <c r="E121" s="29"/>
      <c r="F121" s="30"/>
      <c r="G121" s="30"/>
      <c r="H121" s="52"/>
      <c r="I121" s="52"/>
      <c r="J121" s="52"/>
      <c r="K121" s="52"/>
      <c r="L121" s="52"/>
      <c r="M121" s="52"/>
      <c r="N121" s="52"/>
      <c r="O121" s="53"/>
      <c r="P121" s="44"/>
      <c r="Q121" s="44"/>
      <c r="R121" s="44"/>
      <c r="S121" s="44"/>
      <c r="T121" s="44"/>
      <c r="U121" s="44"/>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3"/>
        <v>#N/A</v>
      </c>
      <c r="AS121" s="70" t="e">
        <f t="shared" si="5"/>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4"/>
        <v>#N/A</v>
      </c>
    </row>
    <row r="122" spans="1:75" ht="25" customHeight="1" x14ac:dyDescent="0.15">
      <c r="A122" s="32"/>
      <c r="B122" s="29"/>
      <c r="C122" s="29"/>
      <c r="D122" s="29"/>
      <c r="E122" s="29"/>
      <c r="F122" s="30"/>
      <c r="G122" s="30"/>
      <c r="H122" s="52"/>
      <c r="I122" s="52"/>
      <c r="J122" s="52"/>
      <c r="K122" s="52"/>
      <c r="L122" s="52"/>
      <c r="M122" s="52"/>
      <c r="N122" s="52"/>
      <c r="O122" s="53"/>
      <c r="P122" s="44"/>
      <c r="Q122" s="44"/>
      <c r="R122" s="44"/>
      <c r="S122" s="44"/>
      <c r="T122" s="44"/>
      <c r="U122" s="44"/>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3"/>
        <v>#N/A</v>
      </c>
      <c r="AS122" s="70" t="e">
        <f t="shared" si="5"/>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4"/>
        <v>#N/A</v>
      </c>
    </row>
    <row r="123" spans="1:75" ht="25" customHeight="1" x14ac:dyDescent="0.15">
      <c r="A123" s="32"/>
      <c r="B123" s="29"/>
      <c r="C123" s="29"/>
      <c r="D123" s="29"/>
      <c r="E123" s="29"/>
      <c r="F123" s="30"/>
      <c r="G123" s="30"/>
      <c r="H123" s="52"/>
      <c r="I123" s="52"/>
      <c r="J123" s="52"/>
      <c r="K123" s="52"/>
      <c r="L123" s="52"/>
      <c r="M123" s="52"/>
      <c r="N123" s="52"/>
      <c r="O123" s="53"/>
      <c r="P123" s="44"/>
      <c r="Q123" s="44"/>
      <c r="R123" s="44"/>
      <c r="S123" s="44"/>
      <c r="T123" s="44"/>
      <c r="U123" s="44"/>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3"/>
        <v>#N/A</v>
      </c>
      <c r="AS123" s="70" t="e">
        <f t="shared" si="5"/>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4"/>
        <v>#N/A</v>
      </c>
    </row>
    <row r="124" spans="1:75" ht="25" customHeight="1" x14ac:dyDescent="0.15">
      <c r="A124" s="32"/>
      <c r="B124" s="29"/>
      <c r="C124" s="29"/>
      <c r="D124" s="29"/>
      <c r="E124" s="29"/>
      <c r="F124" s="30"/>
      <c r="G124" s="30"/>
      <c r="H124" s="52"/>
      <c r="I124" s="52"/>
      <c r="J124" s="52"/>
      <c r="K124" s="52"/>
      <c r="L124" s="52"/>
      <c r="M124" s="52"/>
      <c r="N124" s="52"/>
      <c r="O124" s="53"/>
      <c r="P124" s="44"/>
      <c r="Q124" s="44"/>
      <c r="R124" s="44"/>
      <c r="S124" s="44"/>
      <c r="T124" s="44"/>
      <c r="U124" s="44"/>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3"/>
        <v>#N/A</v>
      </c>
      <c r="AS124" s="70" t="e">
        <f t="shared" si="5"/>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4"/>
        <v>#N/A</v>
      </c>
    </row>
    <row r="125" spans="1:75" ht="25" customHeight="1" x14ac:dyDescent="0.15">
      <c r="A125" s="32"/>
      <c r="B125" s="29"/>
      <c r="C125" s="29"/>
      <c r="D125" s="29"/>
      <c r="E125" s="29"/>
      <c r="F125" s="30"/>
      <c r="G125" s="30"/>
      <c r="H125" s="52"/>
      <c r="I125" s="52"/>
      <c r="J125" s="52"/>
      <c r="K125" s="52"/>
      <c r="L125" s="52"/>
      <c r="M125" s="52"/>
      <c r="N125" s="52"/>
      <c r="O125" s="53"/>
      <c r="P125" s="44"/>
      <c r="Q125" s="44"/>
      <c r="R125" s="44"/>
      <c r="S125" s="44"/>
      <c r="T125" s="44"/>
      <c r="U125" s="44"/>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3"/>
        <v>#N/A</v>
      </c>
      <c r="AS125" s="70" t="e">
        <f t="shared" si="5"/>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4"/>
        <v>#N/A</v>
      </c>
    </row>
    <row r="126" spans="1:75" ht="25" customHeight="1" x14ac:dyDescent="0.15">
      <c r="A126" s="32"/>
      <c r="B126" s="29"/>
      <c r="C126" s="29"/>
      <c r="D126" s="29"/>
      <c r="E126" s="29"/>
      <c r="F126" s="30"/>
      <c r="G126" s="30"/>
      <c r="H126" s="52"/>
      <c r="I126" s="52"/>
      <c r="J126" s="52"/>
      <c r="K126" s="52"/>
      <c r="L126" s="52"/>
      <c r="M126" s="52"/>
      <c r="N126" s="52"/>
      <c r="O126" s="53"/>
      <c r="P126" s="44"/>
      <c r="Q126" s="44"/>
      <c r="R126" s="44"/>
      <c r="S126" s="44"/>
      <c r="T126" s="44"/>
      <c r="U126" s="44"/>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3"/>
        <v>#N/A</v>
      </c>
      <c r="AS126" s="70" t="e">
        <f t="shared" si="5"/>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4"/>
        <v>#N/A</v>
      </c>
    </row>
    <row r="127" spans="1:75" ht="25" customHeight="1" x14ac:dyDescent="0.15">
      <c r="A127" s="32"/>
      <c r="B127" s="29"/>
      <c r="C127" s="29"/>
      <c r="D127" s="29"/>
      <c r="E127" s="29"/>
      <c r="F127" s="30"/>
      <c r="G127" s="30"/>
      <c r="H127" s="52"/>
      <c r="I127" s="52"/>
      <c r="J127" s="52"/>
      <c r="K127" s="52"/>
      <c r="L127" s="52"/>
      <c r="M127" s="52"/>
      <c r="N127" s="52"/>
      <c r="O127" s="53"/>
      <c r="P127" s="44"/>
      <c r="Q127" s="44"/>
      <c r="R127" s="44"/>
      <c r="S127" s="44"/>
      <c r="T127" s="44"/>
      <c r="U127" s="44"/>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3"/>
        <v>#N/A</v>
      </c>
      <c r="AS127" s="70" t="e">
        <f t="shared" si="5"/>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4"/>
        <v>#N/A</v>
      </c>
    </row>
    <row r="128" spans="1:75" ht="25" customHeight="1" x14ac:dyDescent="0.15">
      <c r="A128" s="32"/>
      <c r="B128" s="29"/>
      <c r="C128" s="29"/>
      <c r="D128" s="29"/>
      <c r="E128" s="29"/>
      <c r="F128" s="30"/>
      <c r="G128" s="30"/>
      <c r="H128" s="52"/>
      <c r="I128" s="52"/>
      <c r="J128" s="52"/>
      <c r="K128" s="52"/>
      <c r="L128" s="52"/>
      <c r="M128" s="52"/>
      <c r="N128" s="52"/>
      <c r="O128" s="53"/>
      <c r="P128" s="44"/>
      <c r="Q128" s="44"/>
      <c r="R128" s="44"/>
      <c r="S128" s="44"/>
      <c r="T128" s="44"/>
      <c r="U128" s="44"/>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3"/>
        <v>#N/A</v>
      </c>
      <c r="AS128" s="70" t="e">
        <f t="shared" si="5"/>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4"/>
        <v>#N/A</v>
      </c>
    </row>
    <row r="129" spans="1:75" ht="25" customHeight="1" x14ac:dyDescent="0.15">
      <c r="A129" s="32"/>
      <c r="B129" s="29"/>
      <c r="C129" s="29"/>
      <c r="D129" s="29"/>
      <c r="E129" s="29"/>
      <c r="F129" s="30"/>
      <c r="G129" s="30"/>
      <c r="H129" s="52"/>
      <c r="I129" s="52"/>
      <c r="J129" s="52"/>
      <c r="K129" s="52"/>
      <c r="L129" s="52"/>
      <c r="M129" s="52"/>
      <c r="N129" s="52"/>
      <c r="O129" s="53"/>
      <c r="P129" s="44"/>
      <c r="Q129" s="44"/>
      <c r="R129" s="44"/>
      <c r="S129" s="44"/>
      <c r="T129" s="44"/>
      <c r="U129" s="44"/>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3"/>
        <v>#N/A</v>
      </c>
      <c r="AS129" s="70" t="e">
        <f t="shared" si="5"/>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4"/>
        <v>#N/A</v>
      </c>
    </row>
    <row r="130" spans="1:75" ht="25" customHeight="1" x14ac:dyDescent="0.15">
      <c r="A130" s="32"/>
      <c r="B130" s="29"/>
      <c r="C130" s="29"/>
      <c r="D130" s="29"/>
      <c r="E130" s="29"/>
      <c r="F130" s="30"/>
      <c r="G130" s="30"/>
      <c r="H130" s="52"/>
      <c r="I130" s="52"/>
      <c r="J130" s="52"/>
      <c r="K130" s="52"/>
      <c r="L130" s="52"/>
      <c r="M130" s="52"/>
      <c r="N130" s="52"/>
      <c r="O130" s="53"/>
      <c r="P130" s="44"/>
      <c r="Q130" s="44"/>
      <c r="R130" s="44"/>
      <c r="S130" s="44"/>
      <c r="T130" s="44"/>
      <c r="U130" s="44"/>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3"/>
        <v>#N/A</v>
      </c>
      <c r="AS130" s="70" t="e">
        <f t="shared" si="5"/>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4"/>
        <v>#N/A</v>
      </c>
    </row>
    <row r="131" spans="1:75" ht="25" customHeight="1" x14ac:dyDescent="0.15">
      <c r="A131" s="32"/>
      <c r="B131" s="29"/>
      <c r="C131" s="29"/>
      <c r="D131" s="29"/>
      <c r="E131" s="29"/>
      <c r="F131" s="30"/>
      <c r="G131" s="30"/>
      <c r="H131" s="52"/>
      <c r="I131" s="52"/>
      <c r="J131" s="52"/>
      <c r="K131" s="52"/>
      <c r="L131" s="52"/>
      <c r="M131" s="52"/>
      <c r="N131" s="52"/>
      <c r="O131" s="53"/>
      <c r="P131" s="44"/>
      <c r="Q131" s="44"/>
      <c r="R131" s="44"/>
      <c r="S131" s="44"/>
      <c r="T131" s="44"/>
      <c r="U131" s="44"/>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3"/>
        <v>#N/A</v>
      </c>
      <c r="AS131" s="70" t="e">
        <f t="shared" si="5"/>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4"/>
        <v>#N/A</v>
      </c>
    </row>
    <row r="132" spans="1:75" ht="25" customHeight="1" x14ac:dyDescent="0.15">
      <c r="A132" s="32"/>
      <c r="B132" s="29"/>
      <c r="C132" s="29"/>
      <c r="D132" s="29"/>
      <c r="E132" s="29"/>
      <c r="F132" s="30"/>
      <c r="G132" s="30"/>
      <c r="H132" s="52"/>
      <c r="I132" s="52"/>
      <c r="J132" s="52"/>
      <c r="K132" s="52"/>
      <c r="L132" s="52"/>
      <c r="M132" s="52"/>
      <c r="N132" s="52"/>
      <c r="O132" s="53"/>
      <c r="P132" s="44"/>
      <c r="Q132" s="44"/>
      <c r="R132" s="44"/>
      <c r="S132" s="44"/>
      <c r="T132" s="44"/>
      <c r="U132" s="44"/>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3"/>
        <v>#N/A</v>
      </c>
      <c r="AS132" s="70" t="e">
        <f t="shared" si="5"/>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4"/>
        <v>#N/A</v>
      </c>
    </row>
    <row r="133" spans="1:75" ht="25" customHeight="1" x14ac:dyDescent="0.15">
      <c r="A133" s="32"/>
      <c r="B133" s="29"/>
      <c r="C133" s="29"/>
      <c r="D133" s="29"/>
      <c r="E133" s="29"/>
      <c r="F133" s="30"/>
      <c r="G133" s="30"/>
      <c r="H133" s="52"/>
      <c r="I133" s="52"/>
      <c r="J133" s="52"/>
      <c r="K133" s="52"/>
      <c r="L133" s="52"/>
      <c r="M133" s="52"/>
      <c r="N133" s="52"/>
      <c r="O133" s="53"/>
      <c r="P133" s="44"/>
      <c r="Q133" s="44"/>
      <c r="R133" s="44"/>
      <c r="S133" s="44"/>
      <c r="T133" s="44"/>
      <c r="U133" s="44"/>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6">ROUND((AZ$2*AZ133+BA$2*BA133+BB$2*BB133+BC$2*BC133+BD$2*BD133+BE$2*BE133+BF$2*BF133+BG$2*BG133)/3,0)</f>
        <v>#N/A</v>
      </c>
      <c r="AS133" s="70" t="e">
        <f t="shared" si="5"/>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ref="BW133:BW192" si="7">SUM(BI133:BV133)</f>
        <v>#N/A</v>
      </c>
    </row>
    <row r="134" spans="1:75" ht="25" customHeight="1" x14ac:dyDescent="0.15">
      <c r="A134" s="32"/>
      <c r="B134" s="29"/>
      <c r="C134" s="29"/>
      <c r="D134" s="29"/>
      <c r="E134" s="29"/>
      <c r="F134" s="30"/>
      <c r="G134" s="30"/>
      <c r="H134" s="52"/>
      <c r="I134" s="52"/>
      <c r="J134" s="52"/>
      <c r="K134" s="52"/>
      <c r="L134" s="52"/>
      <c r="M134" s="52"/>
      <c r="N134" s="52"/>
      <c r="O134" s="53"/>
      <c r="P134" s="44"/>
      <c r="Q134" s="44"/>
      <c r="R134" s="44"/>
      <c r="S134" s="44"/>
      <c r="T134" s="44"/>
      <c r="U134" s="44"/>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6"/>
        <v>#N/A</v>
      </c>
      <c r="AS134" s="70" t="e">
        <f t="shared" ref="AS134:AS189" si="8">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7"/>
        <v>#N/A</v>
      </c>
    </row>
    <row r="135" spans="1:75" ht="25" customHeight="1" x14ac:dyDescent="0.15">
      <c r="A135" s="32"/>
      <c r="B135" s="29"/>
      <c r="C135" s="29"/>
      <c r="D135" s="29"/>
      <c r="E135" s="29"/>
      <c r="F135" s="30"/>
      <c r="G135" s="30"/>
      <c r="H135" s="52"/>
      <c r="I135" s="52"/>
      <c r="J135" s="52"/>
      <c r="K135" s="52"/>
      <c r="L135" s="52"/>
      <c r="M135" s="52"/>
      <c r="N135" s="52"/>
      <c r="O135" s="53"/>
      <c r="P135" s="44"/>
      <c r="Q135" s="44"/>
      <c r="R135" s="44"/>
      <c r="S135" s="44"/>
      <c r="T135" s="44"/>
      <c r="U135" s="44"/>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6"/>
        <v>#N/A</v>
      </c>
      <c r="AS135" s="70" t="e">
        <f t="shared" si="8"/>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7"/>
        <v>#N/A</v>
      </c>
    </row>
    <row r="136" spans="1:75" ht="25" customHeight="1" x14ac:dyDescent="0.15">
      <c r="A136" s="32"/>
      <c r="B136" s="29"/>
      <c r="C136" s="29"/>
      <c r="D136" s="29"/>
      <c r="E136" s="29"/>
      <c r="F136" s="30"/>
      <c r="G136" s="30"/>
      <c r="H136" s="52"/>
      <c r="I136" s="52"/>
      <c r="J136" s="52"/>
      <c r="K136" s="52"/>
      <c r="L136" s="52"/>
      <c r="M136" s="52"/>
      <c r="N136" s="52"/>
      <c r="O136" s="53"/>
      <c r="P136" s="44"/>
      <c r="Q136" s="44"/>
      <c r="R136" s="44"/>
      <c r="S136" s="44"/>
      <c r="T136" s="44"/>
      <c r="U136" s="44"/>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6"/>
        <v>#N/A</v>
      </c>
      <c r="AS136" s="70" t="e">
        <f t="shared" si="8"/>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7"/>
        <v>#N/A</v>
      </c>
    </row>
    <row r="137" spans="1:75" ht="25" customHeight="1" x14ac:dyDescent="0.15">
      <c r="A137" s="32"/>
      <c r="B137" s="29"/>
      <c r="C137" s="29"/>
      <c r="D137" s="29"/>
      <c r="E137" s="29"/>
      <c r="F137" s="30"/>
      <c r="G137" s="30"/>
      <c r="H137" s="52"/>
      <c r="I137" s="52"/>
      <c r="J137" s="52"/>
      <c r="K137" s="52"/>
      <c r="L137" s="52"/>
      <c r="M137" s="52"/>
      <c r="N137" s="52"/>
      <c r="O137" s="53"/>
      <c r="P137" s="44"/>
      <c r="Q137" s="44"/>
      <c r="R137" s="44"/>
      <c r="S137" s="44"/>
      <c r="T137" s="44"/>
      <c r="U137" s="44"/>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6"/>
        <v>#N/A</v>
      </c>
      <c r="AS137" s="70" t="e">
        <f t="shared" si="8"/>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7"/>
        <v>#N/A</v>
      </c>
    </row>
    <row r="138" spans="1:75" ht="25" customHeight="1" x14ac:dyDescent="0.15">
      <c r="A138" s="32"/>
      <c r="B138" s="29"/>
      <c r="C138" s="29"/>
      <c r="D138" s="29"/>
      <c r="E138" s="29"/>
      <c r="F138" s="30"/>
      <c r="G138" s="30"/>
      <c r="H138" s="52"/>
      <c r="I138" s="52"/>
      <c r="J138" s="52"/>
      <c r="K138" s="52"/>
      <c r="L138" s="52"/>
      <c r="M138" s="52"/>
      <c r="N138" s="52"/>
      <c r="O138" s="53"/>
      <c r="P138" s="44"/>
      <c r="Q138" s="44"/>
      <c r="R138" s="44"/>
      <c r="S138" s="44"/>
      <c r="T138" s="44"/>
      <c r="U138" s="44"/>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6"/>
        <v>#N/A</v>
      </c>
      <c r="AS138" s="70" t="e">
        <f t="shared" si="8"/>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7"/>
        <v>#N/A</v>
      </c>
    </row>
    <row r="139" spans="1:75" ht="25" customHeight="1" x14ac:dyDescent="0.15">
      <c r="A139" s="32"/>
      <c r="B139" s="29"/>
      <c r="C139" s="29"/>
      <c r="D139" s="29"/>
      <c r="E139" s="29"/>
      <c r="F139" s="30"/>
      <c r="G139" s="30"/>
      <c r="H139" s="52"/>
      <c r="I139" s="52"/>
      <c r="J139" s="52"/>
      <c r="K139" s="52"/>
      <c r="L139" s="52"/>
      <c r="M139" s="52"/>
      <c r="N139" s="52"/>
      <c r="O139" s="53"/>
      <c r="P139" s="44"/>
      <c r="Q139" s="44"/>
      <c r="R139" s="44"/>
      <c r="S139" s="44"/>
      <c r="T139" s="44"/>
      <c r="U139" s="44"/>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6"/>
        <v>#N/A</v>
      </c>
      <c r="AS139" s="70" t="e">
        <f t="shared" si="8"/>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7"/>
        <v>#N/A</v>
      </c>
    </row>
    <row r="140" spans="1:75" ht="25" customHeight="1" x14ac:dyDescent="0.15">
      <c r="A140" s="32"/>
      <c r="B140" s="29"/>
      <c r="C140" s="29"/>
      <c r="D140" s="29"/>
      <c r="E140" s="29"/>
      <c r="F140" s="30"/>
      <c r="G140" s="30"/>
      <c r="H140" s="52"/>
      <c r="I140" s="52"/>
      <c r="J140" s="52"/>
      <c r="K140" s="52"/>
      <c r="L140" s="52"/>
      <c r="M140" s="52"/>
      <c r="N140" s="52"/>
      <c r="O140" s="53"/>
      <c r="P140" s="44"/>
      <c r="Q140" s="44"/>
      <c r="R140" s="44"/>
      <c r="S140" s="44"/>
      <c r="T140" s="44"/>
      <c r="U140" s="44"/>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6"/>
        <v>#N/A</v>
      </c>
      <c r="AS140" s="70" t="e">
        <f t="shared" si="8"/>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7"/>
        <v>#N/A</v>
      </c>
    </row>
    <row r="141" spans="1:75" ht="25" customHeight="1" x14ac:dyDescent="0.15">
      <c r="A141" s="32"/>
      <c r="B141" s="29"/>
      <c r="C141" s="29"/>
      <c r="D141" s="29"/>
      <c r="E141" s="29"/>
      <c r="F141" s="30"/>
      <c r="G141" s="30"/>
      <c r="H141" s="52"/>
      <c r="I141" s="52"/>
      <c r="J141" s="52"/>
      <c r="K141" s="52"/>
      <c r="L141" s="52"/>
      <c r="M141" s="52"/>
      <c r="N141" s="52"/>
      <c r="O141" s="53"/>
      <c r="P141" s="44"/>
      <c r="Q141" s="44"/>
      <c r="R141" s="44"/>
      <c r="S141" s="44"/>
      <c r="T141" s="44"/>
      <c r="U141" s="44"/>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6"/>
        <v>#N/A</v>
      </c>
      <c r="AS141" s="70" t="e">
        <f t="shared" si="8"/>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7"/>
        <v>#N/A</v>
      </c>
    </row>
    <row r="142" spans="1:75" ht="25" customHeight="1" x14ac:dyDescent="0.15">
      <c r="A142" s="32"/>
      <c r="B142" s="29"/>
      <c r="C142" s="29"/>
      <c r="D142" s="29"/>
      <c r="E142" s="29"/>
      <c r="F142" s="30"/>
      <c r="G142" s="30"/>
      <c r="H142" s="52"/>
      <c r="I142" s="52"/>
      <c r="J142" s="52"/>
      <c r="K142" s="52"/>
      <c r="L142" s="52"/>
      <c r="M142" s="52"/>
      <c r="N142" s="52"/>
      <c r="O142" s="53"/>
      <c r="P142" s="44"/>
      <c r="Q142" s="44"/>
      <c r="R142" s="44"/>
      <c r="S142" s="44"/>
      <c r="T142" s="44"/>
      <c r="U142" s="44"/>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6"/>
        <v>#N/A</v>
      </c>
      <c r="AS142" s="70" t="e">
        <f t="shared" si="8"/>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7"/>
        <v>#N/A</v>
      </c>
    </row>
    <row r="143" spans="1:75" ht="25" customHeight="1" x14ac:dyDescent="0.15">
      <c r="A143" s="32"/>
      <c r="B143" s="29"/>
      <c r="C143" s="29"/>
      <c r="D143" s="29"/>
      <c r="E143" s="29"/>
      <c r="F143" s="30"/>
      <c r="G143" s="30"/>
      <c r="H143" s="52"/>
      <c r="I143" s="52"/>
      <c r="J143" s="52"/>
      <c r="K143" s="52"/>
      <c r="L143" s="52"/>
      <c r="M143" s="52"/>
      <c r="N143" s="52"/>
      <c r="O143" s="53"/>
      <c r="P143" s="44"/>
      <c r="Q143" s="44"/>
      <c r="R143" s="44"/>
      <c r="S143" s="44"/>
      <c r="T143" s="44"/>
      <c r="U143" s="44"/>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6"/>
        <v>#N/A</v>
      </c>
      <c r="AS143" s="70" t="e">
        <f t="shared" si="8"/>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7"/>
        <v>#N/A</v>
      </c>
    </row>
    <row r="144" spans="1:75" ht="25" customHeight="1" x14ac:dyDescent="0.15">
      <c r="A144" s="32"/>
      <c r="B144" s="29"/>
      <c r="C144" s="29"/>
      <c r="D144" s="29"/>
      <c r="E144" s="29"/>
      <c r="F144" s="30"/>
      <c r="G144" s="30"/>
      <c r="H144" s="52"/>
      <c r="I144" s="52"/>
      <c r="J144" s="52"/>
      <c r="K144" s="52"/>
      <c r="L144" s="52"/>
      <c r="M144" s="52"/>
      <c r="N144" s="52"/>
      <c r="O144" s="53"/>
      <c r="P144" s="44"/>
      <c r="Q144" s="44"/>
      <c r="R144" s="44"/>
      <c r="S144" s="44"/>
      <c r="T144" s="44"/>
      <c r="U144" s="44"/>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6"/>
        <v>#N/A</v>
      </c>
      <c r="AS144" s="70" t="e">
        <f t="shared" si="8"/>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7"/>
        <v>#N/A</v>
      </c>
    </row>
    <row r="145" spans="1:75" ht="25" customHeight="1" x14ac:dyDescent="0.15">
      <c r="A145" s="32"/>
      <c r="B145" s="29"/>
      <c r="C145" s="29"/>
      <c r="D145" s="29"/>
      <c r="E145" s="29"/>
      <c r="F145" s="30"/>
      <c r="G145" s="30"/>
      <c r="H145" s="52"/>
      <c r="I145" s="52"/>
      <c r="J145" s="52"/>
      <c r="K145" s="52"/>
      <c r="L145" s="52"/>
      <c r="M145" s="52"/>
      <c r="N145" s="52"/>
      <c r="O145" s="53"/>
      <c r="P145" s="44"/>
      <c r="Q145" s="44"/>
      <c r="R145" s="44"/>
      <c r="S145" s="44"/>
      <c r="T145" s="44"/>
      <c r="U145" s="44"/>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6"/>
        <v>#N/A</v>
      </c>
      <c r="AS145" s="70" t="e">
        <f t="shared" si="8"/>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7"/>
        <v>#N/A</v>
      </c>
    </row>
    <row r="146" spans="1:75" ht="25" customHeight="1" x14ac:dyDescent="0.15">
      <c r="A146" s="32"/>
      <c r="B146" s="29"/>
      <c r="C146" s="29"/>
      <c r="D146" s="29"/>
      <c r="E146" s="29"/>
      <c r="F146" s="30"/>
      <c r="G146" s="30"/>
      <c r="H146" s="52"/>
      <c r="I146" s="52"/>
      <c r="J146" s="52"/>
      <c r="K146" s="52"/>
      <c r="L146" s="52"/>
      <c r="M146" s="52"/>
      <c r="N146" s="52"/>
      <c r="O146" s="53"/>
      <c r="P146" s="44"/>
      <c r="Q146" s="44"/>
      <c r="R146" s="44"/>
      <c r="S146" s="44"/>
      <c r="T146" s="44"/>
      <c r="U146" s="44"/>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6"/>
        <v>#N/A</v>
      </c>
      <c r="AS146" s="70" t="e">
        <f t="shared" si="8"/>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7"/>
        <v>#N/A</v>
      </c>
    </row>
    <row r="147" spans="1:75" ht="25" customHeight="1" x14ac:dyDescent="0.15">
      <c r="A147" s="32"/>
      <c r="B147" s="29"/>
      <c r="C147" s="29"/>
      <c r="D147" s="29"/>
      <c r="E147" s="29"/>
      <c r="F147" s="30"/>
      <c r="G147" s="30"/>
      <c r="H147" s="52"/>
      <c r="I147" s="52"/>
      <c r="J147" s="52"/>
      <c r="K147" s="52"/>
      <c r="L147" s="52"/>
      <c r="M147" s="52"/>
      <c r="N147" s="52"/>
      <c r="O147" s="53"/>
      <c r="P147" s="44"/>
      <c r="Q147" s="44"/>
      <c r="R147" s="44"/>
      <c r="S147" s="44"/>
      <c r="T147" s="44"/>
      <c r="U147" s="44"/>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6"/>
        <v>#N/A</v>
      </c>
      <c r="AS147" s="70" t="e">
        <f t="shared" si="8"/>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7"/>
        <v>#N/A</v>
      </c>
    </row>
    <row r="148" spans="1:75" ht="25" customHeight="1" x14ac:dyDescent="0.15">
      <c r="A148" s="32"/>
      <c r="B148" s="29"/>
      <c r="C148" s="29"/>
      <c r="D148" s="29"/>
      <c r="E148" s="29"/>
      <c r="F148" s="30"/>
      <c r="G148" s="30"/>
      <c r="H148" s="52"/>
      <c r="I148" s="52"/>
      <c r="J148" s="52"/>
      <c r="K148" s="52"/>
      <c r="L148" s="52"/>
      <c r="M148" s="52"/>
      <c r="N148" s="52"/>
      <c r="O148" s="53"/>
      <c r="P148" s="44"/>
      <c r="Q148" s="44"/>
      <c r="R148" s="44"/>
      <c r="S148" s="44"/>
      <c r="T148" s="44"/>
      <c r="U148" s="44"/>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6"/>
        <v>#N/A</v>
      </c>
      <c r="AS148" s="70" t="e">
        <f t="shared" si="8"/>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7"/>
        <v>#N/A</v>
      </c>
    </row>
    <row r="149" spans="1:75" ht="25" customHeight="1" x14ac:dyDescent="0.15">
      <c r="A149" s="32"/>
      <c r="B149" s="29"/>
      <c r="C149" s="29"/>
      <c r="D149" s="29"/>
      <c r="E149" s="29"/>
      <c r="F149" s="30"/>
      <c r="G149" s="30"/>
      <c r="H149" s="52"/>
      <c r="I149" s="52"/>
      <c r="J149" s="52"/>
      <c r="K149" s="52"/>
      <c r="L149" s="52"/>
      <c r="M149" s="52"/>
      <c r="N149" s="52"/>
      <c r="O149" s="53"/>
      <c r="P149" s="44"/>
      <c r="Q149" s="44"/>
      <c r="R149" s="44"/>
      <c r="S149" s="44"/>
      <c r="T149" s="44"/>
      <c r="U149" s="44"/>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6"/>
        <v>#N/A</v>
      </c>
      <c r="AS149" s="70" t="e">
        <f t="shared" si="8"/>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7"/>
        <v>#N/A</v>
      </c>
    </row>
    <row r="150" spans="1:75" ht="25" customHeight="1" x14ac:dyDescent="0.15">
      <c r="A150" s="32"/>
      <c r="B150" s="29"/>
      <c r="C150" s="29"/>
      <c r="D150" s="29"/>
      <c r="E150" s="29"/>
      <c r="F150" s="30"/>
      <c r="G150" s="30"/>
      <c r="H150" s="52"/>
      <c r="I150" s="52"/>
      <c r="J150" s="52"/>
      <c r="K150" s="52"/>
      <c r="L150" s="52"/>
      <c r="M150" s="52"/>
      <c r="N150" s="52"/>
      <c r="O150" s="53"/>
      <c r="P150" s="44"/>
      <c r="Q150" s="44"/>
      <c r="R150" s="44"/>
      <c r="S150" s="44"/>
      <c r="T150" s="44"/>
      <c r="U150" s="44"/>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6"/>
        <v>#N/A</v>
      </c>
      <c r="AS150" s="70" t="e">
        <f t="shared" si="8"/>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7"/>
        <v>#N/A</v>
      </c>
    </row>
    <row r="151" spans="1:75" ht="25" customHeight="1" x14ac:dyDescent="0.15">
      <c r="A151" s="32"/>
      <c r="B151" s="29"/>
      <c r="C151" s="29"/>
      <c r="D151" s="29"/>
      <c r="E151" s="29"/>
      <c r="F151" s="30"/>
      <c r="G151" s="30"/>
      <c r="H151" s="52"/>
      <c r="I151" s="52"/>
      <c r="J151" s="52"/>
      <c r="K151" s="52"/>
      <c r="L151" s="52"/>
      <c r="M151" s="52"/>
      <c r="N151" s="52"/>
      <c r="O151" s="53"/>
      <c r="P151" s="44"/>
      <c r="Q151" s="44"/>
      <c r="R151" s="44"/>
      <c r="S151" s="44"/>
      <c r="T151" s="44"/>
      <c r="U151" s="44"/>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6"/>
        <v>#N/A</v>
      </c>
      <c r="AS151" s="70" t="e">
        <f t="shared" si="8"/>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7"/>
        <v>#N/A</v>
      </c>
    </row>
    <row r="152" spans="1:75" ht="25" customHeight="1" x14ac:dyDescent="0.15">
      <c r="A152" s="32"/>
      <c r="B152" s="29"/>
      <c r="C152" s="29"/>
      <c r="D152" s="29"/>
      <c r="E152" s="29"/>
      <c r="F152" s="30"/>
      <c r="G152" s="30"/>
      <c r="H152" s="52"/>
      <c r="I152" s="52"/>
      <c r="J152" s="52"/>
      <c r="K152" s="52"/>
      <c r="L152" s="52"/>
      <c r="M152" s="52"/>
      <c r="N152" s="52"/>
      <c r="O152" s="53"/>
      <c r="P152" s="44"/>
      <c r="Q152" s="44"/>
      <c r="R152" s="44"/>
      <c r="S152" s="44"/>
      <c r="T152" s="44"/>
      <c r="U152" s="44"/>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6"/>
        <v>#N/A</v>
      </c>
      <c r="AS152" s="70" t="e">
        <f t="shared" si="8"/>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7"/>
        <v>#N/A</v>
      </c>
    </row>
    <row r="153" spans="1:75" ht="25" customHeight="1" x14ac:dyDescent="0.15">
      <c r="A153" s="32"/>
      <c r="B153" s="29"/>
      <c r="C153" s="29"/>
      <c r="D153" s="29"/>
      <c r="E153" s="29"/>
      <c r="F153" s="30"/>
      <c r="G153" s="30"/>
      <c r="H153" s="52"/>
      <c r="I153" s="52"/>
      <c r="J153" s="52"/>
      <c r="K153" s="52"/>
      <c r="L153" s="52"/>
      <c r="M153" s="52"/>
      <c r="N153" s="52"/>
      <c r="O153" s="53"/>
      <c r="P153" s="44"/>
      <c r="Q153" s="44"/>
      <c r="R153" s="44"/>
      <c r="S153" s="44"/>
      <c r="T153" s="44"/>
      <c r="U153" s="44"/>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6"/>
        <v>#N/A</v>
      </c>
      <c r="AS153" s="70" t="e">
        <f t="shared" si="8"/>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7"/>
        <v>#N/A</v>
      </c>
    </row>
    <row r="154" spans="1:75" ht="25" customHeight="1" x14ac:dyDescent="0.15">
      <c r="A154" s="32"/>
      <c r="B154" s="29"/>
      <c r="C154" s="29"/>
      <c r="D154" s="29"/>
      <c r="E154" s="29"/>
      <c r="F154" s="30"/>
      <c r="G154" s="30"/>
      <c r="H154" s="52"/>
      <c r="I154" s="52"/>
      <c r="J154" s="52"/>
      <c r="K154" s="52"/>
      <c r="L154" s="52"/>
      <c r="M154" s="52"/>
      <c r="N154" s="52"/>
      <c r="O154" s="53"/>
      <c r="P154" s="44"/>
      <c r="Q154" s="44"/>
      <c r="R154" s="44"/>
      <c r="S154" s="44"/>
      <c r="T154" s="44"/>
      <c r="U154" s="44"/>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6"/>
        <v>#N/A</v>
      </c>
      <c r="AS154" s="70" t="e">
        <f t="shared" si="8"/>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7"/>
        <v>#N/A</v>
      </c>
    </row>
    <row r="155" spans="1:75" ht="25" customHeight="1" x14ac:dyDescent="0.15">
      <c r="A155" s="32"/>
      <c r="B155" s="29"/>
      <c r="C155" s="29"/>
      <c r="D155" s="29"/>
      <c r="E155" s="29"/>
      <c r="F155" s="30"/>
      <c r="G155" s="30"/>
      <c r="H155" s="52"/>
      <c r="I155" s="52"/>
      <c r="J155" s="52"/>
      <c r="K155" s="52"/>
      <c r="L155" s="52"/>
      <c r="M155" s="52"/>
      <c r="N155" s="52"/>
      <c r="O155" s="53"/>
      <c r="P155" s="44"/>
      <c r="Q155" s="44"/>
      <c r="R155" s="44"/>
      <c r="S155" s="44"/>
      <c r="T155" s="44"/>
      <c r="U155" s="44"/>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6"/>
        <v>#N/A</v>
      </c>
      <c r="AS155" s="70" t="e">
        <f t="shared" si="8"/>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7"/>
        <v>#N/A</v>
      </c>
    </row>
    <row r="156" spans="1:75" ht="25" customHeight="1" x14ac:dyDescent="0.15">
      <c r="A156" s="32"/>
      <c r="B156" s="29"/>
      <c r="C156" s="29"/>
      <c r="D156" s="29"/>
      <c r="E156" s="29"/>
      <c r="F156" s="30"/>
      <c r="G156" s="30"/>
      <c r="H156" s="52"/>
      <c r="I156" s="52"/>
      <c r="J156" s="52"/>
      <c r="K156" s="52"/>
      <c r="L156" s="52"/>
      <c r="M156" s="52"/>
      <c r="N156" s="52"/>
      <c r="O156" s="53"/>
      <c r="P156" s="44"/>
      <c r="Q156" s="44"/>
      <c r="R156" s="44"/>
      <c r="S156" s="44"/>
      <c r="T156" s="44"/>
      <c r="U156" s="44"/>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6"/>
        <v>#N/A</v>
      </c>
      <c r="AS156" s="70" t="e">
        <f t="shared" si="8"/>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7"/>
        <v>#N/A</v>
      </c>
    </row>
    <row r="157" spans="1:75" ht="25" customHeight="1" x14ac:dyDescent="0.15">
      <c r="A157" s="32"/>
      <c r="B157" s="29"/>
      <c r="C157" s="29"/>
      <c r="D157" s="29"/>
      <c r="E157" s="29"/>
      <c r="F157" s="30"/>
      <c r="G157" s="30"/>
      <c r="H157" s="52"/>
      <c r="I157" s="52"/>
      <c r="J157" s="52"/>
      <c r="K157" s="52"/>
      <c r="L157" s="52"/>
      <c r="M157" s="52"/>
      <c r="N157" s="52"/>
      <c r="O157" s="53"/>
      <c r="P157" s="44"/>
      <c r="Q157" s="44"/>
      <c r="R157" s="44"/>
      <c r="S157" s="44"/>
      <c r="T157" s="44"/>
      <c r="U157" s="44"/>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6"/>
        <v>#N/A</v>
      </c>
      <c r="AS157" s="70" t="e">
        <f t="shared" si="8"/>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7"/>
        <v>#N/A</v>
      </c>
    </row>
    <row r="158" spans="1:75" ht="25" customHeight="1" x14ac:dyDescent="0.15">
      <c r="A158" s="32"/>
      <c r="B158" s="29"/>
      <c r="C158" s="29"/>
      <c r="D158" s="29"/>
      <c r="E158" s="29"/>
      <c r="F158" s="30"/>
      <c r="G158" s="30"/>
      <c r="H158" s="52"/>
      <c r="I158" s="52"/>
      <c r="J158" s="52"/>
      <c r="K158" s="52"/>
      <c r="L158" s="52"/>
      <c r="M158" s="52"/>
      <c r="N158" s="52"/>
      <c r="O158" s="53"/>
      <c r="P158" s="44"/>
      <c r="Q158" s="44"/>
      <c r="R158" s="44"/>
      <c r="S158" s="44"/>
      <c r="T158" s="44"/>
      <c r="U158" s="44"/>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6"/>
        <v>#N/A</v>
      </c>
      <c r="AS158" s="70" t="e">
        <f t="shared" si="8"/>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7"/>
        <v>#N/A</v>
      </c>
    </row>
    <row r="159" spans="1:75" ht="25" customHeight="1" x14ac:dyDescent="0.15">
      <c r="A159" s="32"/>
      <c r="B159" s="29"/>
      <c r="C159" s="29"/>
      <c r="D159" s="29"/>
      <c r="E159" s="29"/>
      <c r="F159" s="30"/>
      <c r="G159" s="30"/>
      <c r="H159" s="52"/>
      <c r="I159" s="52"/>
      <c r="J159" s="52"/>
      <c r="K159" s="52"/>
      <c r="L159" s="52"/>
      <c r="M159" s="52"/>
      <c r="N159" s="52"/>
      <c r="O159" s="53"/>
      <c r="P159" s="44"/>
      <c r="Q159" s="44"/>
      <c r="R159" s="44"/>
      <c r="S159" s="44"/>
      <c r="T159" s="44"/>
      <c r="U159" s="44"/>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6"/>
        <v>#N/A</v>
      </c>
      <c r="AS159" s="70" t="e">
        <f t="shared" si="8"/>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7"/>
        <v>#N/A</v>
      </c>
    </row>
    <row r="160" spans="1:75" ht="25" customHeight="1" x14ac:dyDescent="0.15">
      <c r="A160" s="32"/>
      <c r="B160" s="29"/>
      <c r="C160" s="29"/>
      <c r="D160" s="29"/>
      <c r="E160" s="29"/>
      <c r="F160" s="30"/>
      <c r="G160" s="30"/>
      <c r="H160" s="52"/>
      <c r="I160" s="52"/>
      <c r="J160" s="52"/>
      <c r="K160" s="52"/>
      <c r="L160" s="52"/>
      <c r="M160" s="52"/>
      <c r="N160" s="52"/>
      <c r="O160" s="53"/>
      <c r="P160" s="44"/>
      <c r="Q160" s="44"/>
      <c r="R160" s="44"/>
      <c r="S160" s="44"/>
      <c r="T160" s="44"/>
      <c r="U160" s="44"/>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6"/>
        <v>#N/A</v>
      </c>
      <c r="AS160" s="70" t="e">
        <f t="shared" si="8"/>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7"/>
        <v>#N/A</v>
      </c>
    </row>
    <row r="161" spans="1:75" ht="25" customHeight="1" x14ac:dyDescent="0.15">
      <c r="A161" s="32"/>
      <c r="B161" s="29"/>
      <c r="C161" s="29"/>
      <c r="D161" s="29"/>
      <c r="E161" s="29"/>
      <c r="F161" s="30"/>
      <c r="G161" s="30"/>
      <c r="H161" s="52"/>
      <c r="I161" s="52"/>
      <c r="J161" s="52"/>
      <c r="K161" s="52"/>
      <c r="L161" s="52"/>
      <c r="M161" s="52"/>
      <c r="N161" s="52"/>
      <c r="O161" s="53"/>
      <c r="P161" s="44"/>
      <c r="Q161" s="44"/>
      <c r="R161" s="44"/>
      <c r="S161" s="44"/>
      <c r="T161" s="44"/>
      <c r="U161" s="44"/>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6"/>
        <v>#N/A</v>
      </c>
      <c r="AS161" s="70" t="e">
        <f t="shared" si="8"/>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7"/>
        <v>#N/A</v>
      </c>
    </row>
    <row r="162" spans="1:75" ht="25" customHeight="1" x14ac:dyDescent="0.15">
      <c r="A162" s="32"/>
      <c r="B162" s="29"/>
      <c r="C162" s="29"/>
      <c r="D162" s="29"/>
      <c r="E162" s="29"/>
      <c r="F162" s="30"/>
      <c r="G162" s="30"/>
      <c r="H162" s="52"/>
      <c r="I162" s="52"/>
      <c r="J162" s="52"/>
      <c r="K162" s="52"/>
      <c r="L162" s="52"/>
      <c r="M162" s="52"/>
      <c r="N162" s="52"/>
      <c r="O162" s="53"/>
      <c r="P162" s="44"/>
      <c r="Q162" s="44"/>
      <c r="R162" s="44"/>
      <c r="S162" s="44"/>
      <c r="T162" s="44"/>
      <c r="U162" s="44"/>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6"/>
        <v>#N/A</v>
      </c>
      <c r="AS162" s="70" t="e">
        <f t="shared" si="8"/>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7"/>
        <v>#N/A</v>
      </c>
    </row>
    <row r="163" spans="1:75" ht="25" customHeight="1" x14ac:dyDescent="0.15">
      <c r="A163" s="32"/>
      <c r="B163" s="29"/>
      <c r="C163" s="29"/>
      <c r="D163" s="29"/>
      <c r="E163" s="29"/>
      <c r="F163" s="30"/>
      <c r="G163" s="30"/>
      <c r="H163" s="52"/>
      <c r="I163" s="52"/>
      <c r="J163" s="52"/>
      <c r="K163" s="52"/>
      <c r="L163" s="52"/>
      <c r="M163" s="52"/>
      <c r="N163" s="52"/>
      <c r="O163" s="53"/>
      <c r="P163" s="44"/>
      <c r="Q163" s="44"/>
      <c r="R163" s="44"/>
      <c r="S163" s="44"/>
      <c r="T163" s="44"/>
      <c r="U163" s="44"/>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6"/>
        <v>#N/A</v>
      </c>
      <c r="AS163" s="70" t="e">
        <f t="shared" si="8"/>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7"/>
        <v>#N/A</v>
      </c>
    </row>
    <row r="164" spans="1:75" ht="25" customHeight="1" x14ac:dyDescent="0.15">
      <c r="A164" s="32"/>
      <c r="B164" s="29"/>
      <c r="C164" s="29"/>
      <c r="D164" s="29"/>
      <c r="E164" s="29"/>
      <c r="F164" s="30"/>
      <c r="G164" s="30"/>
      <c r="H164" s="52"/>
      <c r="I164" s="52"/>
      <c r="J164" s="52"/>
      <c r="K164" s="52"/>
      <c r="L164" s="52"/>
      <c r="M164" s="52"/>
      <c r="N164" s="52"/>
      <c r="O164" s="53"/>
      <c r="P164" s="44"/>
      <c r="Q164" s="44"/>
      <c r="R164" s="44"/>
      <c r="S164" s="44"/>
      <c r="T164" s="44"/>
      <c r="U164" s="44"/>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6"/>
        <v>#N/A</v>
      </c>
      <c r="AS164" s="70" t="e">
        <f t="shared" si="8"/>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7"/>
        <v>#N/A</v>
      </c>
    </row>
    <row r="165" spans="1:75" ht="25" customHeight="1" x14ac:dyDescent="0.15">
      <c r="A165" s="32"/>
      <c r="B165" s="29"/>
      <c r="C165" s="29"/>
      <c r="D165" s="29"/>
      <c r="E165" s="29"/>
      <c r="F165" s="30"/>
      <c r="G165" s="30"/>
      <c r="H165" s="52"/>
      <c r="I165" s="52"/>
      <c r="J165" s="52"/>
      <c r="K165" s="52"/>
      <c r="L165" s="52"/>
      <c r="M165" s="52"/>
      <c r="N165" s="52"/>
      <c r="O165" s="53"/>
      <c r="P165" s="44"/>
      <c r="Q165" s="44"/>
      <c r="R165" s="44"/>
      <c r="S165" s="44"/>
      <c r="T165" s="44"/>
      <c r="U165" s="44"/>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6"/>
        <v>#N/A</v>
      </c>
      <c r="AS165" s="70" t="e">
        <f t="shared" si="8"/>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7"/>
        <v>#N/A</v>
      </c>
    </row>
    <row r="166" spans="1:75" ht="25" customHeight="1" x14ac:dyDescent="0.15">
      <c r="A166" s="32"/>
      <c r="B166" s="29"/>
      <c r="C166" s="29"/>
      <c r="D166" s="29"/>
      <c r="E166" s="29"/>
      <c r="F166" s="30"/>
      <c r="G166" s="30"/>
      <c r="H166" s="52"/>
      <c r="I166" s="52"/>
      <c r="J166" s="52"/>
      <c r="K166" s="52"/>
      <c r="L166" s="52"/>
      <c r="M166" s="52"/>
      <c r="N166" s="52"/>
      <c r="O166" s="53"/>
      <c r="P166" s="44"/>
      <c r="Q166" s="44"/>
      <c r="R166" s="44"/>
      <c r="S166" s="44"/>
      <c r="T166" s="44"/>
      <c r="U166" s="44"/>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6"/>
        <v>#N/A</v>
      </c>
      <c r="AS166" s="70" t="e">
        <f t="shared" si="8"/>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7"/>
        <v>#N/A</v>
      </c>
    </row>
    <row r="167" spans="1:75" ht="25" customHeight="1" x14ac:dyDescent="0.15">
      <c r="A167" s="32"/>
      <c r="B167" s="29"/>
      <c r="C167" s="29"/>
      <c r="D167" s="29"/>
      <c r="E167" s="29"/>
      <c r="F167" s="30"/>
      <c r="G167" s="30"/>
      <c r="H167" s="52"/>
      <c r="I167" s="52"/>
      <c r="J167" s="52"/>
      <c r="K167" s="52"/>
      <c r="L167" s="52"/>
      <c r="M167" s="52"/>
      <c r="N167" s="52"/>
      <c r="O167" s="53"/>
      <c r="P167" s="44"/>
      <c r="Q167" s="44"/>
      <c r="R167" s="44"/>
      <c r="S167" s="44"/>
      <c r="T167" s="44"/>
      <c r="U167" s="44"/>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6"/>
        <v>#N/A</v>
      </c>
      <c r="AS167" s="70" t="e">
        <f t="shared" si="8"/>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7"/>
        <v>#N/A</v>
      </c>
    </row>
    <row r="168" spans="1:75" ht="25" customHeight="1" x14ac:dyDescent="0.15">
      <c r="A168" s="32"/>
      <c r="B168" s="29"/>
      <c r="C168" s="29"/>
      <c r="D168" s="29"/>
      <c r="E168" s="29"/>
      <c r="F168" s="30"/>
      <c r="G168" s="30"/>
      <c r="H168" s="52"/>
      <c r="I168" s="52"/>
      <c r="J168" s="52"/>
      <c r="K168" s="52"/>
      <c r="L168" s="52"/>
      <c r="M168" s="52"/>
      <c r="N168" s="52"/>
      <c r="O168" s="53"/>
      <c r="P168" s="44"/>
      <c r="Q168" s="44"/>
      <c r="R168" s="44"/>
      <c r="S168" s="44"/>
      <c r="T168" s="44"/>
      <c r="U168" s="44"/>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6"/>
        <v>#N/A</v>
      </c>
      <c r="AS168" s="70" t="e">
        <f t="shared" si="8"/>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7"/>
        <v>#N/A</v>
      </c>
    </row>
    <row r="169" spans="1:75" ht="25" customHeight="1" x14ac:dyDescent="0.15">
      <c r="A169" s="32"/>
      <c r="B169" s="29"/>
      <c r="C169" s="29"/>
      <c r="D169" s="29"/>
      <c r="E169" s="29"/>
      <c r="F169" s="30"/>
      <c r="G169" s="30"/>
      <c r="H169" s="52"/>
      <c r="I169" s="52"/>
      <c r="J169" s="52"/>
      <c r="K169" s="52"/>
      <c r="L169" s="52"/>
      <c r="M169" s="52"/>
      <c r="N169" s="52"/>
      <c r="O169" s="53"/>
      <c r="P169" s="44"/>
      <c r="Q169" s="44"/>
      <c r="R169" s="44"/>
      <c r="S169" s="44"/>
      <c r="T169" s="44"/>
      <c r="U169" s="44"/>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6"/>
        <v>#N/A</v>
      </c>
      <c r="AS169" s="70" t="e">
        <f t="shared" si="8"/>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7"/>
        <v>#N/A</v>
      </c>
    </row>
    <row r="170" spans="1:75" ht="25" customHeight="1" x14ac:dyDescent="0.15">
      <c r="A170" s="32"/>
      <c r="B170" s="29"/>
      <c r="C170" s="29"/>
      <c r="D170" s="29"/>
      <c r="E170" s="29"/>
      <c r="F170" s="30"/>
      <c r="G170" s="30"/>
      <c r="H170" s="52"/>
      <c r="I170" s="52"/>
      <c r="J170" s="52"/>
      <c r="K170" s="52"/>
      <c r="L170" s="52"/>
      <c r="M170" s="52"/>
      <c r="N170" s="52"/>
      <c r="O170" s="53"/>
      <c r="P170" s="44"/>
      <c r="Q170" s="44"/>
      <c r="R170" s="44"/>
      <c r="S170" s="44"/>
      <c r="T170" s="44"/>
      <c r="U170" s="44"/>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6"/>
        <v>#N/A</v>
      </c>
      <c r="AS170" s="70" t="e">
        <f t="shared" si="8"/>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7"/>
        <v>#N/A</v>
      </c>
    </row>
    <row r="171" spans="1:75" ht="25" customHeight="1" x14ac:dyDescent="0.15">
      <c r="A171" s="32"/>
      <c r="B171" s="29"/>
      <c r="C171" s="29"/>
      <c r="D171" s="29"/>
      <c r="E171" s="29"/>
      <c r="F171" s="30"/>
      <c r="G171" s="30"/>
      <c r="H171" s="52"/>
      <c r="I171" s="52"/>
      <c r="J171" s="52"/>
      <c r="K171" s="52"/>
      <c r="L171" s="52"/>
      <c r="M171" s="52"/>
      <c r="N171" s="52"/>
      <c r="O171" s="53"/>
      <c r="P171" s="44"/>
      <c r="Q171" s="44"/>
      <c r="R171" s="44"/>
      <c r="S171" s="44"/>
      <c r="T171" s="44"/>
      <c r="U171" s="44"/>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6"/>
        <v>#N/A</v>
      </c>
      <c r="AS171" s="70" t="e">
        <f t="shared" si="8"/>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7"/>
        <v>#N/A</v>
      </c>
    </row>
    <row r="172" spans="1:75" ht="25" customHeight="1" x14ac:dyDescent="0.15">
      <c r="A172" s="32"/>
      <c r="B172" s="29"/>
      <c r="C172" s="29"/>
      <c r="D172" s="29"/>
      <c r="E172" s="29"/>
      <c r="F172" s="30"/>
      <c r="G172" s="30"/>
      <c r="H172" s="52"/>
      <c r="I172" s="52"/>
      <c r="J172" s="52"/>
      <c r="K172" s="52"/>
      <c r="L172" s="52"/>
      <c r="M172" s="52"/>
      <c r="N172" s="52"/>
      <c r="O172" s="53"/>
      <c r="P172" s="44"/>
      <c r="Q172" s="44"/>
      <c r="R172" s="44"/>
      <c r="S172" s="44"/>
      <c r="T172" s="44"/>
      <c r="U172" s="44"/>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6"/>
        <v>#N/A</v>
      </c>
      <c r="AS172" s="70" t="e">
        <f t="shared" si="8"/>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7"/>
        <v>#N/A</v>
      </c>
    </row>
    <row r="173" spans="1:75" ht="25" customHeight="1" x14ac:dyDescent="0.15">
      <c r="A173" s="32"/>
      <c r="B173" s="29"/>
      <c r="C173" s="29"/>
      <c r="D173" s="29"/>
      <c r="E173" s="29"/>
      <c r="F173" s="30"/>
      <c r="G173" s="30"/>
      <c r="H173" s="52"/>
      <c r="I173" s="52"/>
      <c r="J173" s="52"/>
      <c r="K173" s="52"/>
      <c r="L173" s="52"/>
      <c r="M173" s="52"/>
      <c r="N173" s="52"/>
      <c r="O173" s="53"/>
      <c r="P173" s="44"/>
      <c r="Q173" s="44"/>
      <c r="R173" s="44"/>
      <c r="S173" s="44"/>
      <c r="T173" s="44"/>
      <c r="U173" s="44"/>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6"/>
        <v>#N/A</v>
      </c>
      <c r="AS173" s="70" t="e">
        <f t="shared" si="8"/>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7"/>
        <v>#N/A</v>
      </c>
    </row>
    <row r="174" spans="1:75" ht="25" customHeight="1" x14ac:dyDescent="0.15">
      <c r="A174" s="32"/>
      <c r="B174" s="29"/>
      <c r="C174" s="29"/>
      <c r="D174" s="29"/>
      <c r="E174" s="29"/>
      <c r="F174" s="30"/>
      <c r="G174" s="30"/>
      <c r="H174" s="52"/>
      <c r="I174" s="52"/>
      <c r="J174" s="52"/>
      <c r="K174" s="52"/>
      <c r="L174" s="52"/>
      <c r="M174" s="52"/>
      <c r="N174" s="52"/>
      <c r="O174" s="53"/>
      <c r="P174" s="44"/>
      <c r="Q174" s="44"/>
      <c r="R174" s="44"/>
      <c r="S174" s="44"/>
      <c r="T174" s="44"/>
      <c r="U174" s="44"/>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6"/>
        <v>#N/A</v>
      </c>
      <c r="AS174" s="70" t="e">
        <f t="shared" si="8"/>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7"/>
        <v>#N/A</v>
      </c>
    </row>
    <row r="175" spans="1:75" ht="25" customHeight="1" x14ac:dyDescent="0.15">
      <c r="A175" s="32"/>
      <c r="B175" s="29"/>
      <c r="C175" s="29"/>
      <c r="D175" s="29"/>
      <c r="E175" s="29"/>
      <c r="F175" s="30"/>
      <c r="G175" s="30"/>
      <c r="H175" s="52"/>
      <c r="I175" s="52"/>
      <c r="J175" s="52"/>
      <c r="K175" s="52"/>
      <c r="L175" s="52"/>
      <c r="M175" s="52"/>
      <c r="N175" s="52"/>
      <c r="O175" s="53"/>
      <c r="P175" s="44"/>
      <c r="Q175" s="44"/>
      <c r="R175" s="44"/>
      <c r="S175" s="44"/>
      <c r="T175" s="44"/>
      <c r="U175" s="44"/>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6"/>
        <v>#N/A</v>
      </c>
      <c r="AS175" s="70" t="e">
        <f t="shared" si="8"/>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7"/>
        <v>#N/A</v>
      </c>
    </row>
    <row r="176" spans="1:75" ht="25" customHeight="1" x14ac:dyDescent="0.15">
      <c r="A176" s="32"/>
      <c r="B176" s="29"/>
      <c r="C176" s="29"/>
      <c r="D176" s="29"/>
      <c r="E176" s="29"/>
      <c r="F176" s="30"/>
      <c r="G176" s="30"/>
      <c r="H176" s="52"/>
      <c r="I176" s="52"/>
      <c r="J176" s="52"/>
      <c r="K176" s="52"/>
      <c r="L176" s="52"/>
      <c r="M176" s="52"/>
      <c r="N176" s="52"/>
      <c r="O176" s="53"/>
      <c r="P176" s="44"/>
      <c r="Q176" s="44"/>
      <c r="R176" s="44"/>
      <c r="S176" s="44"/>
      <c r="T176" s="44"/>
      <c r="U176" s="44"/>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6"/>
        <v>#N/A</v>
      </c>
      <c r="AS176" s="70" t="e">
        <f t="shared" si="8"/>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7"/>
        <v>#N/A</v>
      </c>
    </row>
    <row r="177" spans="1:75" ht="25" customHeight="1" x14ac:dyDescent="0.15">
      <c r="A177" s="32"/>
      <c r="B177" s="29"/>
      <c r="C177" s="29"/>
      <c r="D177" s="29"/>
      <c r="E177" s="29"/>
      <c r="F177" s="30"/>
      <c r="G177" s="30"/>
      <c r="H177" s="52"/>
      <c r="I177" s="52"/>
      <c r="J177" s="52"/>
      <c r="K177" s="52"/>
      <c r="L177" s="52"/>
      <c r="M177" s="52"/>
      <c r="N177" s="52"/>
      <c r="O177" s="53"/>
      <c r="P177" s="44"/>
      <c r="Q177" s="44"/>
      <c r="R177" s="44"/>
      <c r="S177" s="44"/>
      <c r="T177" s="44"/>
      <c r="U177" s="44"/>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6"/>
        <v>#N/A</v>
      </c>
      <c r="AS177" s="70" t="e">
        <f t="shared" si="8"/>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7"/>
        <v>#N/A</v>
      </c>
    </row>
    <row r="178" spans="1:75" ht="25" customHeight="1" x14ac:dyDescent="0.15">
      <c r="A178" s="32"/>
      <c r="B178" s="29"/>
      <c r="C178" s="29"/>
      <c r="D178" s="29"/>
      <c r="E178" s="29"/>
      <c r="F178" s="30"/>
      <c r="G178" s="30"/>
      <c r="H178" s="52"/>
      <c r="I178" s="52"/>
      <c r="J178" s="52"/>
      <c r="K178" s="52"/>
      <c r="L178" s="52"/>
      <c r="M178" s="52"/>
      <c r="N178" s="52"/>
      <c r="O178" s="53"/>
      <c r="P178" s="44"/>
      <c r="Q178" s="44"/>
      <c r="R178" s="44"/>
      <c r="S178" s="44"/>
      <c r="T178" s="44"/>
      <c r="U178" s="44"/>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6"/>
        <v>#N/A</v>
      </c>
      <c r="AS178" s="70" t="e">
        <f t="shared" si="8"/>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7"/>
        <v>#N/A</v>
      </c>
    </row>
    <row r="179" spans="1:75" ht="25" customHeight="1" x14ac:dyDescent="0.15">
      <c r="A179" s="32"/>
      <c r="B179" s="29"/>
      <c r="C179" s="29"/>
      <c r="D179" s="29"/>
      <c r="E179" s="29"/>
      <c r="F179" s="30"/>
      <c r="G179" s="30"/>
      <c r="H179" s="52"/>
      <c r="I179" s="52"/>
      <c r="J179" s="52"/>
      <c r="K179" s="52"/>
      <c r="L179" s="52"/>
      <c r="M179" s="52"/>
      <c r="N179" s="52"/>
      <c r="O179" s="53"/>
      <c r="P179" s="44"/>
      <c r="Q179" s="44"/>
      <c r="R179" s="44"/>
      <c r="S179" s="44"/>
      <c r="T179" s="44"/>
      <c r="U179" s="44"/>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6"/>
        <v>#N/A</v>
      </c>
      <c r="AS179" s="70" t="e">
        <f t="shared" si="8"/>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7"/>
        <v>#N/A</v>
      </c>
    </row>
    <row r="180" spans="1:75" ht="25" customHeight="1" x14ac:dyDescent="0.15">
      <c r="A180" s="32"/>
      <c r="B180" s="29"/>
      <c r="C180" s="29"/>
      <c r="D180" s="29"/>
      <c r="E180" s="29"/>
      <c r="F180" s="30"/>
      <c r="G180" s="30"/>
      <c r="H180" s="52"/>
      <c r="I180" s="52"/>
      <c r="J180" s="52"/>
      <c r="K180" s="52"/>
      <c r="L180" s="52"/>
      <c r="M180" s="52"/>
      <c r="N180" s="52"/>
      <c r="O180" s="53"/>
      <c r="P180" s="44"/>
      <c r="Q180" s="44"/>
      <c r="R180" s="44"/>
      <c r="S180" s="44"/>
      <c r="T180" s="44"/>
      <c r="U180" s="44"/>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6"/>
        <v>#N/A</v>
      </c>
      <c r="AS180" s="70" t="e">
        <f t="shared" si="8"/>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7"/>
        <v>#N/A</v>
      </c>
    </row>
    <row r="181" spans="1:75" ht="25" customHeight="1" x14ac:dyDescent="0.15">
      <c r="A181" s="32"/>
      <c r="B181" s="29"/>
      <c r="C181" s="29"/>
      <c r="D181" s="29"/>
      <c r="E181" s="29"/>
      <c r="F181" s="30"/>
      <c r="G181" s="30"/>
      <c r="H181" s="52"/>
      <c r="I181" s="52"/>
      <c r="J181" s="52"/>
      <c r="K181" s="52"/>
      <c r="L181" s="52"/>
      <c r="M181" s="52"/>
      <c r="N181" s="52"/>
      <c r="O181" s="53"/>
      <c r="P181" s="44"/>
      <c r="Q181" s="44"/>
      <c r="R181" s="44"/>
      <c r="S181" s="44"/>
      <c r="T181" s="44"/>
      <c r="U181" s="44"/>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6"/>
        <v>#N/A</v>
      </c>
      <c r="AS181" s="70" t="e">
        <f t="shared" si="8"/>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7"/>
        <v>#N/A</v>
      </c>
    </row>
    <row r="182" spans="1:75" ht="25" customHeight="1" x14ac:dyDescent="0.15">
      <c r="A182" s="32"/>
      <c r="B182" s="29"/>
      <c r="C182" s="29"/>
      <c r="D182" s="29"/>
      <c r="E182" s="29"/>
      <c r="F182" s="30"/>
      <c r="G182" s="30"/>
      <c r="H182" s="52"/>
      <c r="I182" s="52"/>
      <c r="J182" s="52"/>
      <c r="K182" s="52"/>
      <c r="L182" s="52"/>
      <c r="M182" s="52"/>
      <c r="N182" s="52"/>
      <c r="O182" s="53"/>
      <c r="P182" s="44"/>
      <c r="Q182" s="44"/>
      <c r="R182" s="44"/>
      <c r="S182" s="44"/>
      <c r="T182" s="44"/>
      <c r="U182" s="44"/>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6"/>
        <v>#N/A</v>
      </c>
      <c r="AS182" s="70" t="e">
        <f t="shared" si="8"/>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7"/>
        <v>#N/A</v>
      </c>
    </row>
    <row r="183" spans="1:75" ht="25" customHeight="1" x14ac:dyDescent="0.15">
      <c r="A183" s="32"/>
      <c r="B183" s="29"/>
      <c r="C183" s="29"/>
      <c r="D183" s="29"/>
      <c r="E183" s="29"/>
      <c r="F183" s="30"/>
      <c r="G183" s="30"/>
      <c r="H183" s="52"/>
      <c r="I183" s="52"/>
      <c r="J183" s="52"/>
      <c r="K183" s="52"/>
      <c r="L183" s="52"/>
      <c r="M183" s="52"/>
      <c r="N183" s="52"/>
      <c r="O183" s="53"/>
      <c r="P183" s="44"/>
      <c r="Q183" s="44"/>
      <c r="R183" s="44"/>
      <c r="S183" s="44"/>
      <c r="T183" s="44"/>
      <c r="U183" s="44"/>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6"/>
        <v>#N/A</v>
      </c>
      <c r="AS183" s="70" t="e">
        <f t="shared" si="8"/>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7"/>
        <v>#N/A</v>
      </c>
    </row>
    <row r="184" spans="1:75" ht="25" customHeight="1" x14ac:dyDescent="0.15">
      <c r="A184" s="32"/>
      <c r="B184" s="29"/>
      <c r="C184" s="29"/>
      <c r="D184" s="29"/>
      <c r="E184" s="29"/>
      <c r="F184" s="30"/>
      <c r="G184" s="30"/>
      <c r="H184" s="52"/>
      <c r="I184" s="52"/>
      <c r="J184" s="52"/>
      <c r="K184" s="52"/>
      <c r="L184" s="52"/>
      <c r="M184" s="52"/>
      <c r="N184" s="52"/>
      <c r="O184" s="53"/>
      <c r="P184" s="44"/>
      <c r="Q184" s="44"/>
      <c r="R184" s="44"/>
      <c r="S184" s="44"/>
      <c r="T184" s="44"/>
      <c r="U184" s="44"/>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6"/>
        <v>#N/A</v>
      </c>
      <c r="AS184" s="70" t="e">
        <f t="shared" si="8"/>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7"/>
        <v>#N/A</v>
      </c>
    </row>
    <row r="185" spans="1:75" ht="25" customHeight="1" x14ac:dyDescent="0.15">
      <c r="A185" s="32"/>
      <c r="B185" s="29"/>
      <c r="C185" s="29"/>
      <c r="D185" s="29"/>
      <c r="E185" s="29"/>
      <c r="F185" s="30"/>
      <c r="G185" s="30"/>
      <c r="H185" s="52"/>
      <c r="I185" s="52"/>
      <c r="J185" s="52"/>
      <c r="K185" s="52"/>
      <c r="L185" s="52"/>
      <c r="M185" s="52"/>
      <c r="N185" s="52"/>
      <c r="O185" s="53"/>
      <c r="P185" s="44"/>
      <c r="Q185" s="44"/>
      <c r="R185" s="44"/>
      <c r="S185" s="44"/>
      <c r="T185" s="44"/>
      <c r="U185" s="44"/>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6"/>
        <v>#N/A</v>
      </c>
      <c r="AS185" s="70" t="e">
        <f t="shared" si="8"/>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7"/>
        <v>#N/A</v>
      </c>
    </row>
    <row r="186" spans="1:75" ht="25" customHeight="1" x14ac:dyDescent="0.15">
      <c r="A186" s="32"/>
      <c r="B186" s="29"/>
      <c r="C186" s="29"/>
      <c r="D186" s="29"/>
      <c r="E186" s="29"/>
      <c r="F186" s="30"/>
      <c r="G186" s="30"/>
      <c r="H186" s="52"/>
      <c r="I186" s="52"/>
      <c r="J186" s="52"/>
      <c r="K186" s="52"/>
      <c r="L186" s="52"/>
      <c r="M186" s="52"/>
      <c r="N186" s="52"/>
      <c r="O186" s="53"/>
      <c r="P186" s="44"/>
      <c r="Q186" s="44"/>
      <c r="R186" s="44"/>
      <c r="S186" s="44"/>
      <c r="T186" s="44"/>
      <c r="U186" s="44"/>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6"/>
        <v>#N/A</v>
      </c>
      <c r="AS186" s="70" t="e">
        <f t="shared" si="8"/>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7"/>
        <v>#N/A</v>
      </c>
    </row>
    <row r="187" spans="1:75" ht="25" customHeight="1" x14ac:dyDescent="0.15">
      <c r="A187" s="32"/>
      <c r="B187" s="29"/>
      <c r="C187" s="29"/>
      <c r="D187" s="29"/>
      <c r="E187" s="29"/>
      <c r="F187" s="30"/>
      <c r="G187" s="30"/>
      <c r="H187" s="52"/>
      <c r="I187" s="52"/>
      <c r="J187" s="52"/>
      <c r="K187" s="52"/>
      <c r="L187" s="52"/>
      <c r="M187" s="52"/>
      <c r="N187" s="52"/>
      <c r="O187" s="53"/>
      <c r="P187" s="44"/>
      <c r="Q187" s="44"/>
      <c r="R187" s="44"/>
      <c r="S187" s="44"/>
      <c r="T187" s="44"/>
      <c r="U187" s="44"/>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6"/>
        <v>#N/A</v>
      </c>
      <c r="AS187" s="70" t="e">
        <f t="shared" si="8"/>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7"/>
        <v>#N/A</v>
      </c>
    </row>
    <row r="188" spans="1:75" ht="25" customHeight="1" x14ac:dyDescent="0.15">
      <c r="A188" s="32"/>
      <c r="B188" s="29"/>
      <c r="C188" s="29"/>
      <c r="D188" s="29"/>
      <c r="E188" s="29"/>
      <c r="F188" s="30"/>
      <c r="G188" s="30"/>
      <c r="H188" s="52"/>
      <c r="I188" s="52"/>
      <c r="J188" s="52"/>
      <c r="K188" s="52"/>
      <c r="L188" s="52"/>
      <c r="M188" s="52"/>
      <c r="N188" s="52"/>
      <c r="O188" s="53"/>
      <c r="P188" s="44"/>
      <c r="Q188" s="44"/>
      <c r="R188" s="44"/>
      <c r="S188" s="44"/>
      <c r="T188" s="44"/>
      <c r="U188" s="44"/>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6"/>
        <v>#N/A</v>
      </c>
      <c r="AS188" s="70" t="e">
        <f t="shared" si="8"/>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7"/>
        <v>#N/A</v>
      </c>
    </row>
    <row r="189" spans="1:75" ht="25" customHeight="1" x14ac:dyDescent="0.15">
      <c r="A189" s="32"/>
      <c r="B189" s="29"/>
      <c r="C189" s="29"/>
      <c r="D189" s="29"/>
      <c r="E189" s="29"/>
      <c r="F189" s="30"/>
      <c r="G189" s="30"/>
      <c r="H189" s="52"/>
      <c r="I189" s="52"/>
      <c r="J189" s="52"/>
      <c r="K189" s="52"/>
      <c r="L189" s="52"/>
      <c r="M189" s="52"/>
      <c r="N189" s="52"/>
      <c r="O189" s="53"/>
      <c r="P189" s="44"/>
      <c r="Q189" s="44"/>
      <c r="R189" s="44"/>
      <c r="S189" s="44"/>
      <c r="T189" s="44"/>
      <c r="U189" s="44"/>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6"/>
        <v>#N/A</v>
      </c>
      <c r="AS189" s="70" t="e">
        <f t="shared" si="8"/>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7"/>
        <v>#N/A</v>
      </c>
    </row>
    <row r="190" spans="1:75" ht="25" customHeight="1" x14ac:dyDescent="0.15">
      <c r="A190" s="32"/>
      <c r="B190" s="29"/>
      <c r="C190" s="29"/>
      <c r="D190" s="29"/>
      <c r="E190" s="29"/>
      <c r="F190" s="30"/>
      <c r="G190" s="30"/>
      <c r="H190" s="52"/>
      <c r="I190" s="52"/>
      <c r="J190" s="52"/>
      <c r="K190" s="52"/>
      <c r="L190" s="52"/>
      <c r="M190" s="52"/>
      <c r="N190" s="52"/>
      <c r="O190" s="53"/>
      <c r="P190" s="44"/>
      <c r="Q190" s="44"/>
      <c r="R190" s="44"/>
      <c r="S190" s="44"/>
      <c r="T190" s="44"/>
      <c r="U190" s="44"/>
      <c r="V190" s="60"/>
      <c r="W190" s="60"/>
      <c r="X190" s="60"/>
      <c r="Y190" s="60"/>
      <c r="Z190" s="60"/>
      <c r="AA190" s="60"/>
      <c r="AB190" s="60"/>
      <c r="AC190" s="60"/>
      <c r="AD190" s="60"/>
      <c r="AE190" s="60"/>
      <c r="AF190" s="60"/>
      <c r="AG190" s="60"/>
      <c r="AH190" s="60"/>
      <c r="AI190" s="60"/>
      <c r="AJ190" s="58"/>
      <c r="AK190" s="58"/>
      <c r="AL190" s="58"/>
      <c r="AM190" s="58"/>
      <c r="AN190" s="58"/>
      <c r="AO190" s="58"/>
      <c r="AP190" s="58"/>
      <c r="AQ190" s="58"/>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E190" s="68" t="e">
        <f>VLOOKUP(AO190,'Validation Lists'!$B$232:$C$235,2,FALSE)</f>
        <v>#N/A</v>
      </c>
      <c r="BF190" s="68" t="e">
        <f>VLOOKUP(AP190,'Validation Lists'!$B$232:$C$235,2,FALSE)</f>
        <v>#N/A</v>
      </c>
      <c r="BG190" s="68" t="e">
        <f>VLOOKUP(AQ190,'Validation Lists'!$B$232:$C$235,2,FALSE)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VLOOKUP(AG190,'Validation Lists'!$B$229:$C$230,2,FALSE)</f>
        <v>#N/A</v>
      </c>
      <c r="BU190" s="68" t="e">
        <f>VLOOKUP(AH190,'Validation Lists'!$B$229:$C$230,2,FALSE)</f>
        <v>#N/A</v>
      </c>
      <c r="BV190" s="68" t="e">
        <f>VLOOKUP(AI190,'Validation Lists'!$B$229:$C$230,2,FALSE)</f>
        <v>#N/A</v>
      </c>
      <c r="BW190" s="68" t="e">
        <f t="shared" si="7"/>
        <v>#N/A</v>
      </c>
    </row>
    <row r="191" spans="1:75" ht="25" customHeight="1" x14ac:dyDescent="0.15">
      <c r="A191" s="32"/>
      <c r="B191" s="29"/>
      <c r="C191" s="29"/>
      <c r="D191" s="29"/>
      <c r="E191" s="29"/>
      <c r="F191" s="30"/>
      <c r="G191" s="30"/>
      <c r="H191" s="52"/>
      <c r="I191" s="52"/>
      <c r="J191" s="52"/>
      <c r="K191" s="52"/>
      <c r="L191" s="52"/>
      <c r="M191" s="52"/>
      <c r="N191" s="52"/>
      <c r="O191" s="53"/>
      <c r="P191" s="44"/>
      <c r="Q191" s="44"/>
      <c r="R191" s="44"/>
      <c r="S191" s="44"/>
      <c r="T191" s="44"/>
      <c r="U191" s="44"/>
      <c r="V191" s="60"/>
      <c r="W191" s="60"/>
      <c r="X191" s="60"/>
      <c r="Y191" s="60"/>
      <c r="Z191" s="60"/>
      <c r="AA191" s="60"/>
      <c r="AB191" s="60"/>
      <c r="AC191" s="60"/>
      <c r="AD191" s="60"/>
      <c r="AE191" s="60"/>
      <c r="AF191" s="60"/>
      <c r="AG191" s="60"/>
      <c r="AH191" s="60"/>
      <c r="AI191" s="60"/>
      <c r="AJ191" s="58"/>
      <c r="AK191" s="58"/>
      <c r="AL191" s="58"/>
      <c r="AM191" s="58"/>
      <c r="AN191" s="58"/>
      <c r="AO191" s="58"/>
      <c r="AP191" s="58"/>
      <c r="AQ191" s="58"/>
      <c r="AZ191" s="68" t="e">
        <f>VLOOKUP(AJ191,'Validation Lists'!$B$232:$C$235,2,FALSE)</f>
        <v>#N/A</v>
      </c>
      <c r="BA191" s="68" t="e">
        <f>VLOOKUP(AK191,'Validation Lists'!$B$232:$C$235,2,FALSE)</f>
        <v>#N/A</v>
      </c>
      <c r="BB191" s="68" t="e">
        <f>VLOOKUP(AL191,'Validation Lists'!$B$232:$C$235,2,FALSE)</f>
        <v>#N/A</v>
      </c>
      <c r="BC191" s="68" t="e">
        <f>VLOOKUP(AM191,'Validation Lists'!$B$232:$C$235,2,FALSE)</f>
        <v>#N/A</v>
      </c>
      <c r="BD191" s="68" t="e">
        <f>VLOOKUP(AN191,'Validation Lists'!$B$232:$C$235,2,FALSE)</f>
        <v>#N/A</v>
      </c>
      <c r="BE191" s="68" t="e">
        <f>VLOOKUP(AO191,'Validation Lists'!$B$232:$C$235,2,FALSE)</f>
        <v>#N/A</v>
      </c>
      <c r="BF191" s="68" t="e">
        <f>VLOOKUP(AP191,'Validation Lists'!$B$232:$C$235,2,FALSE)</f>
        <v>#N/A</v>
      </c>
      <c r="BG191" s="68" t="e">
        <f>VLOOKUP(AQ191,'Validation Lists'!$B$232:$C$235,2,FALSE)</f>
        <v>#N/A</v>
      </c>
      <c r="BI191" s="68" t="e">
        <f>VLOOKUP(V191,'Validation Lists'!$B$229:$C$230,2,FALSE)</f>
        <v>#N/A</v>
      </c>
      <c r="BJ191" s="68" t="e">
        <f>VLOOKUP(W191,'Validation Lists'!$B$229:$C$230,2,FALSE)</f>
        <v>#N/A</v>
      </c>
      <c r="BK191" s="68" t="e">
        <f>VLOOKUP(X191,'Validation Lists'!$B$229:$C$230,2,FALSE)</f>
        <v>#N/A</v>
      </c>
      <c r="BL191" s="68" t="e">
        <f>VLOOKUP(Y191,'Validation Lists'!$B$229:$C$230,2,FALSE)</f>
        <v>#N/A</v>
      </c>
      <c r="BM191" s="68" t="e">
        <f>VLOOKUP(Z191,'Validation Lists'!$B$229:$C$230,2,FALSE)</f>
        <v>#N/A</v>
      </c>
      <c r="BN191" s="68" t="e">
        <f>VLOOKUP(AA191,'Validation Lists'!$B$229:$C$230,2,FALSE)</f>
        <v>#N/A</v>
      </c>
      <c r="BO191" s="68" t="e">
        <f>VLOOKUP(AB191,'Validation Lists'!$B$229:$C$230,2,FALSE)</f>
        <v>#N/A</v>
      </c>
      <c r="BP191" s="68" t="e">
        <f>VLOOKUP(AC191,'Validation Lists'!$B$229:$C$230,2,FALSE)</f>
        <v>#N/A</v>
      </c>
      <c r="BQ191" s="68" t="e">
        <f>VLOOKUP(AD191,'Validation Lists'!$B$229:$C$230,2,FALSE)</f>
        <v>#N/A</v>
      </c>
      <c r="BR191" s="68" t="e">
        <f>VLOOKUP(AE191,'Validation Lists'!$B$229:$C$230,2,FALSE)</f>
        <v>#N/A</v>
      </c>
      <c r="BS191" s="68" t="e">
        <f>VLOOKUP(AF191,'Validation Lists'!$B$229:$C$230,2,FALSE)</f>
        <v>#N/A</v>
      </c>
      <c r="BT191" s="68" t="e">
        <f>VLOOKUP(AG191,'Validation Lists'!$B$229:$C$230,2,FALSE)</f>
        <v>#N/A</v>
      </c>
      <c r="BU191" s="68" t="e">
        <f>VLOOKUP(AH191,'Validation Lists'!$B$229:$C$230,2,FALSE)</f>
        <v>#N/A</v>
      </c>
      <c r="BV191" s="68" t="e">
        <f>VLOOKUP(AI191,'Validation Lists'!$B$229:$C$230,2,FALSE)</f>
        <v>#N/A</v>
      </c>
      <c r="BW191" s="68" t="e">
        <f t="shared" si="7"/>
        <v>#N/A</v>
      </c>
    </row>
    <row r="192" spans="1:75" ht="25" customHeight="1" x14ac:dyDescent="0.15">
      <c r="A192" s="32"/>
      <c r="B192" s="29"/>
      <c r="C192" s="29"/>
      <c r="D192" s="29"/>
      <c r="E192" s="29"/>
      <c r="F192" s="30"/>
      <c r="G192" s="30"/>
      <c r="H192" s="52"/>
      <c r="I192" s="52"/>
      <c r="J192" s="52"/>
      <c r="K192" s="52"/>
      <c r="L192" s="52"/>
      <c r="M192" s="52"/>
      <c r="N192" s="52"/>
      <c r="O192" s="53"/>
      <c r="P192" s="44"/>
      <c r="Q192" s="44"/>
      <c r="R192" s="44"/>
      <c r="S192" s="44"/>
      <c r="T192" s="44"/>
      <c r="U192" s="44"/>
      <c r="V192" s="60"/>
      <c r="W192" s="60"/>
      <c r="X192" s="60"/>
      <c r="Y192" s="60"/>
      <c r="Z192" s="60"/>
      <c r="AA192" s="60"/>
      <c r="AB192" s="60"/>
      <c r="AC192" s="60"/>
      <c r="AD192" s="60"/>
      <c r="AE192" s="60"/>
      <c r="AF192" s="60"/>
      <c r="AG192" s="60"/>
      <c r="AH192" s="60"/>
      <c r="AI192" s="60"/>
      <c r="AJ192" s="58"/>
      <c r="AK192" s="58"/>
      <c r="AL192" s="58"/>
      <c r="AM192" s="58"/>
      <c r="AN192" s="58"/>
      <c r="AO192" s="58"/>
      <c r="AP192" s="58"/>
      <c r="AQ192" s="58"/>
      <c r="AZ192" s="68" t="e">
        <f>VLOOKUP(AJ192,'Validation Lists'!$B$232:$C$235,2,FALSE)</f>
        <v>#N/A</v>
      </c>
      <c r="BA192" s="68" t="e">
        <f>VLOOKUP(AK192,'Validation Lists'!$B$232:$C$235,2,FALSE)</f>
        <v>#N/A</v>
      </c>
      <c r="BB192" s="68" t="e">
        <f>VLOOKUP(AL192,'Validation Lists'!$B$232:$C$235,2,FALSE)</f>
        <v>#N/A</v>
      </c>
      <c r="BC192" s="68" t="e">
        <f>VLOOKUP(AM192,'Validation Lists'!$B$232:$C$235,2,FALSE)</f>
        <v>#N/A</v>
      </c>
      <c r="BD192" s="68" t="e">
        <f>VLOOKUP(AN192,'Validation Lists'!$B$232:$C$235,2,FALSE)</f>
        <v>#N/A</v>
      </c>
      <c r="BE192" s="68" t="e">
        <f>VLOOKUP(AO192,'Validation Lists'!$B$232:$C$235,2,FALSE)</f>
        <v>#N/A</v>
      </c>
      <c r="BF192" s="68" t="e">
        <f>VLOOKUP(AP192,'Validation Lists'!$B$232:$C$235,2,FALSE)</f>
        <v>#N/A</v>
      </c>
      <c r="BG192" s="68" t="e">
        <f>VLOOKUP(AQ192,'Validation Lists'!$B$232:$C$235,2,FALSE)</f>
        <v>#N/A</v>
      </c>
      <c r="BI192" s="68" t="e">
        <f>VLOOKUP(V192,'Validation Lists'!$B$229:$C$230,2,FALSE)</f>
        <v>#N/A</v>
      </c>
      <c r="BJ192" s="68" t="e">
        <f>VLOOKUP(W192,'Validation Lists'!$B$229:$C$230,2,FALSE)</f>
        <v>#N/A</v>
      </c>
      <c r="BK192" s="68" t="e">
        <f>VLOOKUP(X192,'Validation Lists'!$B$229:$C$230,2,FALSE)</f>
        <v>#N/A</v>
      </c>
      <c r="BL192" s="68" t="e">
        <f>VLOOKUP(Y192,'Validation Lists'!$B$229:$C$230,2,FALSE)</f>
        <v>#N/A</v>
      </c>
      <c r="BM192" s="68" t="e">
        <f>VLOOKUP(Z192,'Validation Lists'!$B$229:$C$230,2,FALSE)</f>
        <v>#N/A</v>
      </c>
      <c r="BN192" s="68" t="e">
        <f>VLOOKUP(AA192,'Validation Lists'!$B$229:$C$230,2,FALSE)</f>
        <v>#N/A</v>
      </c>
      <c r="BO192" s="68" t="e">
        <f>VLOOKUP(AB192,'Validation Lists'!$B$229:$C$230,2,FALSE)</f>
        <v>#N/A</v>
      </c>
      <c r="BP192" s="68" t="e">
        <f>VLOOKUP(AC192,'Validation Lists'!$B$229:$C$230,2,FALSE)</f>
        <v>#N/A</v>
      </c>
      <c r="BQ192" s="68" t="e">
        <f>VLOOKUP(AD192,'Validation Lists'!$B$229:$C$230,2,FALSE)</f>
        <v>#N/A</v>
      </c>
      <c r="BR192" s="68" t="e">
        <f>VLOOKUP(AE192,'Validation Lists'!$B$229:$C$230,2,FALSE)</f>
        <v>#N/A</v>
      </c>
      <c r="BS192" s="68" t="e">
        <f>VLOOKUP(AF192,'Validation Lists'!$B$229:$C$230,2,FALSE)</f>
        <v>#N/A</v>
      </c>
      <c r="BT192" s="68" t="e">
        <f>VLOOKUP(AG192,'Validation Lists'!$B$229:$C$230,2,FALSE)</f>
        <v>#N/A</v>
      </c>
      <c r="BU192" s="68" t="e">
        <f>VLOOKUP(AH192,'Validation Lists'!$B$229:$C$230,2,FALSE)</f>
        <v>#N/A</v>
      </c>
      <c r="BV192" s="68" t="e">
        <f>VLOOKUP(AI192,'Validation Lists'!$B$229:$C$230,2,FALSE)</f>
        <v>#N/A</v>
      </c>
      <c r="BW192" s="68" t="e">
        <f t="shared" si="7"/>
        <v>#N/A</v>
      </c>
    </row>
    <row r="193" spans="1:21" ht="25" customHeight="1" x14ac:dyDescent="0.15">
      <c r="A193" s="32"/>
      <c r="B193" s="29"/>
      <c r="C193" s="29"/>
      <c r="D193" s="29"/>
      <c r="E193" s="29"/>
      <c r="F193" s="30"/>
      <c r="G193" s="30"/>
      <c r="H193" s="52"/>
      <c r="I193" s="52"/>
      <c r="J193" s="52"/>
      <c r="K193" s="52"/>
      <c r="L193" s="52"/>
      <c r="M193" s="52"/>
      <c r="N193" s="52"/>
      <c r="O193" s="53"/>
      <c r="P193" s="44"/>
      <c r="Q193" s="44"/>
      <c r="R193" s="44"/>
      <c r="S193" s="44"/>
      <c r="T193" s="44"/>
      <c r="U193" s="44"/>
    </row>
    <row r="194" spans="1:21" ht="25" customHeight="1" x14ac:dyDescent="0.15">
      <c r="A194" s="32"/>
      <c r="B194" s="29"/>
      <c r="C194" s="29"/>
      <c r="D194" s="29"/>
      <c r="E194" s="29"/>
      <c r="F194" s="30"/>
      <c r="G194" s="30"/>
      <c r="H194" s="52"/>
      <c r="I194" s="52"/>
      <c r="J194" s="52"/>
      <c r="K194" s="52"/>
      <c r="L194" s="52"/>
      <c r="M194" s="52"/>
      <c r="N194" s="52"/>
      <c r="O194" s="53"/>
      <c r="P194" s="44"/>
      <c r="Q194" s="44"/>
      <c r="R194" s="44"/>
      <c r="S194" s="44"/>
      <c r="T194" s="44"/>
      <c r="U194" s="44"/>
    </row>
    <row r="195" spans="1:21" ht="25" customHeight="1" x14ac:dyDescent="0.15">
      <c r="A195" s="32"/>
      <c r="B195" s="29"/>
      <c r="C195" s="29"/>
      <c r="D195" s="29"/>
      <c r="E195" s="29"/>
      <c r="F195" s="30"/>
      <c r="G195" s="30"/>
      <c r="H195" s="52"/>
      <c r="I195" s="52"/>
      <c r="J195" s="52"/>
      <c r="K195" s="52"/>
      <c r="L195" s="52"/>
      <c r="M195" s="52"/>
      <c r="N195" s="52"/>
      <c r="O195" s="53"/>
      <c r="P195" s="44"/>
      <c r="Q195" s="44"/>
      <c r="R195" s="44"/>
      <c r="S195" s="44"/>
      <c r="T195" s="44"/>
      <c r="U195" s="44"/>
    </row>
    <row r="196" spans="1:21" ht="25" customHeight="1" x14ac:dyDescent="0.15">
      <c r="A196" s="32"/>
      <c r="B196" s="29"/>
      <c r="C196" s="29"/>
      <c r="D196" s="29"/>
      <c r="E196" s="29"/>
      <c r="F196" s="30"/>
      <c r="G196" s="30"/>
      <c r="H196" s="52"/>
      <c r="I196" s="52"/>
      <c r="J196" s="52"/>
      <c r="K196" s="52"/>
      <c r="L196" s="52"/>
      <c r="M196" s="52"/>
      <c r="N196" s="52"/>
      <c r="O196" s="53"/>
      <c r="P196" s="44"/>
      <c r="Q196" s="44"/>
      <c r="R196" s="44"/>
      <c r="S196" s="44"/>
      <c r="T196" s="44"/>
      <c r="U196" s="44"/>
    </row>
    <row r="197" spans="1:21" ht="25" customHeight="1" x14ac:dyDescent="0.15">
      <c r="A197" s="32"/>
      <c r="B197" s="29"/>
      <c r="C197" s="29"/>
      <c r="D197" s="29"/>
      <c r="E197" s="29"/>
      <c r="F197" s="30"/>
      <c r="G197" s="30"/>
      <c r="H197" s="52"/>
      <c r="I197" s="52"/>
      <c r="J197" s="52"/>
      <c r="K197" s="52"/>
      <c r="L197" s="52"/>
      <c r="M197" s="52"/>
      <c r="N197" s="52"/>
      <c r="O197" s="53"/>
      <c r="P197" s="44"/>
      <c r="Q197" s="44"/>
      <c r="R197" s="44"/>
      <c r="S197" s="44"/>
      <c r="T197" s="44"/>
      <c r="U197" s="44"/>
    </row>
    <row r="198" spans="1:21" ht="25" customHeight="1" x14ac:dyDescent="0.15">
      <c r="A198" s="32"/>
      <c r="B198" s="29"/>
      <c r="C198" s="29"/>
      <c r="D198" s="29"/>
      <c r="E198" s="29"/>
      <c r="F198" s="30"/>
      <c r="G198" s="30"/>
      <c r="H198" s="52"/>
      <c r="I198" s="52"/>
      <c r="J198" s="52"/>
      <c r="K198" s="52"/>
      <c r="L198" s="52"/>
      <c r="M198" s="52"/>
      <c r="N198" s="52"/>
      <c r="O198" s="53"/>
      <c r="P198" s="44"/>
      <c r="Q198" s="44"/>
      <c r="R198" s="44"/>
      <c r="S198" s="44"/>
      <c r="T198" s="44"/>
      <c r="U198" s="44"/>
    </row>
    <row r="199" spans="1:21" ht="25" customHeight="1" x14ac:dyDescent="0.15">
      <c r="A199" s="32"/>
      <c r="B199" s="29"/>
      <c r="C199" s="29"/>
      <c r="D199" s="29"/>
      <c r="E199" s="29"/>
      <c r="F199" s="30"/>
      <c r="G199" s="30"/>
      <c r="H199" s="52"/>
      <c r="I199" s="52"/>
      <c r="J199" s="52"/>
      <c r="K199" s="52"/>
      <c r="L199" s="52"/>
      <c r="M199" s="52"/>
      <c r="N199" s="52"/>
      <c r="O199" s="53"/>
      <c r="P199" s="44"/>
      <c r="Q199" s="44"/>
      <c r="R199" s="44"/>
      <c r="S199" s="44"/>
      <c r="T199" s="44"/>
      <c r="U199" s="44"/>
    </row>
  </sheetData>
  <mergeCells count="7">
    <mergeCell ref="AS2:AS3"/>
    <mergeCell ref="A2:G2"/>
    <mergeCell ref="H2:N2"/>
    <mergeCell ref="O2:U2"/>
    <mergeCell ref="V2:AI2"/>
    <mergeCell ref="AJ2:AQ2"/>
    <mergeCell ref="AR2:AR3"/>
  </mergeCells>
  <pageMargins left="0.7" right="0.7" top="0.75" bottom="0.75" header="0.3" footer="0.3"/>
  <extLst>
    <ext xmlns:x14="http://schemas.microsoft.com/office/spreadsheetml/2009/9/main" uri="{CCE6A557-97BC-4b89-ADB6-D9C93CAAB3DF}">
      <x14:dataValidations xmlns:xm="http://schemas.microsoft.com/office/excel/2006/main" count="11">
        <x14:dataValidation type="list" allowBlank="1" showInputMessage="1" showErrorMessage="1" xr:uid="{912C092A-858E-4254-B76E-FCABEFDC9368}">
          <x14:formula1>
            <xm:f>'Validation Lists'!$B$88:$B$95</xm:f>
          </x14:formula1>
          <xm:sqref>K4:K200</xm:sqref>
        </x14:dataValidation>
        <x14:dataValidation type="list" allowBlank="1" showInputMessage="1" showErrorMessage="1" xr:uid="{29B87AA7-4B29-40AE-A456-23B04A7A0F9D}">
          <x14:formula1>
            <xm:f>'Validation Lists'!$B$97:$B$103</xm:f>
          </x14:formula1>
          <xm:sqref>L4:L200</xm:sqref>
        </x14:dataValidation>
        <x14:dataValidation type="list" allowBlank="1" showInputMessage="1" showErrorMessage="1" xr:uid="{AF329422-F876-4B29-A8BB-FCDD9BBFEA30}">
          <x14:formula1>
            <xm:f>'Validation Lists'!$B$105:$B$112</xm:f>
          </x14:formula1>
          <xm:sqref>M4:M200</xm:sqref>
        </x14:dataValidation>
        <x14:dataValidation type="list" allowBlank="1" showInputMessage="1" showErrorMessage="1" xr:uid="{8C75FC03-9352-43ED-B58C-D51FF04D18F2}">
          <x14:formula1>
            <xm:f>'Validation Lists'!$B$114:$B$120</xm:f>
          </x14:formula1>
          <xm:sqref>N4:N200</xm:sqref>
        </x14:dataValidation>
        <x14:dataValidation type="list" allowBlank="1" showInputMessage="1" showErrorMessage="1" xr:uid="{C8D6ABAA-7552-4A3E-943C-B7432721F3DA}">
          <x14:formula1>
            <xm:f>'Validation Lists'!$B$229:$B$230</xm:f>
          </x14:formula1>
          <xm:sqref>V4:AE17 AF4:AI192</xm:sqref>
        </x14:dataValidation>
        <x14:dataValidation type="list" allowBlank="1" showInputMessage="1" showErrorMessage="1" xr:uid="{0258F104-AEF3-4E7A-BB93-2CE33DD73564}">
          <x14:formula1>
            <xm:f>'Validation Lists'!$B$232:$B$235</xm:f>
          </x14:formula1>
          <xm:sqref>AJ4:AQ192</xm:sqref>
        </x14:dataValidation>
        <x14:dataValidation type="list" allowBlank="1" showInputMessage="1" showErrorMessage="1" xr:uid="{459891E5-8881-46B8-A8CE-BEF602B9D11F}">
          <x14:formula1>
            <xm:f>'Validation Lists'!$B$18:$B$79</xm:f>
          </x14:formula1>
          <xm:sqref>E200:H200</xm:sqref>
        </x14:dataValidation>
        <x14:dataValidation type="list" allowBlank="1" showInputMessage="1" showErrorMessage="1" xr:uid="{B6F7B54F-ED6F-438A-99CF-CD1E7B98DF6C}">
          <x14:formula1>
            <xm:f>'Validation Lists'!$B$18:$B$27</xm:f>
          </x14:formula1>
          <xm:sqref>H10:H199 E13:E199 E4</xm:sqref>
        </x14:dataValidation>
        <x14:dataValidation type="list" allowBlank="1" showInputMessage="1" showErrorMessage="1" xr:uid="{2AC264C1-D3F2-4C18-84A1-7D19AE683E69}">
          <x14:formula1>
            <xm:f>'Validation Lists'!$B$223:$B$227</xm:f>
          </x14:formula1>
          <xm:sqref>F7:F199</xm:sqref>
        </x14:dataValidation>
        <x14:dataValidation type="list" allowBlank="1" showInputMessage="1" showErrorMessage="1" xr:uid="{C6660B6A-C8B1-4568-8BB1-DC07DDFB85A4}">
          <x14:formula1>
            <xm:f>'Validation Lists'!$B$3:$B$16</xm:f>
          </x14:formula1>
          <xm:sqref>H4:H200</xm:sqref>
        </x14:dataValidation>
        <x14:dataValidation type="list" allowBlank="1" showInputMessage="1" showErrorMessage="1" xr:uid="{8408618D-4307-4909-AD31-1589200FBC5B}">
          <x14:formula1>
            <xm:f>'Validation Lists'!$B$81:$B$85</xm:f>
          </x14:formula1>
          <xm:sqref>J10:J200 J4:J8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W205"/>
  <sheetViews>
    <sheetView topLeftCell="A4" zoomScale="85" zoomScaleNormal="85" workbookViewId="0">
      <selection activeCell="E4" sqref="E4:E7"/>
    </sheetView>
  </sheetViews>
  <sheetFormatPr baseColWidth="10" defaultColWidth="8.6640625" defaultRowHeight="14" x14ac:dyDescent="0.15"/>
  <cols>
    <col min="1" max="1" width="8.6640625" style="35"/>
    <col min="2" max="2" width="24.6640625" style="36" customWidth="1"/>
    <col min="3" max="5" width="18.6640625" style="36" customWidth="1"/>
    <col min="6" max="6" width="21.5" style="36" customWidth="1"/>
    <col min="7" max="14" width="18.6640625" style="48" customWidth="1"/>
    <col min="15" max="19" width="12.6640625" style="48" customWidth="1"/>
    <col min="20" max="20" width="16.1640625" style="48" customWidth="1"/>
    <col min="21" max="21" width="19.6640625" style="48" customWidth="1"/>
    <col min="22" max="43" width="23.5" style="48" hidden="1" customWidth="1"/>
    <col min="44" max="44" width="20.33203125" style="35" customWidth="1"/>
    <col min="45" max="45" width="25.33203125" style="47" hidden="1" customWidth="1"/>
    <col min="46" max="51" width="8.6640625" style="35"/>
    <col min="52" max="52" width="9.1640625" style="35" bestFit="1" customWidth="1"/>
    <col min="53" max="16384" width="8.6640625" style="35"/>
  </cols>
  <sheetData>
    <row r="1" spans="1:75" ht="14.5" customHeight="1" x14ac:dyDescent="0.15">
      <c r="AZ1" s="69" t="s">
        <v>297</v>
      </c>
      <c r="BI1" s="69" t="s">
        <v>297</v>
      </c>
    </row>
    <row r="2" spans="1:75" ht="29.25" customHeight="1" x14ac:dyDescent="0.15">
      <c r="A2" s="155" t="s">
        <v>85</v>
      </c>
      <c r="B2" s="156"/>
      <c r="C2" s="156"/>
      <c r="D2" s="156"/>
      <c r="E2" s="156"/>
      <c r="F2" s="156"/>
      <c r="G2" s="144" t="s">
        <v>148</v>
      </c>
      <c r="H2" s="145"/>
      <c r="I2" s="145"/>
      <c r="J2" s="145"/>
      <c r="K2" s="145"/>
      <c r="L2" s="145"/>
      <c r="M2" s="145"/>
      <c r="N2" s="145"/>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ht="165" x14ac:dyDescent="0.15">
      <c r="A3" s="32" t="s">
        <v>8</v>
      </c>
      <c r="B3" s="30" t="s">
        <v>265</v>
      </c>
      <c r="C3" s="29" t="s">
        <v>0</v>
      </c>
      <c r="D3" s="29" t="s">
        <v>304</v>
      </c>
      <c r="E3" s="30" t="s">
        <v>137</v>
      </c>
      <c r="F3" s="30" t="s">
        <v>163</v>
      </c>
      <c r="G3" s="49" t="s">
        <v>234</v>
      </c>
      <c r="H3" s="49" t="s">
        <v>168</v>
      </c>
      <c r="I3" s="49" t="s">
        <v>116</v>
      </c>
      <c r="J3" s="49"/>
      <c r="K3" s="49"/>
      <c r="L3" s="49"/>
      <c r="M3" s="49"/>
      <c r="N3" s="49"/>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Z3" s="68"/>
      <c r="BA3" s="68"/>
      <c r="BB3" s="68"/>
      <c r="BC3" s="68"/>
      <c r="BD3" s="68"/>
      <c r="BE3" s="68"/>
      <c r="BF3" s="68"/>
      <c r="BG3" s="68"/>
      <c r="BI3" s="68"/>
      <c r="BJ3" s="68"/>
      <c r="BK3" s="68"/>
      <c r="BL3" s="68"/>
      <c r="BM3" s="68"/>
      <c r="BN3" s="68"/>
      <c r="BO3" s="68"/>
      <c r="BP3" s="68"/>
      <c r="BQ3" s="68"/>
      <c r="BR3" s="68"/>
      <c r="BS3" s="68"/>
      <c r="BT3" s="68"/>
      <c r="BU3" s="68"/>
      <c r="BV3" s="68"/>
      <c r="BW3" s="68"/>
    </row>
    <row r="4" spans="1:75" ht="59.5" customHeight="1" x14ac:dyDescent="0.15">
      <c r="A4" s="29">
        <v>1</v>
      </c>
      <c r="B4" s="30" t="s">
        <v>517</v>
      </c>
      <c r="C4" s="30" t="s">
        <v>305</v>
      </c>
      <c r="D4" s="30" t="s">
        <v>526</v>
      </c>
      <c r="E4" s="30">
        <v>2025</v>
      </c>
      <c r="F4" s="30" t="s">
        <v>319</v>
      </c>
      <c r="G4" s="52"/>
      <c r="H4" s="49"/>
      <c r="I4" s="52"/>
      <c r="J4" s="52"/>
      <c r="K4" s="52"/>
      <c r="L4" s="52"/>
      <c r="M4" s="52"/>
      <c r="N4" s="52"/>
      <c r="O4" s="43"/>
      <c r="P4" s="43"/>
      <c r="Q4" s="43"/>
      <c r="R4" s="43"/>
      <c r="S4" s="43"/>
      <c r="T4" s="59">
        <v>6000000</v>
      </c>
      <c r="U4" s="39">
        <f>3%*T4</f>
        <v>180000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65">
        <v>43.333333333333329</v>
      </c>
      <c r="AS4" s="70" t="str">
        <f>IF(BW4=14,"","This Project does not fully meet qualification criteria")</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55.5" customHeight="1" x14ac:dyDescent="0.15">
      <c r="A5" s="29">
        <v>2</v>
      </c>
      <c r="B5" s="30" t="s">
        <v>314</v>
      </c>
      <c r="C5" s="30" t="s">
        <v>305</v>
      </c>
      <c r="D5" s="30" t="s">
        <v>192</v>
      </c>
      <c r="E5" s="30">
        <v>2024</v>
      </c>
      <c r="F5" s="30" t="s">
        <v>319</v>
      </c>
      <c r="G5" s="52"/>
      <c r="H5" s="49"/>
      <c r="I5" s="52"/>
      <c r="J5" s="52"/>
      <c r="K5" s="52"/>
      <c r="L5" s="52"/>
      <c r="M5" s="52"/>
      <c r="N5" s="52"/>
      <c r="O5" s="53"/>
      <c r="P5" s="53"/>
      <c r="Q5" s="53"/>
      <c r="R5" s="53"/>
      <c r="S5" s="53"/>
      <c r="T5" s="59">
        <v>3000000</v>
      </c>
      <c r="U5" s="39">
        <f t="shared" ref="U5" si="0">3%*T5</f>
        <v>90000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65">
        <v>53.266666666666666</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64" si="1">SUM(BI5:BV5)</f>
        <v>14</v>
      </c>
    </row>
    <row r="6" spans="1:75" ht="55.5" customHeight="1" x14ac:dyDescent="0.15">
      <c r="A6" s="29">
        <v>3</v>
      </c>
      <c r="B6" s="30" t="s">
        <v>317</v>
      </c>
      <c r="C6" s="30" t="s">
        <v>305</v>
      </c>
      <c r="D6" s="30" t="s">
        <v>329</v>
      </c>
      <c r="E6" s="30">
        <v>2023</v>
      </c>
      <c r="F6" s="30" t="s">
        <v>317</v>
      </c>
      <c r="G6" s="52"/>
      <c r="H6" s="49"/>
      <c r="I6" s="52"/>
      <c r="J6" s="52"/>
      <c r="K6" s="52"/>
      <c r="L6" s="52"/>
      <c r="M6" s="52"/>
      <c r="N6" s="52"/>
      <c r="O6" s="53"/>
      <c r="P6" s="53"/>
      <c r="Q6" s="53"/>
      <c r="R6" s="53"/>
      <c r="S6" s="53"/>
      <c r="T6" s="59">
        <v>1700000</v>
      </c>
      <c r="U6" s="59">
        <v>85000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c r="AK6" s="58"/>
      <c r="AL6" s="58"/>
      <c r="AM6" s="58"/>
      <c r="AN6" s="58"/>
      <c r="AO6" s="58"/>
      <c r="AP6" s="58"/>
      <c r="AQ6" s="58"/>
      <c r="AR6" s="65">
        <v>50.2</v>
      </c>
      <c r="AS6" s="70" t="str">
        <f t="shared" ref="AS6:AS69" si="2">IF(BW6=14,"","This Project does not fully meet qualification criteria")</f>
        <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f>VLOOKUP(V6,'Validation Lists'!$B$229:$C$230,2,FALSE)</f>
        <v>1</v>
      </c>
      <c r="BJ6" s="68">
        <f>VLOOKUP(W6,'Validation Lists'!$B$229:$C$230,2,FALSE)</f>
        <v>1</v>
      </c>
      <c r="BK6" s="68">
        <f>VLOOKUP(X6,'Validation Lists'!$B$229:$C$230,2,FALSE)</f>
        <v>1</v>
      </c>
      <c r="BL6" s="68">
        <f>VLOOKUP(Y6,'Validation Lists'!$B$229:$C$230,2,FALSE)</f>
        <v>1</v>
      </c>
      <c r="BM6" s="68">
        <f>VLOOKUP(Z6,'Validation Lists'!$B$229:$C$230,2,FALSE)</f>
        <v>1</v>
      </c>
      <c r="BN6" s="68">
        <f>VLOOKUP(AA6,'Validation Lists'!$B$229:$C$230,2,FALSE)</f>
        <v>1</v>
      </c>
      <c r="BO6" s="68">
        <f>VLOOKUP(AB6,'Validation Lists'!$B$229:$C$230,2,FALSE)</f>
        <v>1</v>
      </c>
      <c r="BP6" s="68">
        <f>VLOOKUP(AC6,'Validation Lists'!$B$229:$C$230,2,FALSE)</f>
        <v>1</v>
      </c>
      <c r="BQ6" s="68">
        <f>VLOOKUP(AD6,'Validation Lists'!$B$229:$C$230,2,FALSE)</f>
        <v>1</v>
      </c>
      <c r="BR6" s="68">
        <f>VLOOKUP(AE6,'Validation Lists'!$B$229:$C$230,2,FALSE)</f>
        <v>1</v>
      </c>
      <c r="BS6" s="68">
        <f>VLOOKUP(AF6,'Validation Lists'!$B$229:$C$230,2,FALSE)</f>
        <v>1</v>
      </c>
      <c r="BT6" s="68">
        <f>VLOOKUP(AG6,'Validation Lists'!$B$229:$C$230,2,FALSE)</f>
        <v>1</v>
      </c>
      <c r="BU6" s="68">
        <f>VLOOKUP(AH6,'Validation Lists'!$B$229:$C$230,2,FALSE)</f>
        <v>1</v>
      </c>
      <c r="BV6" s="68">
        <f>VLOOKUP(AI6,'Validation Lists'!$B$229:$C$230,2,FALSE)</f>
        <v>1</v>
      </c>
      <c r="BW6" s="68">
        <f t="shared" ref="BW6" si="3">SUM(BI6:BV6)</f>
        <v>14</v>
      </c>
    </row>
    <row r="7" spans="1:75" ht="55.5" customHeight="1" x14ac:dyDescent="0.15">
      <c r="A7" s="29">
        <v>4</v>
      </c>
      <c r="B7" s="30" t="s">
        <v>318</v>
      </c>
      <c r="C7" s="30" t="s">
        <v>305</v>
      </c>
      <c r="D7" s="30" t="s">
        <v>330</v>
      </c>
      <c r="E7" s="30" t="s">
        <v>331</v>
      </c>
      <c r="F7" s="30" t="s">
        <v>332</v>
      </c>
      <c r="G7" s="52"/>
      <c r="H7" s="49"/>
      <c r="I7" s="52"/>
      <c r="J7" s="52"/>
      <c r="K7" s="52"/>
      <c r="L7" s="52"/>
      <c r="M7" s="52"/>
      <c r="N7" s="52"/>
      <c r="O7" s="53"/>
      <c r="P7" s="53"/>
      <c r="Q7" s="53"/>
      <c r="R7" s="53"/>
      <c r="S7" s="53"/>
      <c r="T7" s="59">
        <v>4300000</v>
      </c>
      <c r="U7" s="59">
        <v>85000</v>
      </c>
      <c r="V7" s="54" t="s">
        <v>154</v>
      </c>
      <c r="W7" s="54" t="s">
        <v>154</v>
      </c>
      <c r="X7" s="54" t="s">
        <v>154</v>
      </c>
      <c r="Y7" s="54" t="s">
        <v>154</v>
      </c>
      <c r="Z7" s="54" t="s">
        <v>154</v>
      </c>
      <c r="AA7" s="54" t="s">
        <v>154</v>
      </c>
      <c r="AB7" s="54" t="s">
        <v>154</v>
      </c>
      <c r="AC7" s="54" t="s">
        <v>154</v>
      </c>
      <c r="AD7" s="54" t="s">
        <v>154</v>
      </c>
      <c r="AE7" s="54" t="s">
        <v>154</v>
      </c>
      <c r="AF7" s="54" t="s">
        <v>154</v>
      </c>
      <c r="AG7" s="54" t="s">
        <v>154</v>
      </c>
      <c r="AH7" s="54" t="s">
        <v>154</v>
      </c>
      <c r="AI7" s="54" t="s">
        <v>154</v>
      </c>
      <c r="AJ7" s="58"/>
      <c r="AK7" s="58"/>
      <c r="AL7" s="58"/>
      <c r="AM7" s="58"/>
      <c r="AN7" s="58"/>
      <c r="AO7" s="58"/>
      <c r="AP7" s="58"/>
      <c r="AQ7" s="58"/>
      <c r="AR7" s="65">
        <v>50</v>
      </c>
      <c r="AS7" s="70" t="str">
        <f t="shared" si="2"/>
        <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f>VLOOKUP(V7,'Validation Lists'!$B$229:$C$230,2,FALSE)</f>
        <v>1</v>
      </c>
      <c r="BJ7" s="68">
        <f>VLOOKUP(W7,'Validation Lists'!$B$229:$C$230,2,FALSE)</f>
        <v>1</v>
      </c>
      <c r="BK7" s="68">
        <f>VLOOKUP(X7,'Validation Lists'!$B$229:$C$230,2,FALSE)</f>
        <v>1</v>
      </c>
      <c r="BL7" s="68">
        <f>VLOOKUP(Y7,'Validation Lists'!$B$229:$C$230,2,FALSE)</f>
        <v>1</v>
      </c>
      <c r="BM7" s="68">
        <f>VLOOKUP(Z7,'Validation Lists'!$B$229:$C$230,2,FALSE)</f>
        <v>1</v>
      </c>
      <c r="BN7" s="68">
        <f>VLOOKUP(AA7,'Validation Lists'!$B$229:$C$230,2,FALSE)</f>
        <v>1</v>
      </c>
      <c r="BO7" s="68">
        <f>VLOOKUP(AB7,'Validation Lists'!$B$229:$C$230,2,FALSE)</f>
        <v>1</v>
      </c>
      <c r="BP7" s="68">
        <f>VLOOKUP(AC7,'Validation Lists'!$B$229:$C$230,2,FALSE)</f>
        <v>1</v>
      </c>
      <c r="BQ7" s="68">
        <f>VLOOKUP(AD7,'Validation Lists'!$B$229:$C$230,2,FALSE)</f>
        <v>1</v>
      </c>
      <c r="BR7" s="68">
        <f>VLOOKUP(AE7,'Validation Lists'!$B$229:$C$230,2,FALSE)</f>
        <v>1</v>
      </c>
      <c r="BS7" s="68">
        <f>VLOOKUP(AF7,'Validation Lists'!$B$229:$C$230,2,FALSE)</f>
        <v>1</v>
      </c>
      <c r="BT7" s="68">
        <f>VLOOKUP(AG7,'Validation Lists'!$B$229:$C$230,2,FALSE)</f>
        <v>1</v>
      </c>
      <c r="BU7" s="68">
        <f>VLOOKUP(AH7,'Validation Lists'!$B$229:$C$230,2,FALSE)</f>
        <v>1</v>
      </c>
      <c r="BV7" s="68">
        <f>VLOOKUP(AI7,'Validation Lists'!$B$229:$C$230,2,FALSE)</f>
        <v>1</v>
      </c>
      <c r="BW7" s="68">
        <f t="shared" ref="BW7" si="4">SUM(BI7:BV7)</f>
        <v>14</v>
      </c>
    </row>
    <row r="8" spans="1:75" ht="50.25" customHeight="1" x14ac:dyDescent="0.15">
      <c r="A8" s="30"/>
      <c r="B8" s="30"/>
      <c r="C8" s="30"/>
      <c r="D8" s="30"/>
      <c r="E8" s="29"/>
      <c r="F8" s="71"/>
      <c r="G8" s="52"/>
      <c r="H8" s="52"/>
      <c r="I8" s="52"/>
      <c r="J8" s="52"/>
      <c r="K8" s="52"/>
      <c r="L8" s="52"/>
      <c r="M8" s="52"/>
      <c r="N8" s="52"/>
      <c r="O8" s="53"/>
      <c r="P8" s="53"/>
      <c r="Q8" s="53"/>
      <c r="R8" s="53"/>
      <c r="S8" s="53"/>
      <c r="T8" s="59"/>
      <c r="U8" s="39"/>
      <c r="V8" s="54"/>
      <c r="W8" s="54"/>
      <c r="X8" s="54"/>
      <c r="Y8" s="54"/>
      <c r="Z8" s="54"/>
      <c r="AA8" s="54"/>
      <c r="AB8" s="54"/>
      <c r="AC8" s="54"/>
      <c r="AD8" s="54"/>
      <c r="AE8" s="54"/>
      <c r="AF8" s="54"/>
      <c r="AG8" s="54"/>
      <c r="AH8" s="54"/>
      <c r="AI8" s="54"/>
      <c r="AJ8" s="58"/>
      <c r="AK8" s="58"/>
      <c r="AL8" s="58"/>
      <c r="AM8" s="58"/>
      <c r="AN8" s="58"/>
      <c r="AO8" s="58"/>
      <c r="AP8" s="58"/>
      <c r="AQ8" s="58"/>
      <c r="AR8" s="52" t="e">
        <f t="shared" ref="AR8:AR68" si="5">ROUND((AZ$2*AZ8+BA$2*BA8+BB$2*BB8+BC$2*BC8+BD$2*BD8+BE$2*BE8+BF$2*BF8+BG$2*BG8)/3,0)</f>
        <v>#N/A</v>
      </c>
      <c r="AS8" s="70" t="e">
        <f t="shared" si="2"/>
        <v>#N/A</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t="e">
        <f>VLOOKUP(V8,'Validation Lists'!$B$229:$C$230,2,FALSE)</f>
        <v>#N/A</v>
      </c>
      <c r="BJ8" s="68" t="e">
        <f>VLOOKUP(W8,'Validation Lists'!$B$229:$C$230,2,FALSE)</f>
        <v>#N/A</v>
      </c>
      <c r="BK8" s="68" t="e">
        <f>VLOOKUP(X8,'Validation Lists'!$B$229:$C$230,2,FALSE)</f>
        <v>#N/A</v>
      </c>
      <c r="BL8" s="68" t="e">
        <f>VLOOKUP(Y8,'Validation Lists'!$B$229:$C$230,2,FALSE)</f>
        <v>#N/A</v>
      </c>
      <c r="BM8" s="68" t="e">
        <f>VLOOKUP(Z8,'Validation Lists'!$B$229:$C$230,2,FALSE)</f>
        <v>#N/A</v>
      </c>
      <c r="BN8" s="68" t="e">
        <f>VLOOKUP(AA8,'Validation Lists'!$B$229:$C$230,2,FALSE)</f>
        <v>#N/A</v>
      </c>
      <c r="BO8" s="68" t="e">
        <f>VLOOKUP(AB8,'Validation Lists'!$B$229:$C$230,2,FALSE)</f>
        <v>#N/A</v>
      </c>
      <c r="BP8" s="68" t="e">
        <f>VLOOKUP(AC8,'Validation Lists'!$B$229:$C$230,2,FALSE)</f>
        <v>#N/A</v>
      </c>
      <c r="BQ8" s="68" t="e">
        <f>VLOOKUP(AD8,'Validation Lists'!$B$229:$C$230,2,FALSE)</f>
        <v>#N/A</v>
      </c>
      <c r="BR8" s="68" t="e">
        <f>VLOOKUP(AE8,'Validation Lists'!$B$229:$C$230,2,FALSE)</f>
        <v>#N/A</v>
      </c>
      <c r="BS8" s="68" t="e">
        <f>VLOOKUP(AF8,'Validation Lists'!$B$229:$C$230,2,FALSE)</f>
        <v>#N/A</v>
      </c>
      <c r="BT8" s="68" t="e">
        <f>VLOOKUP(AG8,'Validation Lists'!$B$229:$C$230,2,FALSE)</f>
        <v>#N/A</v>
      </c>
      <c r="BU8" s="68" t="e">
        <f>VLOOKUP(AH8,'Validation Lists'!$B$229:$C$230,2,FALSE)</f>
        <v>#N/A</v>
      </c>
      <c r="BV8" s="68" t="e">
        <f>VLOOKUP(AI8,'Validation Lists'!$B$229:$C$230,2,FALSE)</f>
        <v>#N/A</v>
      </c>
      <c r="BW8" s="68" t="e">
        <f t="shared" si="1"/>
        <v>#N/A</v>
      </c>
    </row>
    <row r="9" spans="1:75" ht="50.25" customHeight="1" x14ac:dyDescent="0.15">
      <c r="A9" s="30"/>
      <c r="B9" s="30"/>
      <c r="C9" s="30"/>
      <c r="D9" s="30"/>
      <c r="E9" s="29"/>
      <c r="F9" s="71"/>
      <c r="G9" s="52"/>
      <c r="H9" s="52"/>
      <c r="I9" s="52"/>
      <c r="J9" s="52"/>
      <c r="K9" s="52"/>
      <c r="L9" s="52"/>
      <c r="M9" s="52"/>
      <c r="N9" s="52"/>
      <c r="O9" s="53"/>
      <c r="P9" s="53"/>
      <c r="Q9" s="53"/>
      <c r="R9" s="53"/>
      <c r="S9" s="53"/>
      <c r="T9" s="59"/>
      <c r="U9" s="39"/>
      <c r="V9" s="54"/>
      <c r="W9" s="54"/>
      <c r="X9" s="54"/>
      <c r="Y9" s="54"/>
      <c r="Z9" s="54"/>
      <c r="AA9" s="54"/>
      <c r="AB9" s="54"/>
      <c r="AC9" s="54"/>
      <c r="AD9" s="54"/>
      <c r="AE9" s="54"/>
      <c r="AF9" s="54"/>
      <c r="AG9" s="54"/>
      <c r="AH9" s="54"/>
      <c r="AI9" s="54"/>
      <c r="AJ9" s="58"/>
      <c r="AK9" s="58"/>
      <c r="AL9" s="58"/>
      <c r="AM9" s="58"/>
      <c r="AN9" s="58"/>
      <c r="AO9" s="58"/>
      <c r="AP9" s="58"/>
      <c r="AQ9" s="58"/>
      <c r="AR9" s="52" t="e">
        <f t="shared" si="5"/>
        <v>#N/A</v>
      </c>
      <c r="AS9" s="70" t="e">
        <f t="shared" si="2"/>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si="1"/>
        <v>#N/A</v>
      </c>
    </row>
    <row r="10" spans="1:75" ht="50.25" customHeight="1" x14ac:dyDescent="0.15">
      <c r="A10" s="30"/>
      <c r="B10" s="30"/>
      <c r="C10" s="30"/>
      <c r="D10" s="30"/>
      <c r="E10" s="29"/>
      <c r="F10" s="71"/>
      <c r="G10" s="52"/>
      <c r="H10" s="52"/>
      <c r="I10" s="52"/>
      <c r="J10" s="52"/>
      <c r="K10" s="52"/>
      <c r="L10" s="52"/>
      <c r="M10" s="52"/>
      <c r="N10" s="52"/>
      <c r="O10" s="53"/>
      <c r="P10" s="53"/>
      <c r="Q10" s="53"/>
      <c r="R10" s="53"/>
      <c r="S10" s="53"/>
      <c r="T10" s="39"/>
      <c r="U10" s="39"/>
      <c r="V10" s="54"/>
      <c r="W10" s="54"/>
      <c r="X10" s="54"/>
      <c r="Y10" s="54"/>
      <c r="Z10" s="54"/>
      <c r="AA10" s="54"/>
      <c r="AB10" s="54"/>
      <c r="AC10" s="54"/>
      <c r="AD10" s="54"/>
      <c r="AE10" s="54"/>
      <c r="AF10" s="54"/>
      <c r="AG10" s="54"/>
      <c r="AH10" s="54"/>
      <c r="AI10" s="54"/>
      <c r="AJ10" s="58"/>
      <c r="AK10" s="58"/>
      <c r="AL10" s="58"/>
      <c r="AM10" s="58"/>
      <c r="AN10" s="58"/>
      <c r="AO10" s="58"/>
      <c r="AP10" s="58"/>
      <c r="AQ10" s="58"/>
      <c r="AR10" s="52" t="e">
        <f t="shared" si="5"/>
        <v>#N/A</v>
      </c>
      <c r="AS10" s="70" t="e">
        <f t="shared" si="2"/>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1"/>
        <v>#N/A</v>
      </c>
    </row>
    <row r="11" spans="1:75" ht="50.25" customHeight="1" x14ac:dyDescent="0.15">
      <c r="A11" s="30"/>
      <c r="B11" s="30"/>
      <c r="C11" s="30"/>
      <c r="D11" s="30"/>
      <c r="E11" s="29"/>
      <c r="F11" s="71"/>
      <c r="G11" s="52"/>
      <c r="H11" s="52"/>
      <c r="I11" s="52"/>
      <c r="J11" s="52"/>
      <c r="K11" s="52"/>
      <c r="L11" s="52"/>
      <c r="M11" s="52"/>
      <c r="N11" s="52"/>
      <c r="O11" s="53"/>
      <c r="P11" s="53"/>
      <c r="Q11" s="53"/>
      <c r="R11" s="53"/>
      <c r="S11" s="53"/>
      <c r="T11" s="39"/>
      <c r="U11" s="39"/>
      <c r="V11" s="54"/>
      <c r="W11" s="54"/>
      <c r="X11" s="54"/>
      <c r="Y11" s="54"/>
      <c r="Z11" s="54"/>
      <c r="AA11" s="54"/>
      <c r="AB11" s="54"/>
      <c r="AC11" s="54"/>
      <c r="AD11" s="54"/>
      <c r="AE11" s="54"/>
      <c r="AF11" s="54"/>
      <c r="AG11" s="54"/>
      <c r="AH11" s="54"/>
      <c r="AI11" s="54"/>
      <c r="AJ11" s="58"/>
      <c r="AK11" s="58"/>
      <c r="AL11" s="58"/>
      <c r="AM11" s="58"/>
      <c r="AN11" s="58"/>
      <c r="AO11" s="58"/>
      <c r="AP11" s="58"/>
      <c r="AQ11" s="58"/>
      <c r="AR11" s="52" t="e">
        <f t="shared" si="5"/>
        <v>#N/A</v>
      </c>
      <c r="AS11" s="70" t="e">
        <f t="shared" si="2"/>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1"/>
        <v>#N/A</v>
      </c>
    </row>
    <row r="12" spans="1:75" ht="50.25" customHeight="1" x14ac:dyDescent="0.15">
      <c r="A12" s="30"/>
      <c r="B12" s="30"/>
      <c r="C12" s="30"/>
      <c r="D12" s="30"/>
      <c r="E12" s="29"/>
      <c r="F12" s="71"/>
      <c r="G12" s="52"/>
      <c r="H12" s="52"/>
      <c r="I12" s="52"/>
      <c r="J12" s="52"/>
      <c r="K12" s="52"/>
      <c r="L12" s="52"/>
      <c r="M12" s="52"/>
      <c r="N12" s="52"/>
      <c r="O12" s="53"/>
      <c r="P12" s="53"/>
      <c r="Q12" s="53"/>
      <c r="R12" s="53"/>
      <c r="S12" s="53"/>
      <c r="T12" s="39"/>
      <c r="U12" s="39"/>
      <c r="V12" s="54"/>
      <c r="W12" s="54"/>
      <c r="X12" s="54"/>
      <c r="Y12" s="54"/>
      <c r="Z12" s="54"/>
      <c r="AA12" s="54"/>
      <c r="AB12" s="54"/>
      <c r="AC12" s="54"/>
      <c r="AD12" s="54"/>
      <c r="AE12" s="54"/>
      <c r="AF12" s="54"/>
      <c r="AG12" s="54"/>
      <c r="AH12" s="54"/>
      <c r="AI12" s="54"/>
      <c r="AJ12" s="58"/>
      <c r="AK12" s="58"/>
      <c r="AL12" s="58"/>
      <c r="AM12" s="58"/>
      <c r="AN12" s="58"/>
      <c r="AO12" s="58"/>
      <c r="AP12" s="58"/>
      <c r="AQ12" s="58"/>
      <c r="AR12" s="52" t="e">
        <f t="shared" si="5"/>
        <v>#N/A</v>
      </c>
      <c r="AS12" s="70" t="e">
        <f t="shared" si="2"/>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1"/>
        <v>#N/A</v>
      </c>
    </row>
    <row r="13" spans="1:75" ht="50.25" customHeight="1" x14ac:dyDescent="0.15">
      <c r="A13" s="30"/>
      <c r="B13" s="30"/>
      <c r="C13" s="30"/>
      <c r="D13" s="30"/>
      <c r="E13" s="29"/>
      <c r="F13" s="71"/>
      <c r="G13" s="52"/>
      <c r="H13" s="52"/>
      <c r="I13" s="52"/>
      <c r="J13" s="52"/>
      <c r="K13" s="52"/>
      <c r="L13" s="52"/>
      <c r="M13" s="52"/>
      <c r="N13" s="52"/>
      <c r="O13" s="53"/>
      <c r="P13" s="53"/>
      <c r="Q13" s="53"/>
      <c r="R13" s="53"/>
      <c r="S13" s="53"/>
      <c r="T13" s="39"/>
      <c r="U13" s="39"/>
      <c r="V13" s="54"/>
      <c r="W13" s="54"/>
      <c r="X13" s="54"/>
      <c r="Y13" s="54"/>
      <c r="Z13" s="54"/>
      <c r="AA13" s="54"/>
      <c r="AB13" s="54"/>
      <c r="AC13" s="54"/>
      <c r="AD13" s="54"/>
      <c r="AE13" s="54"/>
      <c r="AF13" s="54"/>
      <c r="AG13" s="54"/>
      <c r="AH13" s="54"/>
      <c r="AI13" s="54"/>
      <c r="AJ13" s="58"/>
      <c r="AK13" s="58"/>
      <c r="AL13" s="58"/>
      <c r="AM13" s="58"/>
      <c r="AN13" s="58"/>
      <c r="AO13" s="58"/>
      <c r="AP13" s="58"/>
      <c r="AQ13" s="58"/>
      <c r="AR13" s="52" t="e">
        <f t="shared" si="5"/>
        <v>#N/A</v>
      </c>
      <c r="AS13" s="70" t="e">
        <f t="shared" si="2"/>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1"/>
        <v>#N/A</v>
      </c>
    </row>
    <row r="14" spans="1:75" ht="50.25" customHeight="1" x14ac:dyDescent="0.15">
      <c r="A14" s="30"/>
      <c r="B14" s="30"/>
      <c r="C14" s="30"/>
      <c r="D14" s="30"/>
      <c r="E14" s="33"/>
      <c r="F14" s="71"/>
      <c r="G14" s="52"/>
      <c r="H14" s="52"/>
      <c r="I14" s="52"/>
      <c r="J14" s="52"/>
      <c r="K14" s="52"/>
      <c r="L14" s="52"/>
      <c r="M14" s="52"/>
      <c r="N14" s="52"/>
      <c r="O14" s="53"/>
      <c r="P14" s="53"/>
      <c r="Q14" s="53"/>
      <c r="R14" s="53"/>
      <c r="S14" s="53"/>
      <c r="T14" s="59"/>
      <c r="U14" s="39"/>
      <c r="V14" s="60"/>
      <c r="W14" s="60"/>
      <c r="X14" s="60"/>
      <c r="Y14" s="60"/>
      <c r="Z14" s="60"/>
      <c r="AA14" s="60"/>
      <c r="AB14" s="60"/>
      <c r="AC14" s="60"/>
      <c r="AD14" s="60"/>
      <c r="AE14" s="60"/>
      <c r="AF14" s="60"/>
      <c r="AG14" s="60"/>
      <c r="AH14" s="60"/>
      <c r="AI14" s="60"/>
      <c r="AJ14" s="58"/>
      <c r="AK14" s="58"/>
      <c r="AL14" s="58"/>
      <c r="AM14" s="58"/>
      <c r="AN14" s="58"/>
      <c r="AO14" s="58"/>
      <c r="AP14" s="58"/>
      <c r="AQ14" s="58"/>
      <c r="AR14" s="52" t="e">
        <f t="shared" si="5"/>
        <v>#N/A</v>
      </c>
      <c r="AS14" s="70" t="e">
        <f t="shared" si="2"/>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1"/>
        <v>#N/A</v>
      </c>
    </row>
    <row r="15" spans="1:75" ht="50.25" customHeight="1" x14ac:dyDescent="0.15">
      <c r="A15" s="30"/>
      <c r="B15" s="30"/>
      <c r="C15" s="30"/>
      <c r="D15" s="30"/>
      <c r="E15" s="33"/>
      <c r="F15" s="71"/>
      <c r="G15" s="52"/>
      <c r="H15" s="52"/>
      <c r="I15" s="52"/>
      <c r="J15" s="52"/>
      <c r="K15" s="52"/>
      <c r="L15" s="52"/>
      <c r="M15" s="52"/>
      <c r="N15" s="52"/>
      <c r="O15" s="53"/>
      <c r="P15" s="53"/>
      <c r="Q15" s="53"/>
      <c r="R15" s="53"/>
      <c r="S15" s="53"/>
      <c r="T15" s="59"/>
      <c r="U15" s="39"/>
      <c r="V15" s="60"/>
      <c r="W15" s="60"/>
      <c r="X15" s="60"/>
      <c r="Y15" s="60"/>
      <c r="Z15" s="60"/>
      <c r="AA15" s="60"/>
      <c r="AB15" s="60"/>
      <c r="AC15" s="60"/>
      <c r="AD15" s="60"/>
      <c r="AE15" s="60"/>
      <c r="AF15" s="60"/>
      <c r="AG15" s="60"/>
      <c r="AH15" s="60"/>
      <c r="AI15" s="60"/>
      <c r="AJ15" s="58"/>
      <c r="AK15" s="58"/>
      <c r="AL15" s="58"/>
      <c r="AM15" s="58"/>
      <c r="AN15" s="58"/>
      <c r="AO15" s="58"/>
      <c r="AP15" s="58"/>
      <c r="AQ15" s="58"/>
      <c r="AR15" s="52" t="e">
        <f t="shared" si="5"/>
        <v>#N/A</v>
      </c>
      <c r="AS15" s="70" t="e">
        <f t="shared" si="2"/>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1"/>
        <v>#N/A</v>
      </c>
    </row>
    <row r="16" spans="1:75" ht="50.25" customHeight="1" x14ac:dyDescent="0.15">
      <c r="A16" s="30"/>
      <c r="B16" s="30"/>
      <c r="C16" s="30"/>
      <c r="D16" s="30"/>
      <c r="E16" s="33"/>
      <c r="F16" s="71"/>
      <c r="G16" s="52"/>
      <c r="H16" s="52"/>
      <c r="I16" s="52"/>
      <c r="J16" s="52"/>
      <c r="K16" s="52"/>
      <c r="L16" s="52"/>
      <c r="M16" s="52"/>
      <c r="N16" s="52"/>
      <c r="O16" s="53"/>
      <c r="P16" s="53"/>
      <c r="Q16" s="53"/>
      <c r="R16" s="53"/>
      <c r="S16" s="53"/>
      <c r="T16" s="59"/>
      <c r="U16" s="39"/>
      <c r="V16" s="60"/>
      <c r="W16" s="60"/>
      <c r="X16" s="60"/>
      <c r="Y16" s="60"/>
      <c r="Z16" s="60"/>
      <c r="AA16" s="60"/>
      <c r="AB16" s="60"/>
      <c r="AC16" s="60"/>
      <c r="AD16" s="60"/>
      <c r="AE16" s="60"/>
      <c r="AF16" s="60"/>
      <c r="AG16" s="60"/>
      <c r="AH16" s="60"/>
      <c r="AI16" s="60"/>
      <c r="AJ16" s="58"/>
      <c r="AK16" s="58"/>
      <c r="AL16" s="58"/>
      <c r="AM16" s="58"/>
      <c r="AN16" s="58"/>
      <c r="AO16" s="58"/>
      <c r="AP16" s="58"/>
      <c r="AQ16" s="58"/>
      <c r="AR16" s="52" t="e">
        <f t="shared" si="5"/>
        <v>#N/A</v>
      </c>
      <c r="AS16" s="70" t="e">
        <f t="shared" si="2"/>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1"/>
        <v>#N/A</v>
      </c>
    </row>
    <row r="17" spans="1:75" ht="50.25" customHeight="1" x14ac:dyDescent="0.15">
      <c r="A17" s="30"/>
      <c r="B17" s="30"/>
      <c r="C17" s="30"/>
      <c r="D17" s="30"/>
      <c r="E17" s="33"/>
      <c r="F17" s="71"/>
      <c r="G17" s="52"/>
      <c r="H17" s="52"/>
      <c r="I17" s="52"/>
      <c r="J17" s="52"/>
      <c r="K17" s="52"/>
      <c r="L17" s="52"/>
      <c r="M17" s="52"/>
      <c r="N17" s="52"/>
      <c r="O17" s="53"/>
      <c r="P17" s="53"/>
      <c r="Q17" s="53"/>
      <c r="R17" s="53"/>
      <c r="S17" s="53"/>
      <c r="T17" s="59"/>
      <c r="U17" s="39"/>
      <c r="V17" s="60"/>
      <c r="W17" s="60"/>
      <c r="X17" s="60"/>
      <c r="Y17" s="60"/>
      <c r="Z17" s="60"/>
      <c r="AA17" s="60"/>
      <c r="AB17" s="60"/>
      <c r="AC17" s="60"/>
      <c r="AD17" s="60"/>
      <c r="AE17" s="60"/>
      <c r="AF17" s="60"/>
      <c r="AG17" s="60"/>
      <c r="AH17" s="60"/>
      <c r="AI17" s="60"/>
      <c r="AJ17" s="58"/>
      <c r="AK17" s="58"/>
      <c r="AL17" s="58"/>
      <c r="AM17" s="58"/>
      <c r="AN17" s="58"/>
      <c r="AO17" s="58"/>
      <c r="AP17" s="58"/>
      <c r="AQ17" s="58"/>
      <c r="AR17" s="52" t="e">
        <f t="shared" si="5"/>
        <v>#N/A</v>
      </c>
      <c r="AS17" s="70" t="e">
        <f t="shared" si="2"/>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1"/>
        <v>#N/A</v>
      </c>
    </row>
    <row r="18" spans="1:75" ht="50.25" customHeight="1" x14ac:dyDescent="0.15">
      <c r="A18" s="30"/>
      <c r="B18" s="30"/>
      <c r="C18" s="30"/>
      <c r="D18" s="30"/>
      <c r="E18" s="33"/>
      <c r="F18" s="71"/>
      <c r="G18" s="52"/>
      <c r="H18" s="52"/>
      <c r="I18" s="52"/>
      <c r="J18" s="52"/>
      <c r="K18" s="52"/>
      <c r="L18" s="52"/>
      <c r="M18" s="52"/>
      <c r="N18" s="52"/>
      <c r="O18" s="53"/>
      <c r="P18" s="53"/>
      <c r="Q18" s="53"/>
      <c r="R18" s="53"/>
      <c r="S18" s="53"/>
      <c r="T18" s="59"/>
      <c r="U18" s="39"/>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5"/>
        <v>#N/A</v>
      </c>
      <c r="AS18" s="70" t="e">
        <f t="shared" si="2"/>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1"/>
        <v>#N/A</v>
      </c>
    </row>
    <row r="19" spans="1:75" ht="50.25" customHeight="1" x14ac:dyDescent="0.15">
      <c r="A19" s="30"/>
      <c r="B19" s="30"/>
      <c r="C19" s="30"/>
      <c r="D19" s="30"/>
      <c r="E19" s="33"/>
      <c r="F19" s="71"/>
      <c r="G19" s="52"/>
      <c r="H19" s="52"/>
      <c r="I19" s="52"/>
      <c r="J19" s="52"/>
      <c r="K19" s="52"/>
      <c r="L19" s="52"/>
      <c r="M19" s="52"/>
      <c r="N19" s="52"/>
      <c r="O19" s="53"/>
      <c r="P19" s="53"/>
      <c r="Q19" s="53"/>
      <c r="R19" s="53"/>
      <c r="S19" s="53"/>
      <c r="T19" s="59"/>
      <c r="U19" s="39"/>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5"/>
        <v>#N/A</v>
      </c>
      <c r="AS19" s="70" t="e">
        <f t="shared" si="2"/>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1"/>
        <v>#N/A</v>
      </c>
    </row>
    <row r="20" spans="1:75" ht="50.25" customHeight="1" x14ac:dyDescent="0.15">
      <c r="A20" s="30"/>
      <c r="B20" s="30"/>
      <c r="C20" s="30"/>
      <c r="D20" s="30"/>
      <c r="E20" s="33"/>
      <c r="F20" s="71"/>
      <c r="G20" s="52"/>
      <c r="H20" s="52"/>
      <c r="I20" s="52"/>
      <c r="J20" s="52"/>
      <c r="K20" s="52"/>
      <c r="L20" s="52"/>
      <c r="M20" s="52"/>
      <c r="N20" s="52"/>
      <c r="O20" s="53"/>
      <c r="P20" s="53"/>
      <c r="Q20" s="53"/>
      <c r="R20" s="53"/>
      <c r="S20" s="53"/>
      <c r="T20" s="59"/>
      <c r="U20" s="39"/>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5"/>
        <v>#N/A</v>
      </c>
      <c r="AS20" s="70" t="e">
        <f t="shared" si="2"/>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1"/>
        <v>#N/A</v>
      </c>
    </row>
    <row r="21" spans="1:75" ht="50.25" customHeight="1" x14ac:dyDescent="0.15">
      <c r="A21" s="30"/>
      <c r="B21" s="30"/>
      <c r="C21" s="30"/>
      <c r="D21" s="30"/>
      <c r="E21" s="33"/>
      <c r="F21" s="71"/>
      <c r="G21" s="52"/>
      <c r="H21" s="52"/>
      <c r="I21" s="52"/>
      <c r="J21" s="52"/>
      <c r="K21" s="52"/>
      <c r="L21" s="52"/>
      <c r="M21" s="52"/>
      <c r="N21" s="52"/>
      <c r="O21" s="53"/>
      <c r="P21" s="53"/>
      <c r="Q21" s="53"/>
      <c r="R21" s="53"/>
      <c r="S21" s="53"/>
      <c r="T21" s="59"/>
      <c r="U21" s="39"/>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5"/>
        <v>#N/A</v>
      </c>
      <c r="AS21" s="70" t="e">
        <f t="shared" si="2"/>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1"/>
        <v>#N/A</v>
      </c>
    </row>
    <row r="22" spans="1:75" ht="50.25" customHeight="1" x14ac:dyDescent="0.15">
      <c r="A22" s="30"/>
      <c r="B22" s="30"/>
      <c r="C22" s="30"/>
      <c r="D22" s="30"/>
      <c r="E22" s="33"/>
      <c r="F22" s="71"/>
      <c r="G22" s="52"/>
      <c r="H22" s="52"/>
      <c r="I22" s="52"/>
      <c r="J22" s="52"/>
      <c r="K22" s="52"/>
      <c r="L22" s="52"/>
      <c r="M22" s="52"/>
      <c r="N22" s="52"/>
      <c r="O22" s="53"/>
      <c r="P22" s="53"/>
      <c r="Q22" s="53"/>
      <c r="R22" s="53"/>
      <c r="S22" s="53"/>
      <c r="T22" s="59"/>
      <c r="U22" s="39"/>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5"/>
        <v>#N/A</v>
      </c>
      <c r="AS22" s="70" t="e">
        <f t="shared" si="2"/>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1"/>
        <v>#N/A</v>
      </c>
    </row>
    <row r="23" spans="1:75" ht="50.25" customHeight="1" x14ac:dyDescent="0.15">
      <c r="A23" s="30"/>
      <c r="B23" s="30"/>
      <c r="C23" s="30"/>
      <c r="D23" s="30"/>
      <c r="E23" s="33"/>
      <c r="F23" s="71"/>
      <c r="G23" s="52"/>
      <c r="H23" s="52"/>
      <c r="I23" s="52"/>
      <c r="J23" s="52"/>
      <c r="K23" s="52"/>
      <c r="L23" s="52"/>
      <c r="M23" s="52"/>
      <c r="N23" s="52"/>
      <c r="O23" s="53"/>
      <c r="P23" s="53"/>
      <c r="Q23" s="53"/>
      <c r="R23" s="53"/>
      <c r="S23" s="53"/>
      <c r="T23" s="59"/>
      <c r="U23" s="39"/>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5"/>
        <v>#N/A</v>
      </c>
      <c r="AS23" s="70" t="e">
        <f t="shared" si="2"/>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1"/>
        <v>#N/A</v>
      </c>
    </row>
    <row r="24" spans="1:75" ht="50.25" customHeight="1" x14ac:dyDescent="0.15">
      <c r="A24" s="30"/>
      <c r="B24" s="30"/>
      <c r="C24" s="30"/>
      <c r="D24" s="29"/>
      <c r="E24" s="33"/>
      <c r="F24" s="71"/>
      <c r="G24" s="52"/>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5"/>
        <v>#N/A</v>
      </c>
      <c r="AS24" s="70" t="e">
        <f t="shared" si="2"/>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1"/>
        <v>#N/A</v>
      </c>
    </row>
    <row r="25" spans="1:75" ht="50.25" customHeight="1" x14ac:dyDescent="0.15">
      <c r="A25" s="30"/>
      <c r="B25" s="30"/>
      <c r="C25" s="30"/>
      <c r="D25" s="29"/>
      <c r="E25" s="33"/>
      <c r="F25" s="71"/>
      <c r="G25" s="52"/>
      <c r="H25" s="52"/>
      <c r="I25" s="52"/>
      <c r="J25" s="52"/>
      <c r="K25" s="52"/>
      <c r="L25" s="52"/>
      <c r="M25" s="52"/>
      <c r="N25" s="52"/>
      <c r="O25" s="53"/>
      <c r="P25" s="53"/>
      <c r="Q25" s="53"/>
      <c r="R25" s="53"/>
      <c r="S25" s="53"/>
      <c r="T25" s="4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5"/>
        <v>#N/A</v>
      </c>
      <c r="AS25" s="70" t="e">
        <f t="shared" si="2"/>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1"/>
        <v>#N/A</v>
      </c>
    </row>
    <row r="26" spans="1:75" ht="50.25" customHeight="1" x14ac:dyDescent="0.15">
      <c r="A26" s="30"/>
      <c r="B26" s="28"/>
      <c r="C26" s="30"/>
      <c r="D26" s="29"/>
      <c r="E26" s="33"/>
      <c r="F26" s="71"/>
      <c r="G26" s="52"/>
      <c r="H26" s="52"/>
      <c r="I26" s="49"/>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5"/>
        <v>#N/A</v>
      </c>
      <c r="AS26" s="70" t="e">
        <f t="shared" si="2"/>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1"/>
        <v>#N/A</v>
      </c>
    </row>
    <row r="27" spans="1:75" ht="50.25" customHeight="1" x14ac:dyDescent="0.15">
      <c r="A27" s="30"/>
      <c r="B27" s="28"/>
      <c r="C27" s="30"/>
      <c r="D27" s="29"/>
      <c r="E27" s="33"/>
      <c r="F27" s="71"/>
      <c r="G27" s="52"/>
      <c r="H27" s="52"/>
      <c r="I27" s="49"/>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5"/>
        <v>#N/A</v>
      </c>
      <c r="AS27" s="70" t="e">
        <f t="shared" si="2"/>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1"/>
        <v>#N/A</v>
      </c>
    </row>
    <row r="28" spans="1:75" ht="50.25" customHeight="1" x14ac:dyDescent="0.15">
      <c r="A28" s="30"/>
      <c r="B28" s="29"/>
      <c r="C28" s="30"/>
      <c r="D28" s="29"/>
      <c r="E28" s="33"/>
      <c r="F28" s="71"/>
      <c r="G28" s="52"/>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5"/>
        <v>#N/A</v>
      </c>
      <c r="AS28" s="70" t="e">
        <f t="shared" si="2"/>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1"/>
        <v>#N/A</v>
      </c>
    </row>
    <row r="29" spans="1:75" ht="50.25" customHeight="1" x14ac:dyDescent="0.15">
      <c r="A29" s="30"/>
      <c r="B29" s="29"/>
      <c r="C29" s="30"/>
      <c r="D29" s="29"/>
      <c r="E29" s="33"/>
      <c r="F29" s="71"/>
      <c r="G29" s="52"/>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5"/>
        <v>#N/A</v>
      </c>
      <c r="AS29" s="70" t="e">
        <f t="shared" si="2"/>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1"/>
        <v>#N/A</v>
      </c>
    </row>
    <row r="30" spans="1:75" ht="50.25" customHeight="1" x14ac:dyDescent="0.15">
      <c r="A30" s="30"/>
      <c r="B30" s="29"/>
      <c r="C30" s="30"/>
      <c r="D30" s="29"/>
      <c r="E30" s="33"/>
      <c r="F30" s="71"/>
      <c r="G30" s="52"/>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5"/>
        <v>#N/A</v>
      </c>
      <c r="AS30" s="70" t="e">
        <f t="shared" si="2"/>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1"/>
        <v>#N/A</v>
      </c>
    </row>
    <row r="31" spans="1:75" ht="50.25" customHeight="1" x14ac:dyDescent="0.15">
      <c r="A31" s="30"/>
      <c r="B31" s="29"/>
      <c r="C31" s="30"/>
      <c r="D31" s="29"/>
      <c r="E31" s="33"/>
      <c r="F31" s="71"/>
      <c r="G31" s="52"/>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5"/>
        <v>#N/A</v>
      </c>
      <c r="AS31" s="70" t="e">
        <f t="shared" si="2"/>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1"/>
        <v>#N/A</v>
      </c>
    </row>
    <row r="32" spans="1:75" ht="50.25" customHeight="1" x14ac:dyDescent="0.15">
      <c r="A32" s="30"/>
      <c r="B32" s="33"/>
      <c r="C32" s="33"/>
      <c r="D32" s="33"/>
      <c r="E32" s="33"/>
      <c r="F32" s="28"/>
      <c r="G32" s="52"/>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5"/>
        <v>#N/A</v>
      </c>
      <c r="AS32" s="70" t="e">
        <f t="shared" si="2"/>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1"/>
        <v>#N/A</v>
      </c>
    </row>
    <row r="33" spans="1:75" ht="50.25" customHeight="1" x14ac:dyDescent="0.15">
      <c r="A33" s="30"/>
      <c r="B33" s="33"/>
      <c r="C33" s="33"/>
      <c r="D33" s="33"/>
      <c r="E33" s="33"/>
      <c r="F33" s="28"/>
      <c r="G33" s="52"/>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5"/>
        <v>#N/A</v>
      </c>
      <c r="AS33" s="70" t="e">
        <f t="shared" si="2"/>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1"/>
        <v>#N/A</v>
      </c>
    </row>
    <row r="34" spans="1:75" ht="25" customHeight="1" x14ac:dyDescent="0.15">
      <c r="A34" s="30"/>
      <c r="B34" s="33"/>
      <c r="C34" s="33"/>
      <c r="D34" s="33"/>
      <c r="E34" s="33"/>
      <c r="F34" s="28"/>
      <c r="G34" s="52"/>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5"/>
        <v>#N/A</v>
      </c>
      <c r="AS34" s="70" t="e">
        <f t="shared" si="2"/>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1"/>
        <v>#N/A</v>
      </c>
    </row>
    <row r="35" spans="1:75" ht="25" customHeight="1" x14ac:dyDescent="0.15">
      <c r="A35" s="30"/>
      <c r="B35" s="33"/>
      <c r="C35" s="33"/>
      <c r="D35" s="33"/>
      <c r="E35" s="33"/>
      <c r="F35" s="28"/>
      <c r="G35" s="52"/>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5"/>
        <v>#N/A</v>
      </c>
      <c r="AS35" s="70" t="e">
        <f t="shared" si="2"/>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1"/>
        <v>#N/A</v>
      </c>
    </row>
    <row r="36" spans="1:75" ht="25" customHeight="1" x14ac:dyDescent="0.15">
      <c r="A36" s="30"/>
      <c r="B36" s="33"/>
      <c r="C36" s="33"/>
      <c r="D36" s="33"/>
      <c r="E36" s="33"/>
      <c r="F36" s="28"/>
      <c r="G36" s="52"/>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5"/>
        <v>#N/A</v>
      </c>
      <c r="AS36" s="70" t="e">
        <f t="shared" si="2"/>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1"/>
        <v>#N/A</v>
      </c>
    </row>
    <row r="37" spans="1:75" ht="25" customHeight="1" x14ac:dyDescent="0.15">
      <c r="A37" s="30"/>
      <c r="B37" s="33"/>
      <c r="C37" s="33"/>
      <c r="D37" s="33"/>
      <c r="E37" s="33"/>
      <c r="F37" s="28"/>
      <c r="G37" s="52"/>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5"/>
        <v>#N/A</v>
      </c>
      <c r="AS37" s="70" t="e">
        <f t="shared" si="2"/>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1"/>
        <v>#N/A</v>
      </c>
    </row>
    <row r="38" spans="1:75" ht="25" customHeight="1" x14ac:dyDescent="0.15">
      <c r="A38" s="30"/>
      <c r="B38" s="33"/>
      <c r="C38" s="33"/>
      <c r="D38" s="33"/>
      <c r="E38" s="33"/>
      <c r="F38" s="28"/>
      <c r="G38" s="52"/>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5"/>
        <v>#N/A</v>
      </c>
      <c r="AS38" s="70" t="e">
        <f t="shared" si="2"/>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1"/>
        <v>#N/A</v>
      </c>
    </row>
    <row r="39" spans="1:75" ht="25" customHeight="1" x14ac:dyDescent="0.15">
      <c r="A39" s="30"/>
      <c r="B39" s="33"/>
      <c r="C39" s="33"/>
      <c r="D39" s="33"/>
      <c r="E39" s="33"/>
      <c r="F39" s="28"/>
      <c r="G39" s="52"/>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5"/>
        <v>#N/A</v>
      </c>
      <c r="AS39" s="70" t="e">
        <f t="shared" si="2"/>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1"/>
        <v>#N/A</v>
      </c>
    </row>
    <row r="40" spans="1:75" ht="25" customHeight="1" x14ac:dyDescent="0.15">
      <c r="A40" s="34"/>
      <c r="B40" s="33"/>
      <c r="C40" s="33"/>
      <c r="D40" s="33"/>
      <c r="E40" s="33"/>
      <c r="F40" s="28"/>
      <c r="G40" s="52"/>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5"/>
        <v>#N/A</v>
      </c>
      <c r="AS40" s="70" t="e">
        <f t="shared" si="2"/>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1"/>
        <v>#N/A</v>
      </c>
    </row>
    <row r="41" spans="1:75" ht="25" customHeight="1" x14ac:dyDescent="0.15">
      <c r="A41" s="34"/>
      <c r="B41" s="33"/>
      <c r="C41" s="33"/>
      <c r="D41" s="33"/>
      <c r="E41" s="33"/>
      <c r="F41" s="28"/>
      <c r="G41" s="52"/>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5"/>
        <v>#N/A</v>
      </c>
      <c r="AS41" s="70" t="e">
        <f t="shared" si="2"/>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1"/>
        <v>#N/A</v>
      </c>
    </row>
    <row r="42" spans="1:75" ht="25" customHeight="1" x14ac:dyDescent="0.15">
      <c r="A42" s="34"/>
      <c r="B42" s="33"/>
      <c r="C42" s="33"/>
      <c r="D42" s="33"/>
      <c r="E42" s="33"/>
      <c r="F42" s="28"/>
      <c r="G42" s="52"/>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5"/>
        <v>#N/A</v>
      </c>
      <c r="AS42" s="70" t="e">
        <f t="shared" si="2"/>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1"/>
        <v>#N/A</v>
      </c>
    </row>
    <row r="43" spans="1:75" ht="25" customHeight="1" x14ac:dyDescent="0.15">
      <c r="A43" s="34"/>
      <c r="B43" s="33"/>
      <c r="C43" s="33"/>
      <c r="D43" s="33"/>
      <c r="E43" s="33"/>
      <c r="F43" s="28"/>
      <c r="G43" s="52"/>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5"/>
        <v>#N/A</v>
      </c>
      <c r="AS43" s="70" t="e">
        <f t="shared" si="2"/>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1"/>
        <v>#N/A</v>
      </c>
    </row>
    <row r="44" spans="1:75" ht="25" customHeight="1" x14ac:dyDescent="0.15">
      <c r="A44" s="34"/>
      <c r="B44" s="33"/>
      <c r="C44" s="33"/>
      <c r="D44" s="33"/>
      <c r="E44" s="33"/>
      <c r="F44" s="28"/>
      <c r="G44" s="52"/>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5"/>
        <v>#N/A</v>
      </c>
      <c r="AS44" s="70" t="e">
        <f t="shared" si="2"/>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1"/>
        <v>#N/A</v>
      </c>
    </row>
    <row r="45" spans="1:75" ht="25" customHeight="1" x14ac:dyDescent="0.15">
      <c r="A45" s="34"/>
      <c r="B45" s="33"/>
      <c r="C45" s="33"/>
      <c r="D45" s="33"/>
      <c r="E45" s="33"/>
      <c r="F45" s="28"/>
      <c r="G45" s="52"/>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5"/>
        <v>#N/A</v>
      </c>
      <c r="AS45" s="70" t="e">
        <f t="shared" si="2"/>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1"/>
        <v>#N/A</v>
      </c>
    </row>
    <row r="46" spans="1:75" ht="25" customHeight="1" x14ac:dyDescent="0.15">
      <c r="A46" s="34"/>
      <c r="B46" s="33"/>
      <c r="C46" s="33"/>
      <c r="D46" s="33"/>
      <c r="E46" s="33"/>
      <c r="F46" s="28"/>
      <c r="G46" s="52"/>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5"/>
        <v>#N/A</v>
      </c>
      <c r="AS46" s="70" t="e">
        <f t="shared" si="2"/>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1"/>
        <v>#N/A</v>
      </c>
    </row>
    <row r="47" spans="1:75" ht="25" customHeight="1" x14ac:dyDescent="0.15">
      <c r="A47" s="34"/>
      <c r="B47" s="33"/>
      <c r="C47" s="33"/>
      <c r="D47" s="33"/>
      <c r="E47" s="33"/>
      <c r="F47" s="28"/>
      <c r="G47" s="52"/>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5"/>
        <v>#N/A</v>
      </c>
      <c r="AS47" s="70" t="e">
        <f t="shared" si="2"/>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1"/>
        <v>#N/A</v>
      </c>
    </row>
    <row r="48" spans="1:75" ht="25" customHeight="1" x14ac:dyDescent="0.15">
      <c r="A48" s="34"/>
      <c r="B48" s="33"/>
      <c r="C48" s="33"/>
      <c r="D48" s="33"/>
      <c r="E48" s="33"/>
      <c r="F48" s="28"/>
      <c r="G48" s="52"/>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5"/>
        <v>#N/A</v>
      </c>
      <c r="AS48" s="70" t="e">
        <f t="shared" si="2"/>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1"/>
        <v>#N/A</v>
      </c>
    </row>
    <row r="49" spans="1:75" ht="25" customHeight="1" x14ac:dyDescent="0.15">
      <c r="A49" s="34"/>
      <c r="B49" s="33"/>
      <c r="C49" s="33"/>
      <c r="D49" s="33"/>
      <c r="E49" s="33"/>
      <c r="F49" s="28"/>
      <c r="G49" s="52"/>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5"/>
        <v>#N/A</v>
      </c>
      <c r="AS49" s="70" t="e">
        <f t="shared" si="2"/>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1"/>
        <v>#N/A</v>
      </c>
    </row>
    <row r="50" spans="1:75" ht="25" customHeight="1" x14ac:dyDescent="0.15">
      <c r="A50" s="34"/>
      <c r="B50" s="33"/>
      <c r="C50" s="33"/>
      <c r="D50" s="33"/>
      <c r="E50" s="33"/>
      <c r="F50" s="28"/>
      <c r="G50" s="52"/>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5"/>
        <v>#N/A</v>
      </c>
      <c r="AS50" s="70" t="e">
        <f t="shared" si="2"/>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1"/>
        <v>#N/A</v>
      </c>
    </row>
    <row r="51" spans="1:75" ht="25" customHeight="1" x14ac:dyDescent="0.15">
      <c r="A51" s="34"/>
      <c r="B51" s="33"/>
      <c r="C51" s="33"/>
      <c r="D51" s="33"/>
      <c r="E51" s="33"/>
      <c r="F51" s="28"/>
      <c r="G51" s="52"/>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5"/>
        <v>#N/A</v>
      </c>
      <c r="AS51" s="70" t="e">
        <f t="shared" si="2"/>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1"/>
        <v>#N/A</v>
      </c>
    </row>
    <row r="52" spans="1:75" ht="25" customHeight="1" x14ac:dyDescent="0.15">
      <c r="A52" s="34"/>
      <c r="B52" s="33"/>
      <c r="C52" s="33"/>
      <c r="D52" s="33"/>
      <c r="E52" s="33"/>
      <c r="F52" s="28"/>
      <c r="G52" s="52"/>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5"/>
        <v>#N/A</v>
      </c>
      <c r="AS52" s="70" t="e">
        <f t="shared" si="2"/>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1"/>
        <v>#N/A</v>
      </c>
    </row>
    <row r="53" spans="1:75" ht="25" customHeight="1" x14ac:dyDescent="0.15">
      <c r="A53" s="34"/>
      <c r="B53" s="33"/>
      <c r="C53" s="33"/>
      <c r="D53" s="33"/>
      <c r="E53" s="33"/>
      <c r="F53" s="28"/>
      <c r="G53" s="52"/>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5"/>
        <v>#N/A</v>
      </c>
      <c r="AS53" s="70" t="e">
        <f t="shared" si="2"/>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1"/>
        <v>#N/A</v>
      </c>
    </row>
    <row r="54" spans="1:75" ht="25" customHeight="1" x14ac:dyDescent="0.15">
      <c r="A54" s="34"/>
      <c r="B54" s="33"/>
      <c r="C54" s="33"/>
      <c r="D54" s="33"/>
      <c r="E54" s="33"/>
      <c r="F54" s="28"/>
      <c r="G54" s="52"/>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5"/>
        <v>#N/A</v>
      </c>
      <c r="AS54" s="70" t="e">
        <f t="shared" si="2"/>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1"/>
        <v>#N/A</v>
      </c>
    </row>
    <row r="55" spans="1:75" ht="25" customHeight="1" x14ac:dyDescent="0.15">
      <c r="A55" s="34"/>
      <c r="B55" s="33"/>
      <c r="C55" s="33"/>
      <c r="D55" s="33"/>
      <c r="E55" s="33"/>
      <c r="F55" s="28"/>
      <c r="G55" s="52"/>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5"/>
        <v>#N/A</v>
      </c>
      <c r="AS55" s="70" t="e">
        <f t="shared" si="2"/>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1"/>
        <v>#N/A</v>
      </c>
    </row>
    <row r="56" spans="1:75" ht="25" customHeight="1" x14ac:dyDescent="0.15">
      <c r="A56" s="34"/>
      <c r="B56" s="33"/>
      <c r="C56" s="33"/>
      <c r="D56" s="33"/>
      <c r="E56" s="33"/>
      <c r="F56" s="28"/>
      <c r="G56" s="52"/>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5"/>
        <v>#N/A</v>
      </c>
      <c r="AS56" s="70" t="e">
        <f t="shared" si="2"/>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1"/>
        <v>#N/A</v>
      </c>
    </row>
    <row r="57" spans="1:75" ht="25" customHeight="1" x14ac:dyDescent="0.15">
      <c r="A57" s="34"/>
      <c r="B57" s="33"/>
      <c r="C57" s="33"/>
      <c r="D57" s="33"/>
      <c r="E57" s="33"/>
      <c r="F57" s="28"/>
      <c r="G57" s="52"/>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5"/>
        <v>#N/A</v>
      </c>
      <c r="AS57" s="70" t="e">
        <f t="shared" si="2"/>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1"/>
        <v>#N/A</v>
      </c>
    </row>
    <row r="58" spans="1:75" ht="25" customHeight="1" x14ac:dyDescent="0.15">
      <c r="A58" s="34"/>
      <c r="B58" s="33"/>
      <c r="C58" s="33"/>
      <c r="D58" s="33"/>
      <c r="E58" s="33"/>
      <c r="F58" s="28"/>
      <c r="G58" s="52"/>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5"/>
        <v>#N/A</v>
      </c>
      <c r="AS58" s="70" t="e">
        <f t="shared" si="2"/>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1"/>
        <v>#N/A</v>
      </c>
    </row>
    <row r="59" spans="1:75" ht="25" customHeight="1" x14ac:dyDescent="0.15">
      <c r="A59" s="34"/>
      <c r="B59" s="33"/>
      <c r="C59" s="33"/>
      <c r="D59" s="33"/>
      <c r="E59" s="33"/>
      <c r="F59" s="28"/>
      <c r="G59" s="52"/>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5"/>
        <v>#N/A</v>
      </c>
      <c r="AS59" s="70" t="e">
        <f t="shared" si="2"/>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1"/>
        <v>#N/A</v>
      </c>
    </row>
    <row r="60" spans="1:75" ht="25" customHeight="1" x14ac:dyDescent="0.15">
      <c r="A60" s="34"/>
      <c r="B60" s="33"/>
      <c r="C60" s="33"/>
      <c r="D60" s="33"/>
      <c r="E60" s="33"/>
      <c r="F60" s="28"/>
      <c r="G60" s="52"/>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5"/>
        <v>#N/A</v>
      </c>
      <c r="AS60" s="70" t="e">
        <f t="shared" si="2"/>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1"/>
        <v>#N/A</v>
      </c>
    </row>
    <row r="61" spans="1:75" ht="25" customHeight="1" x14ac:dyDescent="0.15">
      <c r="A61" s="34"/>
      <c r="B61" s="33"/>
      <c r="C61" s="33"/>
      <c r="D61" s="33"/>
      <c r="E61" s="33"/>
      <c r="F61" s="28"/>
      <c r="G61" s="52"/>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5"/>
        <v>#N/A</v>
      </c>
      <c r="AS61" s="70" t="e">
        <f t="shared" si="2"/>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1"/>
        <v>#N/A</v>
      </c>
    </row>
    <row r="62" spans="1:75" ht="25" customHeight="1" x14ac:dyDescent="0.15">
      <c r="A62" s="34"/>
      <c r="B62" s="33"/>
      <c r="C62" s="33"/>
      <c r="D62" s="33"/>
      <c r="E62" s="33"/>
      <c r="F62" s="28"/>
      <c r="G62" s="52"/>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5"/>
        <v>#N/A</v>
      </c>
      <c r="AS62" s="70" t="e">
        <f t="shared" si="2"/>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1"/>
        <v>#N/A</v>
      </c>
    </row>
    <row r="63" spans="1:75" ht="25" customHeight="1" x14ac:dyDescent="0.15">
      <c r="A63" s="34"/>
      <c r="B63" s="33"/>
      <c r="C63" s="33"/>
      <c r="D63" s="33"/>
      <c r="E63" s="33"/>
      <c r="F63" s="28"/>
      <c r="G63" s="52"/>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5"/>
        <v>#N/A</v>
      </c>
      <c r="AS63" s="70" t="e">
        <f t="shared" si="2"/>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1"/>
        <v>#N/A</v>
      </c>
    </row>
    <row r="64" spans="1:75" ht="25" customHeight="1" x14ac:dyDescent="0.15">
      <c r="A64" s="34"/>
      <c r="B64" s="33"/>
      <c r="C64" s="33"/>
      <c r="D64" s="33"/>
      <c r="E64" s="33"/>
      <c r="F64" s="28"/>
      <c r="G64" s="52"/>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5"/>
        <v>#N/A</v>
      </c>
      <c r="AS64" s="70" t="e">
        <f t="shared" si="2"/>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1"/>
        <v>#N/A</v>
      </c>
    </row>
    <row r="65" spans="1:75" ht="25" customHeight="1" x14ac:dyDescent="0.15">
      <c r="A65" s="34"/>
      <c r="B65" s="33"/>
      <c r="C65" s="33"/>
      <c r="D65" s="33"/>
      <c r="E65" s="33"/>
      <c r="F65" s="28"/>
      <c r="G65" s="52"/>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5"/>
        <v>#N/A</v>
      </c>
      <c r="AS65" s="70" t="e">
        <f t="shared" si="2"/>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ref="BW65:BW128" si="6">SUM(BI65:BV65)</f>
        <v>#N/A</v>
      </c>
    </row>
    <row r="66" spans="1:75" ht="25" customHeight="1" x14ac:dyDescent="0.15">
      <c r="A66" s="34"/>
      <c r="B66" s="33"/>
      <c r="C66" s="33"/>
      <c r="D66" s="33"/>
      <c r="E66" s="33"/>
      <c r="F66" s="28"/>
      <c r="G66" s="52"/>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5"/>
        <v>#N/A</v>
      </c>
      <c r="AS66" s="70" t="e">
        <f t="shared" si="2"/>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6"/>
        <v>#N/A</v>
      </c>
    </row>
    <row r="67" spans="1:75" ht="25" customHeight="1" x14ac:dyDescent="0.15">
      <c r="A67" s="34"/>
      <c r="B67" s="33"/>
      <c r="C67" s="33"/>
      <c r="D67" s="33"/>
      <c r="E67" s="33"/>
      <c r="F67" s="28"/>
      <c r="G67" s="52"/>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5"/>
        <v>#N/A</v>
      </c>
      <c r="AS67" s="70" t="e">
        <f t="shared" si="2"/>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6"/>
        <v>#N/A</v>
      </c>
    </row>
    <row r="68" spans="1:75" ht="25" customHeight="1" x14ac:dyDescent="0.15">
      <c r="A68" s="34"/>
      <c r="B68" s="33"/>
      <c r="C68" s="33"/>
      <c r="D68" s="33"/>
      <c r="E68" s="33"/>
      <c r="F68" s="28"/>
      <c r="G68" s="52"/>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5"/>
        <v>#N/A</v>
      </c>
      <c r="AS68" s="70" t="e">
        <f t="shared" si="2"/>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6"/>
        <v>#N/A</v>
      </c>
    </row>
    <row r="69" spans="1:75" ht="25" customHeight="1" x14ac:dyDescent="0.15">
      <c r="A69" s="34"/>
      <c r="B69" s="33"/>
      <c r="C69" s="33"/>
      <c r="D69" s="33"/>
      <c r="E69" s="33"/>
      <c r="F69" s="28"/>
      <c r="G69" s="52"/>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7">ROUND((AZ$2*AZ69+BA$2*BA69+BB$2*BB69+BC$2*BC69+BD$2*BD69+BE$2*BE69+BF$2*BF69+BG$2*BG69)/3,0)</f>
        <v>#N/A</v>
      </c>
      <c r="AS69" s="70" t="e">
        <f t="shared" si="2"/>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6"/>
        <v>#N/A</v>
      </c>
    </row>
    <row r="70" spans="1:75" ht="25" customHeight="1" x14ac:dyDescent="0.15">
      <c r="A70" s="34"/>
      <c r="B70" s="33"/>
      <c r="C70" s="33"/>
      <c r="D70" s="33"/>
      <c r="E70" s="33"/>
      <c r="F70" s="28"/>
      <c r="G70" s="52"/>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7"/>
        <v>#N/A</v>
      </c>
      <c r="AS70" s="70" t="e">
        <f t="shared" ref="AS70:AS133" si="8">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6"/>
        <v>#N/A</v>
      </c>
    </row>
    <row r="71" spans="1:75" ht="25" customHeight="1" x14ac:dyDescent="0.15">
      <c r="A71" s="34"/>
      <c r="B71" s="33"/>
      <c r="C71" s="33"/>
      <c r="D71" s="33"/>
      <c r="E71" s="33"/>
      <c r="F71" s="28"/>
      <c r="G71" s="52"/>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7"/>
        <v>#N/A</v>
      </c>
      <c r="AS71" s="70" t="e">
        <f t="shared" si="8"/>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6"/>
        <v>#N/A</v>
      </c>
    </row>
    <row r="72" spans="1:75" ht="25" customHeight="1" x14ac:dyDescent="0.15">
      <c r="A72" s="34"/>
      <c r="B72" s="33"/>
      <c r="C72" s="33"/>
      <c r="D72" s="33"/>
      <c r="E72" s="33"/>
      <c r="F72" s="28"/>
      <c r="G72" s="52"/>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7"/>
        <v>#N/A</v>
      </c>
      <c r="AS72" s="70" t="e">
        <f t="shared" si="8"/>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6"/>
        <v>#N/A</v>
      </c>
    </row>
    <row r="73" spans="1:75" ht="25" customHeight="1" x14ac:dyDescent="0.15">
      <c r="A73" s="34"/>
      <c r="B73" s="33"/>
      <c r="C73" s="33"/>
      <c r="D73" s="33"/>
      <c r="E73" s="33"/>
      <c r="F73" s="28"/>
      <c r="G73" s="52"/>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7"/>
        <v>#N/A</v>
      </c>
      <c r="AS73" s="70" t="e">
        <f t="shared" si="8"/>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6"/>
        <v>#N/A</v>
      </c>
    </row>
    <row r="74" spans="1:75" ht="25" customHeight="1" x14ac:dyDescent="0.15">
      <c r="A74" s="34"/>
      <c r="B74" s="33"/>
      <c r="C74" s="33"/>
      <c r="D74" s="33"/>
      <c r="E74" s="33"/>
      <c r="F74" s="28"/>
      <c r="G74" s="52"/>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7"/>
        <v>#N/A</v>
      </c>
      <c r="AS74" s="70" t="e">
        <f t="shared" si="8"/>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6"/>
        <v>#N/A</v>
      </c>
    </row>
    <row r="75" spans="1:75" ht="25" customHeight="1" x14ac:dyDescent="0.15">
      <c r="A75" s="34"/>
      <c r="B75" s="33"/>
      <c r="C75" s="33"/>
      <c r="D75" s="33"/>
      <c r="E75" s="33"/>
      <c r="F75" s="28"/>
      <c r="G75" s="52"/>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7"/>
        <v>#N/A</v>
      </c>
      <c r="AS75" s="70" t="e">
        <f t="shared" si="8"/>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6"/>
        <v>#N/A</v>
      </c>
    </row>
    <row r="76" spans="1:75" ht="25" customHeight="1" x14ac:dyDescent="0.15">
      <c r="A76" s="34"/>
      <c r="B76" s="33"/>
      <c r="C76" s="33"/>
      <c r="D76" s="33"/>
      <c r="E76" s="33"/>
      <c r="F76" s="28"/>
      <c r="G76" s="52"/>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7"/>
        <v>#N/A</v>
      </c>
      <c r="AS76" s="70" t="e">
        <f t="shared" si="8"/>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6"/>
        <v>#N/A</v>
      </c>
    </row>
    <row r="77" spans="1:75" ht="25" customHeight="1" x14ac:dyDescent="0.15">
      <c r="A77" s="34"/>
      <c r="B77" s="33"/>
      <c r="C77" s="33"/>
      <c r="D77" s="33"/>
      <c r="E77" s="33"/>
      <c r="F77" s="28"/>
      <c r="G77" s="52"/>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7"/>
        <v>#N/A</v>
      </c>
      <c r="AS77" s="70" t="e">
        <f t="shared" si="8"/>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6"/>
        <v>#N/A</v>
      </c>
    </row>
    <row r="78" spans="1:75" ht="25" customHeight="1" x14ac:dyDescent="0.15">
      <c r="A78" s="34"/>
      <c r="B78" s="33"/>
      <c r="C78" s="33"/>
      <c r="D78" s="33"/>
      <c r="E78" s="33"/>
      <c r="F78" s="28"/>
      <c r="G78" s="52"/>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7"/>
        <v>#N/A</v>
      </c>
      <c r="AS78" s="70" t="e">
        <f t="shared" si="8"/>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6"/>
        <v>#N/A</v>
      </c>
    </row>
    <row r="79" spans="1:75" ht="25" customHeight="1" x14ac:dyDescent="0.15">
      <c r="A79" s="34"/>
      <c r="B79" s="33"/>
      <c r="C79" s="33"/>
      <c r="D79" s="33"/>
      <c r="E79" s="33"/>
      <c r="F79" s="28"/>
      <c r="G79" s="52"/>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7"/>
        <v>#N/A</v>
      </c>
      <c r="AS79" s="70" t="e">
        <f t="shared" si="8"/>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6"/>
        <v>#N/A</v>
      </c>
    </row>
    <row r="80" spans="1:75" ht="25" customHeight="1" x14ac:dyDescent="0.15">
      <c r="A80" s="34"/>
      <c r="B80" s="33"/>
      <c r="C80" s="33"/>
      <c r="D80" s="33"/>
      <c r="E80" s="33"/>
      <c r="F80" s="28"/>
      <c r="G80" s="52"/>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7"/>
        <v>#N/A</v>
      </c>
      <c r="AS80" s="70" t="e">
        <f t="shared" si="8"/>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6"/>
        <v>#N/A</v>
      </c>
    </row>
    <row r="81" spans="1:75" ht="25" customHeight="1" x14ac:dyDescent="0.15">
      <c r="A81" s="34"/>
      <c r="B81" s="33"/>
      <c r="C81" s="33"/>
      <c r="D81" s="33"/>
      <c r="E81" s="33"/>
      <c r="F81" s="28"/>
      <c r="G81" s="52"/>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7"/>
        <v>#N/A</v>
      </c>
      <c r="AS81" s="70" t="e">
        <f t="shared" si="8"/>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6"/>
        <v>#N/A</v>
      </c>
    </row>
    <row r="82" spans="1:75" ht="25" customHeight="1" x14ac:dyDescent="0.15">
      <c r="A82" s="34"/>
      <c r="B82" s="33"/>
      <c r="C82" s="33"/>
      <c r="D82" s="33"/>
      <c r="E82" s="33"/>
      <c r="F82" s="28"/>
      <c r="G82" s="52"/>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7"/>
        <v>#N/A</v>
      </c>
      <c r="AS82" s="70" t="e">
        <f t="shared" si="8"/>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6"/>
        <v>#N/A</v>
      </c>
    </row>
    <row r="83" spans="1:75" ht="25" customHeight="1" x14ac:dyDescent="0.15">
      <c r="A83" s="34"/>
      <c r="B83" s="33"/>
      <c r="C83" s="33"/>
      <c r="D83" s="33"/>
      <c r="E83" s="33"/>
      <c r="F83" s="28"/>
      <c r="G83" s="52"/>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7"/>
        <v>#N/A</v>
      </c>
      <c r="AS83" s="70" t="e">
        <f t="shared" si="8"/>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6"/>
        <v>#N/A</v>
      </c>
    </row>
    <row r="84" spans="1:75" ht="25" customHeight="1" x14ac:dyDescent="0.15">
      <c r="A84" s="34"/>
      <c r="B84" s="33"/>
      <c r="C84" s="33"/>
      <c r="D84" s="33"/>
      <c r="E84" s="33"/>
      <c r="F84" s="28"/>
      <c r="G84" s="52"/>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7"/>
        <v>#N/A</v>
      </c>
      <c r="AS84" s="70" t="e">
        <f t="shared" si="8"/>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6"/>
        <v>#N/A</v>
      </c>
    </row>
    <row r="85" spans="1:75" ht="25" customHeight="1" x14ac:dyDescent="0.15">
      <c r="A85" s="34"/>
      <c r="B85" s="33"/>
      <c r="C85" s="33"/>
      <c r="D85" s="33"/>
      <c r="E85" s="33"/>
      <c r="F85" s="28"/>
      <c r="G85" s="52"/>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7"/>
        <v>#N/A</v>
      </c>
      <c r="AS85" s="70" t="e">
        <f t="shared" si="8"/>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6"/>
        <v>#N/A</v>
      </c>
    </row>
    <row r="86" spans="1:75" ht="25" customHeight="1" x14ac:dyDescent="0.15">
      <c r="A86" s="34"/>
      <c r="B86" s="33"/>
      <c r="C86" s="33"/>
      <c r="D86" s="33"/>
      <c r="E86" s="33"/>
      <c r="F86" s="28"/>
      <c r="G86" s="52"/>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7"/>
        <v>#N/A</v>
      </c>
      <c r="AS86" s="70" t="e">
        <f t="shared" si="8"/>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6"/>
        <v>#N/A</v>
      </c>
    </row>
    <row r="87" spans="1:75" ht="25" customHeight="1" x14ac:dyDescent="0.15">
      <c r="A87" s="34"/>
      <c r="B87" s="33"/>
      <c r="C87" s="33"/>
      <c r="D87" s="33"/>
      <c r="E87" s="33"/>
      <c r="F87" s="28"/>
      <c r="G87" s="52"/>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7"/>
        <v>#N/A</v>
      </c>
      <c r="AS87" s="70" t="e">
        <f t="shared" si="8"/>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6"/>
        <v>#N/A</v>
      </c>
    </row>
    <row r="88" spans="1:75" ht="25" customHeight="1" x14ac:dyDescent="0.15">
      <c r="A88" s="34"/>
      <c r="B88" s="33"/>
      <c r="C88" s="33"/>
      <c r="D88" s="33"/>
      <c r="E88" s="33"/>
      <c r="F88" s="28"/>
      <c r="G88" s="52"/>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7"/>
        <v>#N/A</v>
      </c>
      <c r="AS88" s="70" t="e">
        <f t="shared" si="8"/>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6"/>
        <v>#N/A</v>
      </c>
    </row>
    <row r="89" spans="1:75" ht="25" customHeight="1" x14ac:dyDescent="0.15">
      <c r="A89" s="34"/>
      <c r="B89" s="33"/>
      <c r="C89" s="33"/>
      <c r="D89" s="33"/>
      <c r="E89" s="33"/>
      <c r="F89" s="28"/>
      <c r="G89" s="52"/>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7"/>
        <v>#N/A</v>
      </c>
      <c r="AS89" s="70" t="e">
        <f t="shared" si="8"/>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6"/>
        <v>#N/A</v>
      </c>
    </row>
    <row r="90" spans="1:75" ht="25" customHeight="1" x14ac:dyDescent="0.15">
      <c r="A90" s="34"/>
      <c r="B90" s="33"/>
      <c r="C90" s="33"/>
      <c r="D90" s="33"/>
      <c r="E90" s="33"/>
      <c r="F90" s="28"/>
      <c r="G90" s="52"/>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7"/>
        <v>#N/A</v>
      </c>
      <c r="AS90" s="70" t="e">
        <f t="shared" si="8"/>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6"/>
        <v>#N/A</v>
      </c>
    </row>
    <row r="91" spans="1:75" ht="25" customHeight="1" x14ac:dyDescent="0.15">
      <c r="A91" s="34"/>
      <c r="B91" s="33"/>
      <c r="C91" s="33"/>
      <c r="D91" s="33"/>
      <c r="E91" s="33"/>
      <c r="F91" s="28"/>
      <c r="G91" s="52"/>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7"/>
        <v>#N/A</v>
      </c>
      <c r="AS91" s="70" t="e">
        <f t="shared" si="8"/>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6"/>
        <v>#N/A</v>
      </c>
    </row>
    <row r="92" spans="1:75" ht="25" customHeight="1" x14ac:dyDescent="0.15">
      <c r="A92" s="34"/>
      <c r="B92" s="33"/>
      <c r="C92" s="33"/>
      <c r="D92" s="33"/>
      <c r="E92" s="33"/>
      <c r="F92" s="28"/>
      <c r="G92" s="52"/>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7"/>
        <v>#N/A</v>
      </c>
      <c r="AS92" s="70" t="e">
        <f t="shared" si="8"/>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6"/>
        <v>#N/A</v>
      </c>
    </row>
    <row r="93" spans="1:75" ht="25" customHeight="1" x14ac:dyDescent="0.15">
      <c r="A93" s="34"/>
      <c r="B93" s="33"/>
      <c r="C93" s="33"/>
      <c r="D93" s="33"/>
      <c r="E93" s="33"/>
      <c r="F93" s="28"/>
      <c r="G93" s="52"/>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7"/>
        <v>#N/A</v>
      </c>
      <c r="AS93" s="70" t="e">
        <f t="shared" si="8"/>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6"/>
        <v>#N/A</v>
      </c>
    </row>
    <row r="94" spans="1:75" ht="25" customHeight="1" x14ac:dyDescent="0.15">
      <c r="A94" s="34"/>
      <c r="B94" s="33"/>
      <c r="C94" s="33"/>
      <c r="D94" s="33"/>
      <c r="E94" s="33"/>
      <c r="F94" s="28"/>
      <c r="G94" s="52"/>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7"/>
        <v>#N/A</v>
      </c>
      <c r="AS94" s="70" t="e">
        <f t="shared" si="8"/>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6"/>
        <v>#N/A</v>
      </c>
    </row>
    <row r="95" spans="1:75" ht="25" customHeight="1" x14ac:dyDescent="0.15">
      <c r="A95" s="34"/>
      <c r="B95" s="33"/>
      <c r="C95" s="33"/>
      <c r="D95" s="33"/>
      <c r="E95" s="33"/>
      <c r="F95" s="28"/>
      <c r="G95" s="52"/>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7"/>
        <v>#N/A</v>
      </c>
      <c r="AS95" s="70" t="e">
        <f t="shared" si="8"/>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6"/>
        <v>#N/A</v>
      </c>
    </row>
    <row r="96" spans="1:75" ht="25" customHeight="1" x14ac:dyDescent="0.15">
      <c r="A96" s="34"/>
      <c r="B96" s="33"/>
      <c r="C96" s="33"/>
      <c r="D96" s="33"/>
      <c r="E96" s="33"/>
      <c r="F96" s="28"/>
      <c r="G96" s="52"/>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7"/>
        <v>#N/A</v>
      </c>
      <c r="AS96" s="70" t="e">
        <f t="shared" si="8"/>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6"/>
        <v>#N/A</v>
      </c>
    </row>
    <row r="97" spans="1:75" ht="25" customHeight="1" x14ac:dyDescent="0.15">
      <c r="A97" s="34"/>
      <c r="B97" s="33"/>
      <c r="C97" s="33"/>
      <c r="D97" s="33"/>
      <c r="E97" s="33"/>
      <c r="F97" s="28"/>
      <c r="G97" s="52"/>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7"/>
        <v>#N/A</v>
      </c>
      <c r="AS97" s="70" t="e">
        <f t="shared" si="8"/>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6"/>
        <v>#N/A</v>
      </c>
    </row>
    <row r="98" spans="1:75" ht="25" customHeight="1" x14ac:dyDescent="0.15">
      <c r="A98" s="34"/>
      <c r="B98" s="33"/>
      <c r="C98" s="33"/>
      <c r="D98" s="33"/>
      <c r="E98" s="33"/>
      <c r="F98" s="28"/>
      <c r="G98" s="52"/>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7"/>
        <v>#N/A</v>
      </c>
      <c r="AS98" s="70" t="e">
        <f t="shared" si="8"/>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6"/>
        <v>#N/A</v>
      </c>
    </row>
    <row r="99" spans="1:75" ht="25" customHeight="1" x14ac:dyDescent="0.15">
      <c r="A99" s="34"/>
      <c r="B99" s="33"/>
      <c r="C99" s="33"/>
      <c r="D99" s="33"/>
      <c r="E99" s="33"/>
      <c r="F99" s="28"/>
      <c r="G99" s="52"/>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7"/>
        <v>#N/A</v>
      </c>
      <c r="AS99" s="70" t="e">
        <f t="shared" si="8"/>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6"/>
        <v>#N/A</v>
      </c>
    </row>
    <row r="100" spans="1:75" ht="25" customHeight="1" x14ac:dyDescent="0.15">
      <c r="A100" s="34"/>
      <c r="B100" s="33"/>
      <c r="C100" s="33"/>
      <c r="D100" s="33"/>
      <c r="E100" s="33"/>
      <c r="F100" s="28"/>
      <c r="G100" s="52"/>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7"/>
        <v>#N/A</v>
      </c>
      <c r="AS100" s="70" t="e">
        <f t="shared" si="8"/>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6"/>
        <v>#N/A</v>
      </c>
    </row>
    <row r="101" spans="1:75" ht="25" customHeight="1" x14ac:dyDescent="0.15">
      <c r="A101" s="34"/>
      <c r="B101" s="33"/>
      <c r="C101" s="33"/>
      <c r="D101" s="33"/>
      <c r="E101" s="33"/>
      <c r="F101" s="28"/>
      <c r="G101" s="52"/>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7"/>
        <v>#N/A</v>
      </c>
      <c r="AS101" s="70" t="e">
        <f t="shared" si="8"/>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6"/>
        <v>#N/A</v>
      </c>
    </row>
    <row r="102" spans="1:75" ht="25" customHeight="1" x14ac:dyDescent="0.15">
      <c r="A102" s="34"/>
      <c r="B102" s="33"/>
      <c r="C102" s="33"/>
      <c r="D102" s="33"/>
      <c r="E102" s="33"/>
      <c r="F102" s="28"/>
      <c r="G102" s="52"/>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7"/>
        <v>#N/A</v>
      </c>
      <c r="AS102" s="70" t="e">
        <f t="shared" si="8"/>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6"/>
        <v>#N/A</v>
      </c>
    </row>
    <row r="103" spans="1:75" ht="25" customHeight="1" x14ac:dyDescent="0.15">
      <c r="A103" s="34"/>
      <c r="B103" s="33"/>
      <c r="C103" s="33"/>
      <c r="D103" s="33"/>
      <c r="E103" s="33"/>
      <c r="F103" s="28"/>
      <c r="G103" s="52"/>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7"/>
        <v>#N/A</v>
      </c>
      <c r="AS103" s="70" t="e">
        <f t="shared" si="8"/>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6"/>
        <v>#N/A</v>
      </c>
    </row>
    <row r="104" spans="1:75" ht="25" customHeight="1" x14ac:dyDescent="0.15">
      <c r="A104" s="34"/>
      <c r="B104" s="33"/>
      <c r="C104" s="33"/>
      <c r="D104" s="33"/>
      <c r="E104" s="33"/>
      <c r="F104" s="28"/>
      <c r="G104" s="52"/>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7"/>
        <v>#N/A</v>
      </c>
      <c r="AS104" s="70" t="e">
        <f t="shared" si="8"/>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6"/>
        <v>#N/A</v>
      </c>
    </row>
    <row r="105" spans="1:75" ht="25" customHeight="1" x14ac:dyDescent="0.15">
      <c r="A105" s="34"/>
      <c r="B105" s="33"/>
      <c r="C105" s="33"/>
      <c r="D105" s="33"/>
      <c r="E105" s="33"/>
      <c r="F105" s="28"/>
      <c r="G105" s="52"/>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7"/>
        <v>#N/A</v>
      </c>
      <c r="AS105" s="70" t="e">
        <f t="shared" si="8"/>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6"/>
        <v>#N/A</v>
      </c>
    </row>
    <row r="106" spans="1:75" ht="25" customHeight="1" x14ac:dyDescent="0.15">
      <c r="A106" s="34"/>
      <c r="B106" s="33"/>
      <c r="C106" s="33"/>
      <c r="D106" s="33"/>
      <c r="E106" s="33"/>
      <c r="F106" s="28"/>
      <c r="G106" s="52"/>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7"/>
        <v>#N/A</v>
      </c>
      <c r="AS106" s="70" t="e">
        <f t="shared" si="8"/>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6"/>
        <v>#N/A</v>
      </c>
    </row>
    <row r="107" spans="1:75" ht="25" customHeight="1" x14ac:dyDescent="0.15">
      <c r="A107" s="34"/>
      <c r="B107" s="33"/>
      <c r="C107" s="33"/>
      <c r="D107" s="33"/>
      <c r="E107" s="33"/>
      <c r="F107" s="28"/>
      <c r="G107" s="52"/>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7"/>
        <v>#N/A</v>
      </c>
      <c r="AS107" s="70" t="e">
        <f t="shared" si="8"/>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6"/>
        <v>#N/A</v>
      </c>
    </row>
    <row r="108" spans="1:75" ht="25" customHeight="1" x14ac:dyDescent="0.15">
      <c r="A108" s="34"/>
      <c r="B108" s="33"/>
      <c r="C108" s="33"/>
      <c r="D108" s="33"/>
      <c r="E108" s="33"/>
      <c r="F108" s="28"/>
      <c r="G108" s="52"/>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7"/>
        <v>#N/A</v>
      </c>
      <c r="AS108" s="70" t="e">
        <f t="shared" si="8"/>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6"/>
        <v>#N/A</v>
      </c>
    </row>
    <row r="109" spans="1:75" ht="25" customHeight="1" x14ac:dyDescent="0.15">
      <c r="A109" s="34"/>
      <c r="B109" s="33"/>
      <c r="C109" s="33"/>
      <c r="D109" s="33"/>
      <c r="E109" s="33"/>
      <c r="F109" s="28"/>
      <c r="G109" s="52"/>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7"/>
        <v>#N/A</v>
      </c>
      <c r="AS109" s="70" t="e">
        <f t="shared" si="8"/>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6"/>
        <v>#N/A</v>
      </c>
    </row>
    <row r="110" spans="1:75" ht="25" customHeight="1" x14ac:dyDescent="0.15">
      <c r="A110" s="34"/>
      <c r="B110" s="33"/>
      <c r="C110" s="33"/>
      <c r="D110" s="33"/>
      <c r="E110" s="33"/>
      <c r="F110" s="28"/>
      <c r="G110" s="52"/>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7"/>
        <v>#N/A</v>
      </c>
      <c r="AS110" s="70" t="e">
        <f t="shared" si="8"/>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6"/>
        <v>#N/A</v>
      </c>
    </row>
    <row r="111" spans="1:75" ht="25" customHeight="1" x14ac:dyDescent="0.15">
      <c r="A111" s="34"/>
      <c r="B111" s="33"/>
      <c r="C111" s="33"/>
      <c r="D111" s="33"/>
      <c r="E111" s="33"/>
      <c r="F111" s="28"/>
      <c r="G111" s="52"/>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7"/>
        <v>#N/A</v>
      </c>
      <c r="AS111" s="70" t="e">
        <f t="shared" si="8"/>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6"/>
        <v>#N/A</v>
      </c>
    </row>
    <row r="112" spans="1:75" ht="25" customHeight="1" x14ac:dyDescent="0.15">
      <c r="A112" s="34"/>
      <c r="B112" s="33"/>
      <c r="C112" s="33"/>
      <c r="D112" s="33"/>
      <c r="E112" s="33"/>
      <c r="F112" s="28"/>
      <c r="G112" s="52"/>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7"/>
        <v>#N/A</v>
      </c>
      <c r="AS112" s="70" t="e">
        <f t="shared" si="8"/>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6"/>
        <v>#N/A</v>
      </c>
    </row>
    <row r="113" spans="1:75" ht="25" customHeight="1" x14ac:dyDescent="0.15">
      <c r="A113" s="34"/>
      <c r="B113" s="33"/>
      <c r="C113" s="33"/>
      <c r="D113" s="33"/>
      <c r="E113" s="33"/>
      <c r="F113" s="28"/>
      <c r="G113" s="52"/>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7"/>
        <v>#N/A</v>
      </c>
      <c r="AS113" s="70" t="e">
        <f t="shared" si="8"/>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6"/>
        <v>#N/A</v>
      </c>
    </row>
    <row r="114" spans="1:75" ht="25" customHeight="1" x14ac:dyDescent="0.15">
      <c r="A114" s="34"/>
      <c r="B114" s="33"/>
      <c r="C114" s="33"/>
      <c r="D114" s="33"/>
      <c r="E114" s="33"/>
      <c r="F114" s="28"/>
      <c r="G114" s="52"/>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7"/>
        <v>#N/A</v>
      </c>
      <c r="AS114" s="70" t="e">
        <f t="shared" si="8"/>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6"/>
        <v>#N/A</v>
      </c>
    </row>
    <row r="115" spans="1:75" ht="25" customHeight="1" x14ac:dyDescent="0.15">
      <c r="A115" s="34"/>
      <c r="B115" s="33"/>
      <c r="C115" s="33"/>
      <c r="D115" s="33"/>
      <c r="E115" s="33"/>
      <c r="F115" s="28"/>
      <c r="G115" s="52"/>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7"/>
        <v>#N/A</v>
      </c>
      <c r="AS115" s="70" t="e">
        <f t="shared" si="8"/>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6"/>
        <v>#N/A</v>
      </c>
    </row>
    <row r="116" spans="1:75" ht="25" customHeight="1" x14ac:dyDescent="0.15">
      <c r="A116" s="34"/>
      <c r="B116" s="33"/>
      <c r="C116" s="33"/>
      <c r="D116" s="33"/>
      <c r="E116" s="33"/>
      <c r="F116" s="28"/>
      <c r="G116" s="52"/>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7"/>
        <v>#N/A</v>
      </c>
      <c r="AS116" s="70" t="e">
        <f t="shared" si="8"/>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6"/>
        <v>#N/A</v>
      </c>
    </row>
    <row r="117" spans="1:75" ht="25" customHeight="1" x14ac:dyDescent="0.15">
      <c r="A117" s="34"/>
      <c r="B117" s="33"/>
      <c r="C117" s="33"/>
      <c r="D117" s="33"/>
      <c r="E117" s="33"/>
      <c r="F117" s="28"/>
      <c r="G117" s="52"/>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7"/>
        <v>#N/A</v>
      </c>
      <c r="AS117" s="70" t="e">
        <f t="shared" si="8"/>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6"/>
        <v>#N/A</v>
      </c>
    </row>
    <row r="118" spans="1:75" ht="25" customHeight="1" x14ac:dyDescent="0.15">
      <c r="A118" s="34"/>
      <c r="B118" s="33"/>
      <c r="C118" s="33"/>
      <c r="D118" s="33"/>
      <c r="E118" s="33"/>
      <c r="F118" s="28"/>
      <c r="G118" s="52"/>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7"/>
        <v>#N/A</v>
      </c>
      <c r="AS118" s="70" t="e">
        <f t="shared" si="8"/>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6"/>
        <v>#N/A</v>
      </c>
    </row>
    <row r="119" spans="1:75" ht="25" customHeight="1" x14ac:dyDescent="0.15">
      <c r="A119" s="34"/>
      <c r="B119" s="33"/>
      <c r="C119" s="33"/>
      <c r="D119" s="33"/>
      <c r="E119" s="33"/>
      <c r="F119" s="28"/>
      <c r="G119" s="52"/>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7"/>
        <v>#N/A</v>
      </c>
      <c r="AS119" s="70" t="e">
        <f t="shared" si="8"/>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6"/>
        <v>#N/A</v>
      </c>
    </row>
    <row r="120" spans="1:75" ht="25" customHeight="1" x14ac:dyDescent="0.15">
      <c r="A120" s="34"/>
      <c r="B120" s="33"/>
      <c r="C120" s="33"/>
      <c r="D120" s="33"/>
      <c r="E120" s="33"/>
      <c r="F120" s="28"/>
      <c r="G120" s="52"/>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7"/>
        <v>#N/A</v>
      </c>
      <c r="AS120" s="70" t="e">
        <f t="shared" si="8"/>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6"/>
        <v>#N/A</v>
      </c>
    </row>
    <row r="121" spans="1:75" ht="25" customHeight="1" x14ac:dyDescent="0.15">
      <c r="A121" s="34"/>
      <c r="B121" s="33"/>
      <c r="C121" s="33"/>
      <c r="D121" s="33"/>
      <c r="E121" s="33"/>
      <c r="F121" s="28"/>
      <c r="G121" s="52"/>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7"/>
        <v>#N/A</v>
      </c>
      <c r="AS121" s="70" t="e">
        <f t="shared" si="8"/>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6"/>
        <v>#N/A</v>
      </c>
    </row>
    <row r="122" spans="1:75" ht="25" customHeight="1" x14ac:dyDescent="0.15">
      <c r="A122" s="34"/>
      <c r="B122" s="33"/>
      <c r="C122" s="33"/>
      <c r="D122" s="33"/>
      <c r="E122" s="33"/>
      <c r="F122" s="28"/>
      <c r="G122" s="52"/>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7"/>
        <v>#N/A</v>
      </c>
      <c r="AS122" s="70" t="e">
        <f t="shared" si="8"/>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6"/>
        <v>#N/A</v>
      </c>
    </row>
    <row r="123" spans="1:75" ht="25" customHeight="1" x14ac:dyDescent="0.15">
      <c r="A123" s="34"/>
      <c r="B123" s="33"/>
      <c r="C123" s="33"/>
      <c r="D123" s="33"/>
      <c r="E123" s="33"/>
      <c r="F123" s="28"/>
      <c r="G123" s="52"/>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7"/>
        <v>#N/A</v>
      </c>
      <c r="AS123" s="70" t="e">
        <f t="shared" si="8"/>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6"/>
        <v>#N/A</v>
      </c>
    </row>
    <row r="124" spans="1:75" ht="25" customHeight="1" x14ac:dyDescent="0.15">
      <c r="A124" s="34"/>
      <c r="B124" s="33"/>
      <c r="C124" s="33"/>
      <c r="D124" s="33"/>
      <c r="E124" s="33"/>
      <c r="F124" s="28"/>
      <c r="G124" s="52"/>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7"/>
        <v>#N/A</v>
      </c>
      <c r="AS124" s="70" t="e">
        <f t="shared" si="8"/>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6"/>
        <v>#N/A</v>
      </c>
    </row>
    <row r="125" spans="1:75" ht="25" customHeight="1" x14ac:dyDescent="0.15">
      <c r="A125" s="34"/>
      <c r="B125" s="33"/>
      <c r="C125" s="33"/>
      <c r="D125" s="33"/>
      <c r="E125" s="33"/>
      <c r="F125" s="28"/>
      <c r="G125" s="52"/>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7"/>
        <v>#N/A</v>
      </c>
      <c r="AS125" s="70" t="e">
        <f t="shared" si="8"/>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6"/>
        <v>#N/A</v>
      </c>
    </row>
    <row r="126" spans="1:75" ht="25" customHeight="1" x14ac:dyDescent="0.15">
      <c r="A126" s="34"/>
      <c r="B126" s="33"/>
      <c r="C126" s="33"/>
      <c r="D126" s="33"/>
      <c r="E126" s="33"/>
      <c r="F126" s="28"/>
      <c r="G126" s="52"/>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7"/>
        <v>#N/A</v>
      </c>
      <c r="AS126" s="70" t="e">
        <f t="shared" si="8"/>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6"/>
        <v>#N/A</v>
      </c>
    </row>
    <row r="127" spans="1:75" ht="25" customHeight="1" x14ac:dyDescent="0.15">
      <c r="A127" s="34"/>
      <c r="B127" s="33"/>
      <c r="C127" s="33"/>
      <c r="D127" s="33"/>
      <c r="E127" s="33"/>
      <c r="F127" s="28"/>
      <c r="G127" s="52"/>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7"/>
        <v>#N/A</v>
      </c>
      <c r="AS127" s="70" t="e">
        <f t="shared" si="8"/>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6"/>
        <v>#N/A</v>
      </c>
    </row>
    <row r="128" spans="1:75" ht="25" customHeight="1" x14ac:dyDescent="0.15">
      <c r="A128" s="34"/>
      <c r="B128" s="33"/>
      <c r="C128" s="33"/>
      <c r="D128" s="33"/>
      <c r="E128" s="33"/>
      <c r="F128" s="28"/>
      <c r="G128" s="52"/>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7"/>
        <v>#N/A</v>
      </c>
      <c r="AS128" s="70" t="e">
        <f t="shared" si="8"/>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6"/>
        <v>#N/A</v>
      </c>
    </row>
    <row r="129" spans="1:75" ht="25" customHeight="1" x14ac:dyDescent="0.15">
      <c r="A129" s="34"/>
      <c r="B129" s="33"/>
      <c r="C129" s="33"/>
      <c r="D129" s="33"/>
      <c r="E129" s="33"/>
      <c r="F129" s="28"/>
      <c r="G129" s="52"/>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7"/>
        <v>#N/A</v>
      </c>
      <c r="AS129" s="70" t="e">
        <f t="shared" si="8"/>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ref="BW129:BW188" si="9">SUM(BI129:BV129)</f>
        <v>#N/A</v>
      </c>
    </row>
    <row r="130" spans="1:75" ht="25" customHeight="1" x14ac:dyDescent="0.15">
      <c r="A130" s="34"/>
      <c r="B130" s="33"/>
      <c r="C130" s="33"/>
      <c r="D130" s="33"/>
      <c r="E130" s="33"/>
      <c r="F130" s="28"/>
      <c r="G130" s="52"/>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7"/>
        <v>#N/A</v>
      </c>
      <c r="AS130" s="70" t="e">
        <f t="shared" si="8"/>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9"/>
        <v>#N/A</v>
      </c>
    </row>
    <row r="131" spans="1:75" ht="25" customHeight="1" x14ac:dyDescent="0.15">
      <c r="A131" s="34"/>
      <c r="B131" s="33"/>
      <c r="C131" s="33"/>
      <c r="D131" s="33"/>
      <c r="E131" s="33"/>
      <c r="F131" s="28"/>
      <c r="G131" s="52"/>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7"/>
        <v>#N/A</v>
      </c>
      <c r="AS131" s="70" t="e">
        <f t="shared" si="8"/>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9"/>
        <v>#N/A</v>
      </c>
    </row>
    <row r="132" spans="1:75" ht="25" customHeight="1" x14ac:dyDescent="0.15">
      <c r="A132" s="34"/>
      <c r="B132" s="33"/>
      <c r="C132" s="33"/>
      <c r="D132" s="33"/>
      <c r="E132" s="33"/>
      <c r="F132" s="28"/>
      <c r="G132" s="52"/>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7"/>
        <v>#N/A</v>
      </c>
      <c r="AS132" s="70" t="e">
        <f t="shared" si="8"/>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9"/>
        <v>#N/A</v>
      </c>
    </row>
    <row r="133" spans="1:75" ht="25" customHeight="1" x14ac:dyDescent="0.15">
      <c r="A133" s="34"/>
      <c r="B133" s="33"/>
      <c r="C133" s="33"/>
      <c r="D133" s="33"/>
      <c r="E133" s="33"/>
      <c r="F133" s="28"/>
      <c r="G133" s="52"/>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10">ROUND((AZ$2*AZ133+BA$2*BA133+BB$2*BB133+BC$2*BC133+BD$2*BD133+BE$2*BE133+BF$2*BF133+BG$2*BG133)/3,0)</f>
        <v>#N/A</v>
      </c>
      <c r="AS133" s="70" t="e">
        <f t="shared" si="8"/>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9"/>
        <v>#N/A</v>
      </c>
    </row>
    <row r="134" spans="1:75" ht="25" customHeight="1" x14ac:dyDescent="0.15">
      <c r="A134" s="34"/>
      <c r="B134" s="33"/>
      <c r="C134" s="33"/>
      <c r="D134" s="33"/>
      <c r="E134" s="33"/>
      <c r="F134" s="28"/>
      <c r="G134" s="52"/>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10"/>
        <v>#N/A</v>
      </c>
      <c r="AS134" s="70" t="e">
        <f t="shared" ref="AS134:AS189" si="11">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9"/>
        <v>#N/A</v>
      </c>
    </row>
    <row r="135" spans="1:75" ht="25" customHeight="1" x14ac:dyDescent="0.15">
      <c r="A135" s="34"/>
      <c r="B135" s="33"/>
      <c r="C135" s="33"/>
      <c r="D135" s="33"/>
      <c r="E135" s="33"/>
      <c r="F135" s="28"/>
      <c r="G135" s="52"/>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10"/>
        <v>#N/A</v>
      </c>
      <c r="AS135" s="70" t="e">
        <f t="shared" si="11"/>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9"/>
        <v>#N/A</v>
      </c>
    </row>
    <row r="136" spans="1:75" ht="25" customHeight="1" x14ac:dyDescent="0.15">
      <c r="A136" s="34"/>
      <c r="B136" s="33"/>
      <c r="C136" s="33"/>
      <c r="D136" s="33"/>
      <c r="E136" s="33"/>
      <c r="F136" s="28"/>
      <c r="G136" s="52"/>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10"/>
        <v>#N/A</v>
      </c>
      <c r="AS136" s="70" t="e">
        <f t="shared" si="11"/>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9"/>
        <v>#N/A</v>
      </c>
    </row>
    <row r="137" spans="1:75" ht="25" customHeight="1" x14ac:dyDescent="0.15">
      <c r="A137" s="34"/>
      <c r="B137" s="33"/>
      <c r="C137" s="33"/>
      <c r="D137" s="33"/>
      <c r="E137" s="33"/>
      <c r="F137" s="28"/>
      <c r="G137" s="52"/>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10"/>
        <v>#N/A</v>
      </c>
      <c r="AS137" s="70" t="e">
        <f t="shared" si="11"/>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9"/>
        <v>#N/A</v>
      </c>
    </row>
    <row r="138" spans="1:75" ht="25" customHeight="1" x14ac:dyDescent="0.15">
      <c r="A138" s="34"/>
      <c r="B138" s="33"/>
      <c r="C138" s="33"/>
      <c r="D138" s="33"/>
      <c r="E138" s="33"/>
      <c r="F138" s="28"/>
      <c r="G138" s="52"/>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10"/>
        <v>#N/A</v>
      </c>
      <c r="AS138" s="70" t="e">
        <f t="shared" si="11"/>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9"/>
        <v>#N/A</v>
      </c>
    </row>
    <row r="139" spans="1:75" ht="25" customHeight="1" x14ac:dyDescent="0.15">
      <c r="A139" s="34"/>
      <c r="B139" s="33"/>
      <c r="C139" s="33"/>
      <c r="D139" s="33"/>
      <c r="E139" s="33"/>
      <c r="F139" s="28"/>
      <c r="G139" s="52"/>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10"/>
        <v>#N/A</v>
      </c>
      <c r="AS139" s="70" t="e">
        <f t="shared" si="11"/>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9"/>
        <v>#N/A</v>
      </c>
    </row>
    <row r="140" spans="1:75" ht="25" customHeight="1" x14ac:dyDescent="0.15">
      <c r="A140" s="34"/>
      <c r="B140" s="33"/>
      <c r="C140" s="33"/>
      <c r="D140" s="33"/>
      <c r="E140" s="33"/>
      <c r="F140" s="28"/>
      <c r="G140" s="52"/>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10"/>
        <v>#N/A</v>
      </c>
      <c r="AS140" s="70" t="e">
        <f t="shared" si="11"/>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9"/>
        <v>#N/A</v>
      </c>
    </row>
    <row r="141" spans="1:75" ht="25" customHeight="1" x14ac:dyDescent="0.15">
      <c r="A141" s="34"/>
      <c r="B141" s="33"/>
      <c r="C141" s="33"/>
      <c r="D141" s="33"/>
      <c r="E141" s="33"/>
      <c r="F141" s="28"/>
      <c r="G141" s="52"/>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10"/>
        <v>#N/A</v>
      </c>
      <c r="AS141" s="70" t="e">
        <f t="shared" si="11"/>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9"/>
        <v>#N/A</v>
      </c>
    </row>
    <row r="142" spans="1:75" ht="25" customHeight="1" x14ac:dyDescent="0.15">
      <c r="A142" s="34"/>
      <c r="B142" s="33"/>
      <c r="C142" s="33"/>
      <c r="D142" s="33"/>
      <c r="E142" s="33"/>
      <c r="F142" s="28"/>
      <c r="G142" s="52"/>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10"/>
        <v>#N/A</v>
      </c>
      <c r="AS142" s="70" t="e">
        <f t="shared" si="11"/>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9"/>
        <v>#N/A</v>
      </c>
    </row>
    <row r="143" spans="1:75" ht="25" customHeight="1" x14ac:dyDescent="0.15">
      <c r="A143" s="34"/>
      <c r="B143" s="33"/>
      <c r="C143" s="33"/>
      <c r="D143" s="33"/>
      <c r="E143" s="33"/>
      <c r="F143" s="28"/>
      <c r="G143" s="52"/>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10"/>
        <v>#N/A</v>
      </c>
      <c r="AS143" s="70" t="e">
        <f t="shared" si="11"/>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9"/>
        <v>#N/A</v>
      </c>
    </row>
    <row r="144" spans="1:75" ht="25" customHeight="1" x14ac:dyDescent="0.15">
      <c r="A144" s="34"/>
      <c r="B144" s="33"/>
      <c r="C144" s="33"/>
      <c r="D144" s="33"/>
      <c r="E144" s="33"/>
      <c r="F144" s="28"/>
      <c r="G144" s="52"/>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10"/>
        <v>#N/A</v>
      </c>
      <c r="AS144" s="70" t="e">
        <f t="shared" si="11"/>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9"/>
        <v>#N/A</v>
      </c>
    </row>
    <row r="145" spans="1:75" ht="25" customHeight="1" x14ac:dyDescent="0.15">
      <c r="A145" s="34"/>
      <c r="B145" s="33"/>
      <c r="C145" s="33"/>
      <c r="D145" s="33"/>
      <c r="E145" s="33"/>
      <c r="F145" s="28"/>
      <c r="G145" s="52"/>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10"/>
        <v>#N/A</v>
      </c>
      <c r="AS145" s="70" t="e">
        <f t="shared" si="11"/>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9"/>
        <v>#N/A</v>
      </c>
    </row>
    <row r="146" spans="1:75" ht="25" customHeight="1" x14ac:dyDescent="0.15">
      <c r="A146" s="34"/>
      <c r="B146" s="33"/>
      <c r="C146" s="33"/>
      <c r="D146" s="33"/>
      <c r="E146" s="33"/>
      <c r="F146" s="28"/>
      <c r="G146" s="52"/>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10"/>
        <v>#N/A</v>
      </c>
      <c r="AS146" s="70" t="e">
        <f t="shared" si="11"/>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9"/>
        <v>#N/A</v>
      </c>
    </row>
    <row r="147" spans="1:75" ht="25" customHeight="1" x14ac:dyDescent="0.15">
      <c r="A147" s="34"/>
      <c r="B147" s="33"/>
      <c r="C147" s="33"/>
      <c r="D147" s="33"/>
      <c r="E147" s="33"/>
      <c r="F147" s="28"/>
      <c r="G147" s="52"/>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10"/>
        <v>#N/A</v>
      </c>
      <c r="AS147" s="70" t="e">
        <f t="shared" si="11"/>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9"/>
        <v>#N/A</v>
      </c>
    </row>
    <row r="148" spans="1:75" ht="25" customHeight="1" x14ac:dyDescent="0.15">
      <c r="A148" s="34"/>
      <c r="B148" s="33"/>
      <c r="C148" s="33"/>
      <c r="D148" s="33"/>
      <c r="E148" s="33"/>
      <c r="F148" s="28"/>
      <c r="G148" s="52"/>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10"/>
        <v>#N/A</v>
      </c>
      <c r="AS148" s="70" t="e">
        <f t="shared" si="11"/>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9"/>
        <v>#N/A</v>
      </c>
    </row>
    <row r="149" spans="1:75" ht="25" customHeight="1" x14ac:dyDescent="0.15">
      <c r="A149" s="34"/>
      <c r="B149" s="33"/>
      <c r="C149" s="33"/>
      <c r="D149" s="33"/>
      <c r="E149" s="33"/>
      <c r="F149" s="28"/>
      <c r="G149" s="52"/>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10"/>
        <v>#N/A</v>
      </c>
      <c r="AS149" s="70" t="e">
        <f t="shared" si="11"/>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9"/>
        <v>#N/A</v>
      </c>
    </row>
    <row r="150" spans="1:75" ht="25" customHeight="1" x14ac:dyDescent="0.15">
      <c r="A150" s="34"/>
      <c r="B150" s="33"/>
      <c r="C150" s="33"/>
      <c r="D150" s="33"/>
      <c r="E150" s="33"/>
      <c r="F150" s="28"/>
      <c r="G150" s="52"/>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10"/>
        <v>#N/A</v>
      </c>
      <c r="AS150" s="70" t="e">
        <f t="shared" si="11"/>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9"/>
        <v>#N/A</v>
      </c>
    </row>
    <row r="151" spans="1:75" ht="25" customHeight="1" x14ac:dyDescent="0.15">
      <c r="A151" s="34"/>
      <c r="B151" s="33"/>
      <c r="C151" s="33"/>
      <c r="D151" s="33"/>
      <c r="E151" s="33"/>
      <c r="F151" s="28"/>
      <c r="G151" s="52"/>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10"/>
        <v>#N/A</v>
      </c>
      <c r="AS151" s="70" t="e">
        <f t="shared" si="11"/>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9"/>
        <v>#N/A</v>
      </c>
    </row>
    <row r="152" spans="1:75" ht="25" customHeight="1" x14ac:dyDescent="0.15">
      <c r="A152" s="34"/>
      <c r="B152" s="33"/>
      <c r="C152" s="33"/>
      <c r="D152" s="33"/>
      <c r="E152" s="33"/>
      <c r="F152" s="28"/>
      <c r="G152" s="52"/>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10"/>
        <v>#N/A</v>
      </c>
      <c r="AS152" s="70" t="e">
        <f t="shared" si="11"/>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9"/>
        <v>#N/A</v>
      </c>
    </row>
    <row r="153" spans="1:75" ht="25" customHeight="1" x14ac:dyDescent="0.15">
      <c r="A153" s="34"/>
      <c r="B153" s="33"/>
      <c r="C153" s="33"/>
      <c r="D153" s="33"/>
      <c r="E153" s="33"/>
      <c r="F153" s="28"/>
      <c r="G153" s="52"/>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10"/>
        <v>#N/A</v>
      </c>
      <c r="AS153" s="70" t="e">
        <f t="shared" si="11"/>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9"/>
        <v>#N/A</v>
      </c>
    </row>
    <row r="154" spans="1:75" ht="25" customHeight="1" x14ac:dyDescent="0.15">
      <c r="A154" s="34"/>
      <c r="B154" s="33"/>
      <c r="C154" s="33"/>
      <c r="D154" s="33"/>
      <c r="E154" s="33"/>
      <c r="F154" s="28"/>
      <c r="G154" s="52"/>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10"/>
        <v>#N/A</v>
      </c>
      <c r="AS154" s="70" t="e">
        <f t="shared" si="11"/>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9"/>
        <v>#N/A</v>
      </c>
    </row>
    <row r="155" spans="1:75" ht="25" customHeight="1" x14ac:dyDescent="0.15">
      <c r="A155" s="34"/>
      <c r="B155" s="33"/>
      <c r="C155" s="33"/>
      <c r="D155" s="33"/>
      <c r="E155" s="33"/>
      <c r="F155" s="28"/>
      <c r="G155" s="52"/>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10"/>
        <v>#N/A</v>
      </c>
      <c r="AS155" s="70" t="e">
        <f t="shared" si="11"/>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9"/>
        <v>#N/A</v>
      </c>
    </row>
    <row r="156" spans="1:75" ht="25" customHeight="1" x14ac:dyDescent="0.15">
      <c r="A156" s="34"/>
      <c r="B156" s="33"/>
      <c r="C156" s="33"/>
      <c r="D156" s="33"/>
      <c r="E156" s="33"/>
      <c r="F156" s="28"/>
      <c r="G156" s="52"/>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10"/>
        <v>#N/A</v>
      </c>
      <c r="AS156" s="70" t="e">
        <f t="shared" si="11"/>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9"/>
        <v>#N/A</v>
      </c>
    </row>
    <row r="157" spans="1:75" ht="25" customHeight="1" x14ac:dyDescent="0.15">
      <c r="A157" s="34"/>
      <c r="B157" s="33"/>
      <c r="C157" s="33"/>
      <c r="D157" s="33"/>
      <c r="E157" s="33"/>
      <c r="F157" s="28"/>
      <c r="G157" s="52"/>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10"/>
        <v>#N/A</v>
      </c>
      <c r="AS157" s="70" t="e">
        <f t="shared" si="11"/>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9"/>
        <v>#N/A</v>
      </c>
    </row>
    <row r="158" spans="1:75" ht="25" customHeight="1" x14ac:dyDescent="0.15">
      <c r="A158" s="34"/>
      <c r="B158" s="33"/>
      <c r="C158" s="33"/>
      <c r="D158" s="33"/>
      <c r="E158" s="33"/>
      <c r="F158" s="28"/>
      <c r="G158" s="52"/>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10"/>
        <v>#N/A</v>
      </c>
      <c r="AS158" s="70" t="e">
        <f t="shared" si="11"/>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9"/>
        <v>#N/A</v>
      </c>
    </row>
    <row r="159" spans="1:75" ht="25" customHeight="1" x14ac:dyDescent="0.15">
      <c r="A159" s="34"/>
      <c r="B159" s="33"/>
      <c r="C159" s="33"/>
      <c r="D159" s="33"/>
      <c r="E159" s="33"/>
      <c r="F159" s="28"/>
      <c r="G159" s="52"/>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10"/>
        <v>#N/A</v>
      </c>
      <c r="AS159" s="70" t="e">
        <f t="shared" si="11"/>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9"/>
        <v>#N/A</v>
      </c>
    </row>
    <row r="160" spans="1:75" ht="25" customHeight="1" x14ac:dyDescent="0.15">
      <c r="A160" s="34"/>
      <c r="B160" s="33"/>
      <c r="C160" s="33"/>
      <c r="D160" s="33"/>
      <c r="E160" s="33"/>
      <c r="F160" s="28"/>
      <c r="G160" s="52"/>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10"/>
        <v>#N/A</v>
      </c>
      <c r="AS160" s="70" t="e">
        <f t="shared" si="11"/>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9"/>
        <v>#N/A</v>
      </c>
    </row>
    <row r="161" spans="1:75" ht="25" customHeight="1" x14ac:dyDescent="0.15">
      <c r="A161" s="34"/>
      <c r="B161" s="33"/>
      <c r="C161" s="33"/>
      <c r="D161" s="33"/>
      <c r="E161" s="33"/>
      <c r="F161" s="28"/>
      <c r="G161" s="52"/>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10"/>
        <v>#N/A</v>
      </c>
      <c r="AS161" s="70" t="e">
        <f t="shared" si="11"/>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9"/>
        <v>#N/A</v>
      </c>
    </row>
    <row r="162" spans="1:75" ht="25" customHeight="1" x14ac:dyDescent="0.15">
      <c r="A162" s="34"/>
      <c r="B162" s="33"/>
      <c r="C162" s="33"/>
      <c r="D162" s="33"/>
      <c r="E162" s="33"/>
      <c r="F162" s="28"/>
      <c r="G162" s="52"/>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10"/>
        <v>#N/A</v>
      </c>
      <c r="AS162" s="70" t="e">
        <f t="shared" si="11"/>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9"/>
        <v>#N/A</v>
      </c>
    </row>
    <row r="163" spans="1:75" ht="25" customHeight="1" x14ac:dyDescent="0.15">
      <c r="A163" s="34"/>
      <c r="B163" s="33"/>
      <c r="C163" s="33"/>
      <c r="D163" s="33"/>
      <c r="E163" s="33"/>
      <c r="F163" s="28"/>
      <c r="G163" s="52"/>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10"/>
        <v>#N/A</v>
      </c>
      <c r="AS163" s="70" t="e">
        <f t="shared" si="11"/>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9"/>
        <v>#N/A</v>
      </c>
    </row>
    <row r="164" spans="1:75" ht="25" customHeight="1" x14ac:dyDescent="0.15">
      <c r="A164" s="34"/>
      <c r="B164" s="33"/>
      <c r="C164" s="33"/>
      <c r="D164" s="33"/>
      <c r="E164" s="33"/>
      <c r="F164" s="28"/>
      <c r="G164" s="52"/>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10"/>
        <v>#N/A</v>
      </c>
      <c r="AS164" s="70" t="e">
        <f t="shared" si="11"/>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9"/>
        <v>#N/A</v>
      </c>
    </row>
    <row r="165" spans="1:75" ht="25" customHeight="1" x14ac:dyDescent="0.15">
      <c r="A165" s="34"/>
      <c r="B165" s="33"/>
      <c r="C165" s="33"/>
      <c r="D165" s="33"/>
      <c r="E165" s="33"/>
      <c r="F165" s="28"/>
      <c r="G165" s="52"/>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10"/>
        <v>#N/A</v>
      </c>
      <c r="AS165" s="70" t="e">
        <f t="shared" si="11"/>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9"/>
        <v>#N/A</v>
      </c>
    </row>
    <row r="166" spans="1:75" ht="25" customHeight="1" x14ac:dyDescent="0.15">
      <c r="A166" s="34"/>
      <c r="B166" s="33"/>
      <c r="C166" s="33"/>
      <c r="D166" s="33"/>
      <c r="E166" s="33"/>
      <c r="F166" s="28"/>
      <c r="G166" s="52"/>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10"/>
        <v>#N/A</v>
      </c>
      <c r="AS166" s="70" t="e">
        <f t="shared" si="11"/>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9"/>
        <v>#N/A</v>
      </c>
    </row>
    <row r="167" spans="1:75" ht="25" customHeight="1" x14ac:dyDescent="0.15">
      <c r="A167" s="34"/>
      <c r="B167" s="33"/>
      <c r="C167" s="33"/>
      <c r="D167" s="33"/>
      <c r="E167" s="33"/>
      <c r="F167" s="28"/>
      <c r="G167" s="52"/>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10"/>
        <v>#N/A</v>
      </c>
      <c r="AS167" s="70" t="e">
        <f t="shared" si="11"/>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9"/>
        <v>#N/A</v>
      </c>
    </row>
    <row r="168" spans="1:75" ht="25" customHeight="1" x14ac:dyDescent="0.15">
      <c r="A168" s="34"/>
      <c r="B168" s="33"/>
      <c r="C168" s="33"/>
      <c r="D168" s="33"/>
      <c r="E168" s="33"/>
      <c r="F168" s="28"/>
      <c r="G168" s="52"/>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10"/>
        <v>#N/A</v>
      </c>
      <c r="AS168" s="70" t="e">
        <f t="shared" si="11"/>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9"/>
        <v>#N/A</v>
      </c>
    </row>
    <row r="169" spans="1:75" ht="25" customHeight="1" x14ac:dyDescent="0.15">
      <c r="A169" s="34"/>
      <c r="B169" s="33"/>
      <c r="C169" s="33"/>
      <c r="D169" s="33"/>
      <c r="E169" s="33"/>
      <c r="F169" s="28"/>
      <c r="G169" s="52"/>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10"/>
        <v>#N/A</v>
      </c>
      <c r="AS169" s="70" t="e">
        <f t="shared" si="11"/>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9"/>
        <v>#N/A</v>
      </c>
    </row>
    <row r="170" spans="1:75" ht="25" customHeight="1" x14ac:dyDescent="0.15">
      <c r="A170" s="34"/>
      <c r="B170" s="33"/>
      <c r="C170" s="33"/>
      <c r="D170" s="33"/>
      <c r="E170" s="33"/>
      <c r="F170" s="28"/>
      <c r="G170" s="52"/>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10"/>
        <v>#N/A</v>
      </c>
      <c r="AS170" s="70" t="e">
        <f t="shared" si="11"/>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9"/>
        <v>#N/A</v>
      </c>
    </row>
    <row r="171" spans="1:75" ht="25" customHeight="1" x14ac:dyDescent="0.15">
      <c r="A171" s="34"/>
      <c r="B171" s="33"/>
      <c r="C171" s="33"/>
      <c r="D171" s="33"/>
      <c r="E171" s="33"/>
      <c r="F171" s="28"/>
      <c r="G171" s="52"/>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10"/>
        <v>#N/A</v>
      </c>
      <c r="AS171" s="70" t="e">
        <f t="shared" si="11"/>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9"/>
        <v>#N/A</v>
      </c>
    </row>
    <row r="172" spans="1:75" ht="25" customHeight="1" x14ac:dyDescent="0.15">
      <c r="A172" s="34"/>
      <c r="B172" s="33"/>
      <c r="C172" s="33"/>
      <c r="D172" s="33"/>
      <c r="E172" s="33"/>
      <c r="F172" s="28"/>
      <c r="G172" s="52"/>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10"/>
        <v>#N/A</v>
      </c>
      <c r="AS172" s="70" t="e">
        <f t="shared" si="11"/>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9"/>
        <v>#N/A</v>
      </c>
    </row>
    <row r="173" spans="1:75" ht="25" customHeight="1" x14ac:dyDescent="0.15">
      <c r="A173" s="34"/>
      <c r="B173" s="33"/>
      <c r="C173" s="33"/>
      <c r="D173" s="33"/>
      <c r="E173" s="33"/>
      <c r="F173" s="28"/>
      <c r="G173" s="52"/>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10"/>
        <v>#N/A</v>
      </c>
      <c r="AS173" s="70" t="e">
        <f t="shared" si="11"/>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9"/>
        <v>#N/A</v>
      </c>
    </row>
    <row r="174" spans="1:75" ht="25" customHeight="1" x14ac:dyDescent="0.15">
      <c r="A174" s="34"/>
      <c r="B174" s="33"/>
      <c r="C174" s="33"/>
      <c r="D174" s="33"/>
      <c r="E174" s="33"/>
      <c r="F174" s="28"/>
      <c r="G174" s="52"/>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10"/>
        <v>#N/A</v>
      </c>
      <c r="AS174" s="70" t="e">
        <f t="shared" si="11"/>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9"/>
        <v>#N/A</v>
      </c>
    </row>
    <row r="175" spans="1:75" ht="25" customHeight="1" x14ac:dyDescent="0.15">
      <c r="A175" s="34"/>
      <c r="B175" s="33"/>
      <c r="C175" s="33"/>
      <c r="D175" s="33"/>
      <c r="E175" s="33"/>
      <c r="F175" s="28"/>
      <c r="G175" s="52"/>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10"/>
        <v>#N/A</v>
      </c>
      <c r="AS175" s="70" t="e">
        <f t="shared" si="11"/>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9"/>
        <v>#N/A</v>
      </c>
    </row>
    <row r="176" spans="1:75" ht="25" customHeight="1" x14ac:dyDescent="0.15">
      <c r="A176" s="34"/>
      <c r="B176" s="33"/>
      <c r="C176" s="33"/>
      <c r="D176" s="33"/>
      <c r="E176" s="33"/>
      <c r="F176" s="28"/>
      <c r="G176" s="52"/>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10"/>
        <v>#N/A</v>
      </c>
      <c r="AS176" s="70" t="e">
        <f t="shared" si="11"/>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9"/>
        <v>#N/A</v>
      </c>
    </row>
    <row r="177" spans="1:75" ht="25" customHeight="1" x14ac:dyDescent="0.15">
      <c r="A177" s="34"/>
      <c r="B177" s="33"/>
      <c r="C177" s="33"/>
      <c r="D177" s="33"/>
      <c r="E177" s="33"/>
      <c r="F177" s="28"/>
      <c r="G177" s="52"/>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10"/>
        <v>#N/A</v>
      </c>
      <c r="AS177" s="70" t="e">
        <f t="shared" si="11"/>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9"/>
        <v>#N/A</v>
      </c>
    </row>
    <row r="178" spans="1:75" ht="25" customHeight="1" x14ac:dyDescent="0.15">
      <c r="A178" s="34"/>
      <c r="B178" s="33"/>
      <c r="C178" s="33"/>
      <c r="D178" s="33"/>
      <c r="E178" s="33"/>
      <c r="F178" s="28"/>
      <c r="G178" s="52"/>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10"/>
        <v>#N/A</v>
      </c>
      <c r="AS178" s="70" t="e">
        <f t="shared" si="11"/>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9"/>
        <v>#N/A</v>
      </c>
    </row>
    <row r="179" spans="1:75" ht="25" customHeight="1" x14ac:dyDescent="0.15">
      <c r="A179" s="34"/>
      <c r="B179" s="33"/>
      <c r="C179" s="33"/>
      <c r="D179" s="33"/>
      <c r="E179" s="33"/>
      <c r="F179" s="28"/>
      <c r="G179" s="52"/>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10"/>
        <v>#N/A</v>
      </c>
      <c r="AS179" s="70" t="e">
        <f t="shared" si="11"/>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9"/>
        <v>#N/A</v>
      </c>
    </row>
    <row r="180" spans="1:75" ht="25" customHeight="1" x14ac:dyDescent="0.15">
      <c r="A180" s="34"/>
      <c r="B180" s="33"/>
      <c r="C180" s="33"/>
      <c r="D180" s="33"/>
      <c r="E180" s="33"/>
      <c r="F180" s="28"/>
      <c r="G180" s="52"/>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10"/>
        <v>#N/A</v>
      </c>
      <c r="AS180" s="70" t="e">
        <f t="shared" si="11"/>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9"/>
        <v>#N/A</v>
      </c>
    </row>
    <row r="181" spans="1:75" ht="25" customHeight="1" x14ac:dyDescent="0.15">
      <c r="A181" s="34"/>
      <c r="B181" s="33"/>
      <c r="C181" s="33"/>
      <c r="D181" s="33"/>
      <c r="E181" s="33"/>
      <c r="F181" s="28"/>
      <c r="G181" s="52"/>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10"/>
        <v>#N/A</v>
      </c>
      <c r="AS181" s="70" t="e">
        <f t="shared" si="11"/>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9"/>
        <v>#N/A</v>
      </c>
    </row>
    <row r="182" spans="1:75" ht="25" customHeight="1" x14ac:dyDescent="0.15">
      <c r="A182" s="34"/>
      <c r="B182" s="33"/>
      <c r="C182" s="33"/>
      <c r="D182" s="33"/>
      <c r="E182" s="33"/>
      <c r="F182" s="28"/>
      <c r="G182" s="52"/>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10"/>
        <v>#N/A</v>
      </c>
      <c r="AS182" s="70" t="e">
        <f t="shared" si="11"/>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9"/>
        <v>#N/A</v>
      </c>
    </row>
    <row r="183" spans="1:75" ht="25" customHeight="1" x14ac:dyDescent="0.15">
      <c r="A183" s="34"/>
      <c r="B183" s="33"/>
      <c r="C183" s="33"/>
      <c r="D183" s="33"/>
      <c r="E183" s="33"/>
      <c r="F183" s="28"/>
      <c r="G183" s="52"/>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10"/>
        <v>#N/A</v>
      </c>
      <c r="AS183" s="70" t="e">
        <f t="shared" si="11"/>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9"/>
        <v>#N/A</v>
      </c>
    </row>
    <row r="184" spans="1:75" ht="25" customHeight="1" x14ac:dyDescent="0.15">
      <c r="A184" s="34"/>
      <c r="B184" s="33"/>
      <c r="C184" s="33"/>
      <c r="D184" s="33"/>
      <c r="E184" s="33"/>
      <c r="F184" s="28"/>
      <c r="G184" s="52"/>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10"/>
        <v>#N/A</v>
      </c>
      <c r="AS184" s="70" t="e">
        <f t="shared" si="11"/>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9"/>
        <v>#N/A</v>
      </c>
    </row>
    <row r="185" spans="1:75" ht="25" customHeight="1" x14ac:dyDescent="0.15">
      <c r="A185" s="34"/>
      <c r="B185" s="33"/>
      <c r="C185" s="33"/>
      <c r="D185" s="33"/>
      <c r="E185" s="33"/>
      <c r="F185" s="28"/>
      <c r="G185" s="52"/>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10"/>
        <v>#N/A</v>
      </c>
      <c r="AS185" s="70" t="e">
        <f t="shared" si="11"/>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9"/>
        <v>#N/A</v>
      </c>
    </row>
    <row r="186" spans="1:75" ht="25" customHeight="1" x14ac:dyDescent="0.15">
      <c r="A186" s="34"/>
      <c r="B186" s="33"/>
      <c r="C186" s="33"/>
      <c r="D186" s="33"/>
      <c r="E186" s="33"/>
      <c r="F186" s="28"/>
      <c r="G186" s="52"/>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10"/>
        <v>#N/A</v>
      </c>
      <c r="AS186" s="70" t="e">
        <f t="shared" si="11"/>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9"/>
        <v>#N/A</v>
      </c>
    </row>
    <row r="187" spans="1:75" ht="25" customHeight="1" x14ac:dyDescent="0.15">
      <c r="A187" s="34"/>
      <c r="B187" s="33"/>
      <c r="C187" s="33"/>
      <c r="D187" s="33"/>
      <c r="E187" s="33"/>
      <c r="F187" s="28"/>
      <c r="G187" s="52"/>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10"/>
        <v>#N/A</v>
      </c>
      <c r="AS187" s="70" t="e">
        <f t="shared" si="11"/>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9"/>
        <v>#N/A</v>
      </c>
    </row>
    <row r="188" spans="1:75" ht="25" customHeight="1" x14ac:dyDescent="0.15">
      <c r="A188" s="34"/>
      <c r="B188" s="33"/>
      <c r="C188" s="33"/>
      <c r="D188" s="33"/>
      <c r="E188" s="33"/>
      <c r="F188" s="28"/>
      <c r="G188" s="52"/>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10"/>
        <v>#N/A</v>
      </c>
      <c r="AS188" s="70" t="e">
        <f t="shared" si="11"/>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9"/>
        <v>#N/A</v>
      </c>
    </row>
    <row r="189" spans="1:75" ht="25" customHeight="1" x14ac:dyDescent="0.15">
      <c r="A189" s="34"/>
      <c r="B189" s="33"/>
      <c r="C189" s="33"/>
      <c r="D189" s="33"/>
      <c r="E189" s="33"/>
      <c r="F189" s="28"/>
      <c r="G189" s="52"/>
      <c r="H189" s="52"/>
      <c r="I189" s="52"/>
      <c r="J189" s="52"/>
      <c r="K189" s="52"/>
      <c r="L189" s="52"/>
      <c r="M189" s="52"/>
      <c r="N189" s="52"/>
      <c r="O189" s="53"/>
      <c r="P189" s="53"/>
      <c r="Q189" s="53"/>
      <c r="R189" s="53"/>
      <c r="S189" s="53"/>
      <c r="T189" s="53"/>
      <c r="U189" s="53"/>
      <c r="AR189" s="52">
        <f t="shared" si="10"/>
        <v>0</v>
      </c>
      <c r="AS189" s="70" t="str">
        <f t="shared" si="11"/>
        <v>This Project does not fully meet qualification criteria</v>
      </c>
    </row>
    <row r="190" spans="1:75" ht="25" customHeight="1" x14ac:dyDescent="0.15">
      <c r="A190" s="34"/>
      <c r="B190" s="33"/>
      <c r="C190" s="33"/>
      <c r="D190" s="33"/>
      <c r="E190" s="33"/>
      <c r="F190" s="28"/>
      <c r="G190" s="52"/>
      <c r="H190" s="52"/>
      <c r="I190" s="52"/>
      <c r="J190" s="52"/>
      <c r="K190" s="52"/>
      <c r="L190" s="52"/>
      <c r="M190" s="52"/>
      <c r="N190" s="52"/>
      <c r="O190" s="53"/>
      <c r="P190" s="53"/>
      <c r="Q190" s="53"/>
      <c r="R190" s="53"/>
      <c r="S190" s="53"/>
      <c r="T190" s="53"/>
      <c r="U190" s="53"/>
    </row>
    <row r="191" spans="1:75" ht="25" customHeight="1" x14ac:dyDescent="0.15">
      <c r="A191" s="34"/>
      <c r="B191" s="33"/>
      <c r="C191" s="33"/>
      <c r="D191" s="33"/>
      <c r="E191" s="33"/>
      <c r="F191" s="28"/>
      <c r="G191" s="52"/>
      <c r="H191" s="52"/>
      <c r="I191" s="52"/>
      <c r="J191" s="52"/>
      <c r="K191" s="52"/>
      <c r="L191" s="52"/>
      <c r="M191" s="52"/>
      <c r="N191" s="52"/>
      <c r="O191" s="53"/>
      <c r="P191" s="53"/>
      <c r="Q191" s="53"/>
      <c r="R191" s="53"/>
      <c r="S191" s="53"/>
      <c r="T191" s="53"/>
      <c r="U191" s="53"/>
    </row>
    <row r="192" spans="1:75" ht="25" customHeight="1" x14ac:dyDescent="0.15">
      <c r="A192" s="34"/>
      <c r="B192" s="33"/>
      <c r="C192" s="33"/>
      <c r="D192" s="33"/>
      <c r="E192" s="33"/>
      <c r="F192" s="28"/>
      <c r="G192" s="52"/>
      <c r="H192" s="52"/>
      <c r="I192" s="52"/>
      <c r="J192" s="52"/>
      <c r="K192" s="52"/>
      <c r="L192" s="52"/>
      <c r="M192" s="52"/>
      <c r="N192" s="52"/>
      <c r="O192" s="53"/>
      <c r="P192" s="53"/>
      <c r="Q192" s="53"/>
      <c r="R192" s="53"/>
      <c r="S192" s="53"/>
      <c r="T192" s="53"/>
      <c r="U192" s="53"/>
    </row>
    <row r="193" spans="1:21" ht="25" customHeight="1" x14ac:dyDescent="0.15">
      <c r="A193" s="34"/>
      <c r="B193" s="33"/>
      <c r="C193" s="33"/>
      <c r="D193" s="33"/>
      <c r="E193" s="33"/>
      <c r="F193" s="28"/>
      <c r="G193" s="52"/>
      <c r="H193" s="52"/>
      <c r="I193" s="52"/>
      <c r="J193" s="52"/>
      <c r="K193" s="52"/>
      <c r="L193" s="52"/>
      <c r="M193" s="52"/>
      <c r="N193" s="52"/>
      <c r="O193" s="53"/>
      <c r="P193" s="53"/>
      <c r="Q193" s="53"/>
      <c r="R193" s="53"/>
      <c r="S193" s="53"/>
      <c r="T193" s="53"/>
      <c r="U193" s="53"/>
    </row>
    <row r="194" spans="1:21" ht="25" customHeight="1" x14ac:dyDescent="0.15">
      <c r="A194" s="34"/>
      <c r="B194" s="33"/>
      <c r="C194" s="33"/>
      <c r="D194" s="33"/>
      <c r="E194" s="33"/>
      <c r="F194" s="28"/>
      <c r="G194" s="52"/>
      <c r="H194" s="52"/>
      <c r="I194" s="52"/>
      <c r="J194" s="52"/>
      <c r="K194" s="52"/>
      <c r="L194" s="52"/>
      <c r="M194" s="52"/>
      <c r="N194" s="52"/>
      <c r="O194" s="53"/>
      <c r="P194" s="53"/>
      <c r="Q194" s="53"/>
      <c r="R194" s="53"/>
      <c r="S194" s="53"/>
      <c r="T194" s="53"/>
      <c r="U194" s="53"/>
    </row>
    <row r="195" spans="1:21" ht="25" customHeight="1" x14ac:dyDescent="0.15">
      <c r="A195" s="34"/>
      <c r="B195" s="33"/>
      <c r="C195" s="33"/>
      <c r="D195" s="33"/>
      <c r="E195" s="33"/>
      <c r="F195" s="28"/>
      <c r="G195" s="52"/>
      <c r="H195" s="52"/>
      <c r="I195" s="52"/>
      <c r="J195" s="52"/>
      <c r="K195" s="52"/>
      <c r="L195" s="52"/>
      <c r="M195" s="52"/>
      <c r="N195" s="52"/>
      <c r="O195" s="53"/>
      <c r="P195" s="53"/>
      <c r="Q195" s="53"/>
      <c r="R195" s="53"/>
      <c r="S195" s="53"/>
      <c r="T195" s="53"/>
      <c r="U195" s="53"/>
    </row>
    <row r="196" spans="1:21" ht="25" customHeight="1" x14ac:dyDescent="0.15">
      <c r="A196" s="34"/>
      <c r="B196" s="33"/>
      <c r="C196" s="33"/>
      <c r="D196" s="33"/>
      <c r="E196" s="33"/>
      <c r="F196" s="28"/>
      <c r="G196" s="52"/>
      <c r="H196" s="52"/>
      <c r="I196" s="52"/>
      <c r="J196" s="52"/>
      <c r="K196" s="52"/>
      <c r="L196" s="52"/>
      <c r="M196" s="52"/>
      <c r="N196" s="52"/>
      <c r="O196" s="53"/>
      <c r="P196" s="53"/>
      <c r="Q196" s="53"/>
      <c r="R196" s="53"/>
      <c r="S196" s="53"/>
      <c r="T196" s="53"/>
      <c r="U196" s="53"/>
    </row>
    <row r="197" spans="1:21" ht="14.5" customHeight="1" x14ac:dyDescent="0.15"/>
    <row r="198" spans="1:21" ht="14.5" customHeight="1" x14ac:dyDescent="0.15"/>
    <row r="199" spans="1:21" ht="14.5" customHeight="1" x14ac:dyDescent="0.15"/>
    <row r="200" spans="1:21" ht="14.5" customHeight="1" x14ac:dyDescent="0.15"/>
    <row r="201" spans="1:21" ht="14.5" customHeight="1" x14ac:dyDescent="0.15"/>
    <row r="202" spans="1:21" ht="14.5" customHeight="1" x14ac:dyDescent="0.15"/>
    <row r="203" spans="1:21" ht="14.5" customHeight="1" x14ac:dyDescent="0.15"/>
    <row r="204" spans="1:21" ht="14.5" customHeight="1" x14ac:dyDescent="0.15"/>
    <row r="205" spans="1:21" ht="14.5" customHeight="1" x14ac:dyDescent="0.15"/>
  </sheetData>
  <mergeCells count="7">
    <mergeCell ref="AS2:AS3"/>
    <mergeCell ref="A2:F2"/>
    <mergeCell ref="G2:N2"/>
    <mergeCell ref="O2:U2"/>
    <mergeCell ref="V2:AI2"/>
    <mergeCell ref="AJ2:AQ2"/>
    <mergeCell ref="AR2:AR3"/>
  </mergeCell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B95144DA-EF6A-4B86-81BD-C7D6C3FBBB31}">
          <x14:formula1>
            <xm:f>'Validation Lists'!$B$18:$B$79</xm:f>
          </x14:formula1>
          <xm:sqref>E197:F197</xm:sqref>
        </x14:dataValidation>
        <x14:dataValidation type="list" allowBlank="1" showInputMessage="1" showErrorMessage="1" xr:uid="{F667701E-20C7-4B5E-9F8F-FDEC42F3B9BD}">
          <x14:formula1>
            <xm:f>'Validation Lists'!$B$3:$B$16</xm:f>
          </x14:formula1>
          <xm:sqref>D197</xm:sqref>
        </x14:dataValidation>
        <x14:dataValidation type="list" allowBlank="1" showInputMessage="1" showErrorMessage="1" xr:uid="{FECC7C81-B415-4498-B591-854415D43394}">
          <x14:formula1>
            <xm:f>'Validation Lists'!$B$18:$B$27</xm:f>
          </x14:formula1>
          <xm:sqref>E8:E9 E14:E196</xm:sqref>
        </x14:dataValidation>
        <x14:dataValidation type="list" allowBlank="1" showInputMessage="1" showErrorMessage="1" xr:uid="{B1DAAB9A-8B54-49C7-9633-B616020E81DD}">
          <x14:formula1>
            <xm:f>'Validation Lists'!$B$223:$B$227</xm:f>
          </x14:formula1>
          <xm:sqref>F14:F196</xm:sqref>
        </x14:dataValidation>
        <x14:dataValidation type="list" allowBlank="1" showInputMessage="1" showErrorMessage="1" xr:uid="{2C0E6E12-91DC-4108-B316-400E0644E6FE}">
          <x14:formula1>
            <xm:f>'Validation Lists'!$B$229:$B$230</xm:f>
          </x14:formula1>
          <xm:sqref>AF8:AI188 V7:V13 W8:AE13 V4:AI6 W7:AI7</xm:sqref>
        </x14:dataValidation>
        <x14:dataValidation type="list" allowBlank="1" showInputMessage="1" showErrorMessage="1" xr:uid="{BCB63800-27F9-4078-9E1D-8359D60D6666}">
          <x14:formula1>
            <xm:f>'Validation Lists'!$B$162:$B$163</xm:f>
          </x14:formula1>
          <xm:sqref>D24:D196</xm:sqref>
        </x14:dataValidation>
        <x14:dataValidation type="list" allowBlank="1" showInputMessage="1" showErrorMessage="1" xr:uid="{4E692016-825A-4524-858B-15F69EAB12D5}">
          <x14:formula1>
            <xm:f>'Validation Lists'!$B$232:$B$235</xm:f>
          </x14:formula1>
          <xm:sqref>AJ16:AQ188 AJ4:AQ7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W208"/>
  <sheetViews>
    <sheetView topLeftCell="A4" workbookViewId="0">
      <selection activeCell="E4" sqref="E4:E7"/>
    </sheetView>
  </sheetViews>
  <sheetFormatPr baseColWidth="10" defaultColWidth="8.6640625" defaultRowHeight="14" x14ac:dyDescent="0.15"/>
  <cols>
    <col min="1" max="1" width="8.6640625" style="35"/>
    <col min="2" max="2" width="20.6640625" style="36" customWidth="1"/>
    <col min="3" max="5" width="18.6640625" style="36" customWidth="1"/>
    <col min="6" max="6" width="46.83203125" style="36" customWidth="1"/>
    <col min="7" max="14" width="18.6640625" style="48" customWidth="1"/>
    <col min="15" max="19" width="12.6640625" style="48" customWidth="1"/>
    <col min="20" max="20" width="16.1640625" style="48" customWidth="1"/>
    <col min="21" max="21" width="19.6640625" style="48" customWidth="1"/>
    <col min="22" max="43" width="23.5" style="48" hidden="1" customWidth="1"/>
    <col min="44" max="44" width="20.33203125" style="35" customWidth="1"/>
    <col min="45" max="45" width="25.33203125" style="47" hidden="1" customWidth="1"/>
    <col min="46" max="51" width="8.6640625" style="35"/>
    <col min="52" max="52" width="9.1640625" style="35" bestFit="1" customWidth="1"/>
    <col min="53" max="16384" width="8.6640625" style="35"/>
  </cols>
  <sheetData>
    <row r="1" spans="1:75" ht="14.5" customHeight="1" x14ac:dyDescent="0.15">
      <c r="AZ1" s="69" t="s">
        <v>297</v>
      </c>
      <c r="BI1" s="69" t="s">
        <v>297</v>
      </c>
    </row>
    <row r="2" spans="1:75" ht="29.25" customHeight="1" x14ac:dyDescent="0.15">
      <c r="A2" s="155" t="s">
        <v>85</v>
      </c>
      <c r="B2" s="156"/>
      <c r="C2" s="156"/>
      <c r="D2" s="156"/>
      <c r="E2" s="156"/>
      <c r="F2" s="156"/>
      <c r="G2" s="144" t="s">
        <v>148</v>
      </c>
      <c r="H2" s="145"/>
      <c r="I2" s="145"/>
      <c r="J2" s="145"/>
      <c r="K2" s="145"/>
      <c r="L2" s="145"/>
      <c r="M2" s="145"/>
      <c r="N2" s="145"/>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ht="165" x14ac:dyDescent="0.15">
      <c r="A3" s="32" t="s">
        <v>8</v>
      </c>
      <c r="B3" s="30" t="s">
        <v>265</v>
      </c>
      <c r="C3" s="29" t="s">
        <v>0</v>
      </c>
      <c r="D3" s="29" t="s">
        <v>301</v>
      </c>
      <c r="E3" s="30" t="s">
        <v>137</v>
      </c>
      <c r="F3" s="30" t="s">
        <v>163</v>
      </c>
      <c r="G3" s="49" t="s">
        <v>234</v>
      </c>
      <c r="H3" s="49" t="s">
        <v>312</v>
      </c>
      <c r="I3" s="49" t="s">
        <v>116</v>
      </c>
      <c r="J3" s="49" t="s">
        <v>310</v>
      </c>
      <c r="K3" s="49"/>
      <c r="L3" s="49"/>
      <c r="M3" s="49"/>
      <c r="N3" s="49"/>
      <c r="O3" s="50" t="s">
        <v>492</v>
      </c>
      <c r="P3" s="50" t="s">
        <v>493</v>
      </c>
      <c r="Q3" s="50" t="s">
        <v>494</v>
      </c>
      <c r="R3" s="50" t="s">
        <v>495</v>
      </c>
      <c r="S3" s="50" t="s">
        <v>491</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Z3" s="68"/>
      <c r="BA3" s="68"/>
      <c r="BB3" s="68"/>
      <c r="BC3" s="68"/>
      <c r="BD3" s="68"/>
      <c r="BE3" s="68"/>
      <c r="BF3" s="68"/>
      <c r="BG3" s="68"/>
      <c r="BI3" s="68"/>
      <c r="BJ3" s="68"/>
      <c r="BK3" s="68"/>
      <c r="BL3" s="68"/>
      <c r="BM3" s="68"/>
      <c r="BN3" s="68"/>
      <c r="BO3" s="68"/>
      <c r="BP3" s="68"/>
      <c r="BQ3" s="68"/>
      <c r="BR3" s="68"/>
      <c r="BS3" s="68"/>
      <c r="BT3" s="68"/>
      <c r="BU3" s="68"/>
      <c r="BV3" s="68"/>
      <c r="BW3" s="68"/>
    </row>
    <row r="4" spans="1:75" ht="60" customHeight="1" x14ac:dyDescent="0.15">
      <c r="A4" s="30">
        <v>1</v>
      </c>
      <c r="B4" s="30" t="s">
        <v>307</v>
      </c>
      <c r="C4" s="30" t="s">
        <v>308</v>
      </c>
      <c r="D4" s="30" t="s">
        <v>306</v>
      </c>
      <c r="E4" s="30">
        <v>2021</v>
      </c>
      <c r="F4" s="30" t="s">
        <v>164</v>
      </c>
      <c r="G4" s="52"/>
      <c r="H4" s="52">
        <v>42</v>
      </c>
      <c r="I4" s="72"/>
      <c r="J4" s="73" t="s">
        <v>309</v>
      </c>
      <c r="K4" s="52"/>
      <c r="L4" s="52"/>
      <c r="M4" s="52"/>
      <c r="N4" s="52"/>
      <c r="O4" s="43">
        <f>25%*T4</f>
        <v>75000</v>
      </c>
      <c r="P4" s="43">
        <f>5%*T4</f>
        <v>15000</v>
      </c>
      <c r="Q4" s="43">
        <f>10%*T4</f>
        <v>30000</v>
      </c>
      <c r="R4" s="43">
        <f>50%*T4</f>
        <v>150000</v>
      </c>
      <c r="S4" s="43">
        <f>10%*T4</f>
        <v>30000</v>
      </c>
      <c r="T4" s="75">
        <v>300000</v>
      </c>
      <c r="U4" s="39">
        <f>3%*T4</f>
        <v>9000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65">
        <v>46.466666666666669</v>
      </c>
      <c r="AS4" s="70" t="str">
        <f>IF(BW4=14,"","This Project Fails Justification")</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60" customHeight="1" x14ac:dyDescent="0.15">
      <c r="A5" s="30">
        <v>2</v>
      </c>
      <c r="B5" s="30" t="s">
        <v>307</v>
      </c>
      <c r="C5" s="30" t="s">
        <v>308</v>
      </c>
      <c r="D5" s="29" t="s">
        <v>306</v>
      </c>
      <c r="E5" s="29">
        <v>2025</v>
      </c>
      <c r="F5" s="30" t="s">
        <v>146</v>
      </c>
      <c r="G5" s="52"/>
      <c r="H5" s="52">
        <v>42</v>
      </c>
      <c r="I5" s="72"/>
      <c r="J5" s="74" t="s">
        <v>309</v>
      </c>
      <c r="K5" s="52"/>
      <c r="L5" s="52"/>
      <c r="M5" s="52"/>
      <c r="N5" s="52"/>
      <c r="O5" s="102">
        <f t="shared" ref="O5:O7" si="0">25%*T5</f>
        <v>237500</v>
      </c>
      <c r="P5" s="102">
        <f t="shared" ref="P5:P7" si="1">5%*T5</f>
        <v>47500</v>
      </c>
      <c r="Q5" s="102">
        <f t="shared" ref="Q5:Q7" si="2">10%*T5</f>
        <v>95000</v>
      </c>
      <c r="R5" s="102">
        <f t="shared" ref="R5:R7" si="3">50%*T5</f>
        <v>475000</v>
      </c>
      <c r="S5" s="102">
        <f t="shared" ref="S5:S7" si="4">10%*T5</f>
        <v>95000</v>
      </c>
      <c r="T5" s="75">
        <v>950000</v>
      </c>
      <c r="U5" s="39">
        <f>3%*T5</f>
        <v>28500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65">
        <v>51.06666666666667</v>
      </c>
      <c r="AS5" s="70" t="str">
        <f t="shared" ref="AS5:AS68" si="5">IF(BW5=14,"","This Project Fails Justification")</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68" si="6">SUM(BI5:BV5)</f>
        <v>14</v>
      </c>
    </row>
    <row r="6" spans="1:75" ht="60" customHeight="1" x14ac:dyDescent="0.15">
      <c r="A6" s="29">
        <v>3</v>
      </c>
      <c r="B6" s="30" t="s">
        <v>315</v>
      </c>
      <c r="C6" s="30" t="s">
        <v>308</v>
      </c>
      <c r="D6" s="30" t="s">
        <v>192</v>
      </c>
      <c r="E6" s="30">
        <v>2022</v>
      </c>
      <c r="F6" s="30" t="s">
        <v>311</v>
      </c>
      <c r="G6" s="52"/>
      <c r="H6" s="52"/>
      <c r="I6" s="52"/>
      <c r="J6" s="52"/>
      <c r="K6" s="52"/>
      <c r="L6" s="52"/>
      <c r="M6" s="52"/>
      <c r="N6" s="52"/>
      <c r="O6" s="102">
        <f t="shared" si="0"/>
        <v>1250000</v>
      </c>
      <c r="P6" s="102">
        <f t="shared" si="1"/>
        <v>250000</v>
      </c>
      <c r="Q6" s="102">
        <f t="shared" si="2"/>
        <v>500000</v>
      </c>
      <c r="R6" s="102">
        <f t="shared" si="3"/>
        <v>2500000</v>
      </c>
      <c r="S6" s="102">
        <f t="shared" si="4"/>
        <v>500000</v>
      </c>
      <c r="T6" s="75">
        <v>5000000</v>
      </c>
      <c r="U6" s="39">
        <f t="shared" ref="U6:U7" si="7">3%*T6</f>
        <v>150000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t="s">
        <v>157</v>
      </c>
      <c r="AK6" s="58" t="s">
        <v>158</v>
      </c>
      <c r="AL6" s="58" t="s">
        <v>158</v>
      </c>
      <c r="AM6" s="58" t="s">
        <v>158</v>
      </c>
      <c r="AN6" s="58" t="s">
        <v>156</v>
      </c>
      <c r="AO6" s="58" t="s">
        <v>159</v>
      </c>
      <c r="AP6" s="58" t="s">
        <v>156</v>
      </c>
      <c r="AQ6" s="58" t="s">
        <v>157</v>
      </c>
      <c r="AR6" s="65">
        <v>45.133333333333333</v>
      </c>
      <c r="AS6" s="70" t="str">
        <f t="shared" si="5"/>
        <v/>
      </c>
      <c r="AZ6" s="68">
        <f>VLOOKUP(AJ6,'Validation Lists'!$B$232:$C$235,2,FALSE)</f>
        <v>2</v>
      </c>
      <c r="BA6" s="68">
        <f>VLOOKUP(AK6,'Validation Lists'!$B$232:$C$235,2,FALSE)</f>
        <v>1</v>
      </c>
      <c r="BB6" s="68">
        <f>VLOOKUP(AL6,'Validation Lists'!$B$232:$C$235,2,FALSE)</f>
        <v>1</v>
      </c>
      <c r="BC6" s="68">
        <f>VLOOKUP(AM6,'Validation Lists'!$B$232:$C$235,2,FALSE)</f>
        <v>1</v>
      </c>
      <c r="BD6" s="68">
        <f>VLOOKUP(AN6,'Validation Lists'!$B$232:$C$235,2,FALSE)</f>
        <v>3</v>
      </c>
      <c r="BE6" s="68">
        <f>VLOOKUP(AO6,'Validation Lists'!$B$232:$C$235,2,FALSE)</f>
        <v>0</v>
      </c>
      <c r="BF6" s="68">
        <f>VLOOKUP(AP6,'Validation Lists'!$B$232:$C$235,2,FALSE)</f>
        <v>3</v>
      </c>
      <c r="BG6" s="68">
        <f>VLOOKUP(AQ6,'Validation Lists'!$B$232:$C$235,2,FALSE)</f>
        <v>2</v>
      </c>
      <c r="BI6" s="68">
        <f>VLOOKUP(V6,'Validation Lists'!$B$229:$C$230,2,FALSE)</f>
        <v>1</v>
      </c>
      <c r="BJ6" s="68">
        <f>VLOOKUP(W6,'Validation Lists'!$B$229:$C$230,2,FALSE)</f>
        <v>1</v>
      </c>
      <c r="BK6" s="68">
        <f>VLOOKUP(X6,'Validation Lists'!$B$229:$C$230,2,FALSE)</f>
        <v>1</v>
      </c>
      <c r="BL6" s="68">
        <f>VLOOKUP(Y6,'Validation Lists'!$B$229:$C$230,2,FALSE)</f>
        <v>1</v>
      </c>
      <c r="BM6" s="68">
        <f>VLOOKUP(Z6,'Validation Lists'!$B$229:$C$230,2,FALSE)</f>
        <v>1</v>
      </c>
      <c r="BN6" s="68">
        <f>VLOOKUP(AA6,'Validation Lists'!$B$229:$C$230,2,FALSE)</f>
        <v>1</v>
      </c>
      <c r="BO6" s="68">
        <f>VLOOKUP(AB6,'Validation Lists'!$B$229:$C$230,2,FALSE)</f>
        <v>1</v>
      </c>
      <c r="BP6" s="68">
        <f>VLOOKUP(AC6,'Validation Lists'!$B$229:$C$230,2,FALSE)</f>
        <v>1</v>
      </c>
      <c r="BQ6" s="68">
        <f>VLOOKUP(AD6,'Validation Lists'!$B$229:$C$230,2,FALSE)</f>
        <v>1</v>
      </c>
      <c r="BR6" s="68">
        <f>VLOOKUP(AE6,'Validation Lists'!$B$229:$C$230,2,FALSE)</f>
        <v>1</v>
      </c>
      <c r="BS6" s="68">
        <f>VLOOKUP(AF6,'Validation Lists'!$B$229:$C$230,2,FALSE)</f>
        <v>1</v>
      </c>
      <c r="BT6" s="68">
        <f>VLOOKUP(AG6,'Validation Lists'!$B$229:$C$230,2,FALSE)</f>
        <v>1</v>
      </c>
      <c r="BU6" s="68">
        <f>VLOOKUP(AH6,'Validation Lists'!$B$229:$C$230,2,FALSE)</f>
        <v>1</v>
      </c>
      <c r="BV6" s="68">
        <f>VLOOKUP(AI6,'Validation Lists'!$B$229:$C$230,2,FALSE)</f>
        <v>1</v>
      </c>
      <c r="BW6" s="68">
        <f t="shared" si="6"/>
        <v>14</v>
      </c>
    </row>
    <row r="7" spans="1:75" ht="60" customHeight="1" x14ac:dyDescent="0.15">
      <c r="A7" s="29">
        <v>4</v>
      </c>
      <c r="B7" s="30" t="s">
        <v>518</v>
      </c>
      <c r="C7" s="30" t="s">
        <v>308</v>
      </c>
      <c r="D7" s="30" t="s">
        <v>192</v>
      </c>
      <c r="E7" s="30">
        <v>2022</v>
      </c>
      <c r="F7" s="30" t="s">
        <v>333</v>
      </c>
      <c r="G7" s="52"/>
      <c r="H7" s="52"/>
      <c r="I7" s="52"/>
      <c r="J7" s="52"/>
      <c r="K7" s="52"/>
      <c r="L7" s="52"/>
      <c r="M7" s="52"/>
      <c r="N7" s="52"/>
      <c r="O7" s="102">
        <f t="shared" si="0"/>
        <v>325000</v>
      </c>
      <c r="P7" s="102">
        <f t="shared" si="1"/>
        <v>65000</v>
      </c>
      <c r="Q7" s="102">
        <f t="shared" si="2"/>
        <v>130000</v>
      </c>
      <c r="R7" s="102">
        <f t="shared" si="3"/>
        <v>650000</v>
      </c>
      <c r="S7" s="102">
        <f t="shared" si="4"/>
        <v>130000</v>
      </c>
      <c r="T7" s="75">
        <v>1300000</v>
      </c>
      <c r="U7" s="39">
        <f t="shared" si="7"/>
        <v>39000</v>
      </c>
      <c r="V7" s="54" t="s">
        <v>154</v>
      </c>
      <c r="W7" s="54" t="s">
        <v>154</v>
      </c>
      <c r="X7" s="54" t="s">
        <v>154</v>
      </c>
      <c r="Y7" s="54" t="s">
        <v>154</v>
      </c>
      <c r="Z7" s="54" t="s">
        <v>154</v>
      </c>
      <c r="AA7" s="54" t="s">
        <v>154</v>
      </c>
      <c r="AB7" s="54" t="s">
        <v>154</v>
      </c>
      <c r="AC7" s="54" t="s">
        <v>154</v>
      </c>
      <c r="AD7" s="54" t="s">
        <v>154</v>
      </c>
      <c r="AE7" s="54" t="s">
        <v>154</v>
      </c>
      <c r="AF7" s="54" t="s">
        <v>154</v>
      </c>
      <c r="AG7" s="54" t="s">
        <v>154</v>
      </c>
      <c r="AH7" s="54" t="s">
        <v>154</v>
      </c>
      <c r="AI7" s="54" t="s">
        <v>154</v>
      </c>
      <c r="AJ7" s="58" t="s">
        <v>157</v>
      </c>
      <c r="AK7" s="58" t="s">
        <v>158</v>
      </c>
      <c r="AL7" s="58" t="s">
        <v>158</v>
      </c>
      <c r="AM7" s="58" t="s">
        <v>158</v>
      </c>
      <c r="AN7" s="58" t="s">
        <v>156</v>
      </c>
      <c r="AO7" s="58" t="s">
        <v>159</v>
      </c>
      <c r="AP7" s="58" t="s">
        <v>156</v>
      </c>
      <c r="AQ7" s="58" t="s">
        <v>157</v>
      </c>
      <c r="AR7" s="65">
        <v>38.799999999999997</v>
      </c>
      <c r="AS7" s="70" t="str">
        <f t="shared" si="5"/>
        <v/>
      </c>
      <c r="AZ7" s="68">
        <f>VLOOKUP(AJ7,'Validation Lists'!$B$232:$C$235,2,FALSE)</f>
        <v>2</v>
      </c>
      <c r="BA7" s="68">
        <f>VLOOKUP(AK7,'Validation Lists'!$B$232:$C$235,2,FALSE)</f>
        <v>1</v>
      </c>
      <c r="BB7" s="68">
        <f>VLOOKUP(AL7,'Validation Lists'!$B$232:$C$235,2,FALSE)</f>
        <v>1</v>
      </c>
      <c r="BC7" s="68">
        <f>VLOOKUP(AM7,'Validation Lists'!$B$232:$C$235,2,FALSE)</f>
        <v>1</v>
      </c>
      <c r="BD7" s="68">
        <f>VLOOKUP(AN7,'Validation Lists'!$B$232:$C$235,2,FALSE)</f>
        <v>3</v>
      </c>
      <c r="BE7" s="68">
        <f>VLOOKUP(AO7,'Validation Lists'!$B$232:$C$235,2,FALSE)</f>
        <v>0</v>
      </c>
      <c r="BF7" s="68">
        <f>VLOOKUP(AP7,'Validation Lists'!$B$232:$C$235,2,FALSE)</f>
        <v>3</v>
      </c>
      <c r="BG7" s="68">
        <f>VLOOKUP(AQ7,'Validation Lists'!$B$232:$C$235,2,FALSE)</f>
        <v>2</v>
      </c>
      <c r="BI7" s="68">
        <f>VLOOKUP(V7,'Validation Lists'!$B$229:$C$230,2,FALSE)</f>
        <v>1</v>
      </c>
      <c r="BJ7" s="68">
        <f>VLOOKUP(W7,'Validation Lists'!$B$229:$C$230,2,FALSE)</f>
        <v>1</v>
      </c>
      <c r="BK7" s="68">
        <f>VLOOKUP(X7,'Validation Lists'!$B$229:$C$230,2,FALSE)</f>
        <v>1</v>
      </c>
      <c r="BL7" s="68">
        <f>VLOOKUP(Y7,'Validation Lists'!$B$229:$C$230,2,FALSE)</f>
        <v>1</v>
      </c>
      <c r="BM7" s="68">
        <f>VLOOKUP(Z7,'Validation Lists'!$B$229:$C$230,2,FALSE)</f>
        <v>1</v>
      </c>
      <c r="BN7" s="68">
        <f>VLOOKUP(AA7,'Validation Lists'!$B$229:$C$230,2,FALSE)</f>
        <v>1</v>
      </c>
      <c r="BO7" s="68">
        <f>VLOOKUP(AB7,'Validation Lists'!$B$229:$C$230,2,FALSE)</f>
        <v>1</v>
      </c>
      <c r="BP7" s="68">
        <f>VLOOKUP(AC7,'Validation Lists'!$B$229:$C$230,2,FALSE)</f>
        <v>1</v>
      </c>
      <c r="BQ7" s="68">
        <f>VLOOKUP(AD7,'Validation Lists'!$B$229:$C$230,2,FALSE)</f>
        <v>1</v>
      </c>
      <c r="BR7" s="68">
        <f>VLOOKUP(AE7,'Validation Lists'!$B$229:$C$230,2,FALSE)</f>
        <v>1</v>
      </c>
      <c r="BS7" s="68">
        <f>VLOOKUP(AF7,'Validation Lists'!$B$229:$C$230,2,FALSE)</f>
        <v>1</v>
      </c>
      <c r="BT7" s="68">
        <f>VLOOKUP(AG7,'Validation Lists'!$B$229:$C$230,2,FALSE)</f>
        <v>1</v>
      </c>
      <c r="BU7" s="68">
        <f>VLOOKUP(AH7,'Validation Lists'!$B$229:$C$230,2,FALSE)</f>
        <v>1</v>
      </c>
      <c r="BV7" s="68">
        <f>VLOOKUP(AI7,'Validation Lists'!$B$229:$C$230,2,FALSE)</f>
        <v>1</v>
      </c>
      <c r="BW7" s="68">
        <f t="shared" si="6"/>
        <v>14</v>
      </c>
    </row>
    <row r="8" spans="1:75" ht="60" customHeight="1" x14ac:dyDescent="0.15">
      <c r="A8" s="29"/>
      <c r="B8" s="29"/>
      <c r="C8" s="30"/>
      <c r="D8" s="30"/>
      <c r="E8" s="30"/>
      <c r="F8" s="30"/>
      <c r="G8" s="52"/>
      <c r="H8" s="52"/>
      <c r="I8" s="52"/>
      <c r="J8" s="52"/>
      <c r="K8" s="52"/>
      <c r="L8" s="52"/>
      <c r="M8" s="52"/>
      <c r="N8" s="52"/>
      <c r="O8" s="53"/>
      <c r="P8" s="53"/>
      <c r="Q8" s="53"/>
      <c r="R8" s="53"/>
      <c r="S8" s="53"/>
      <c r="T8" s="75"/>
      <c r="U8" s="39"/>
      <c r="V8" s="54"/>
      <c r="W8" s="54"/>
      <c r="X8" s="54"/>
      <c r="Y8" s="54"/>
      <c r="Z8" s="54"/>
      <c r="AA8" s="54"/>
      <c r="AB8" s="54"/>
      <c r="AC8" s="54"/>
      <c r="AD8" s="54"/>
      <c r="AE8" s="54"/>
      <c r="AF8" s="54"/>
      <c r="AG8" s="54"/>
      <c r="AH8" s="54"/>
      <c r="AI8" s="54"/>
      <c r="AJ8" s="58"/>
      <c r="AK8" s="58"/>
      <c r="AL8" s="58"/>
      <c r="AM8" s="58"/>
      <c r="AN8" s="58"/>
      <c r="AO8" s="58"/>
      <c r="AP8" s="58"/>
      <c r="AQ8" s="58"/>
      <c r="AR8" s="52" t="e">
        <f t="shared" ref="AR8:AR68" si="8">(AZ$2*AZ8+BA$2*BA8+BB$2*BB8+BC$2*BC8+BD$2*BD8+BE$2*BE8+BF$2*BF8+BG$2*BG8)/3</f>
        <v>#N/A</v>
      </c>
      <c r="AS8" s="70" t="e">
        <f t="shared" si="5"/>
        <v>#N/A</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t="e">
        <f>VLOOKUP(V8,'Validation Lists'!$B$229:$C$230,2,FALSE)</f>
        <v>#N/A</v>
      </c>
      <c r="BJ8" s="68" t="e">
        <f>VLOOKUP(W8,'Validation Lists'!$B$229:$C$230,2,FALSE)</f>
        <v>#N/A</v>
      </c>
      <c r="BK8" s="68" t="e">
        <f>VLOOKUP(X8,'Validation Lists'!$B$229:$C$230,2,FALSE)</f>
        <v>#N/A</v>
      </c>
      <c r="BL8" s="68" t="e">
        <f>VLOOKUP(Y8,'Validation Lists'!$B$229:$C$230,2,FALSE)</f>
        <v>#N/A</v>
      </c>
      <c r="BM8" s="68" t="e">
        <f>VLOOKUP(Z8,'Validation Lists'!$B$229:$C$230,2,FALSE)</f>
        <v>#N/A</v>
      </c>
      <c r="BN8" s="68" t="e">
        <f>VLOOKUP(AA8,'Validation Lists'!$B$229:$C$230,2,FALSE)</f>
        <v>#N/A</v>
      </c>
      <c r="BO8" s="68" t="e">
        <f>VLOOKUP(AB8,'Validation Lists'!$B$229:$C$230,2,FALSE)</f>
        <v>#N/A</v>
      </c>
      <c r="BP8" s="68" t="e">
        <f>VLOOKUP(AC8,'Validation Lists'!$B$229:$C$230,2,FALSE)</f>
        <v>#N/A</v>
      </c>
      <c r="BQ8" s="68" t="e">
        <f>VLOOKUP(AD8,'Validation Lists'!$B$229:$C$230,2,FALSE)</f>
        <v>#N/A</v>
      </c>
      <c r="BR8" s="68" t="e">
        <f>VLOOKUP(AE8,'Validation Lists'!$B$229:$C$230,2,FALSE)</f>
        <v>#N/A</v>
      </c>
      <c r="BS8" s="68" t="e">
        <f>VLOOKUP(AF8,'Validation Lists'!$B$229:$C$230,2,FALSE)</f>
        <v>#N/A</v>
      </c>
      <c r="BT8" s="68" t="e">
        <f>VLOOKUP(AG8,'Validation Lists'!$B$229:$C$230,2,FALSE)</f>
        <v>#N/A</v>
      </c>
      <c r="BU8" s="68" t="e">
        <f>VLOOKUP(AH8,'Validation Lists'!$B$229:$C$230,2,FALSE)</f>
        <v>#N/A</v>
      </c>
      <c r="BV8" s="68" t="e">
        <f>VLOOKUP(AI8,'Validation Lists'!$B$229:$C$230,2,FALSE)</f>
        <v>#N/A</v>
      </c>
      <c r="BW8" s="68" t="e">
        <f t="shared" si="6"/>
        <v>#N/A</v>
      </c>
    </row>
    <row r="9" spans="1:75" ht="60" customHeight="1" x14ac:dyDescent="0.15">
      <c r="A9" s="29"/>
      <c r="B9" s="29"/>
      <c r="C9" s="30"/>
      <c r="D9" s="30"/>
      <c r="E9" s="30"/>
      <c r="F9" s="30"/>
      <c r="G9" s="52"/>
      <c r="H9" s="52"/>
      <c r="I9" s="52"/>
      <c r="J9" s="52"/>
      <c r="K9" s="52"/>
      <c r="L9" s="52"/>
      <c r="M9" s="52"/>
      <c r="N9" s="52"/>
      <c r="O9" s="53"/>
      <c r="P9" s="53"/>
      <c r="Q9" s="53"/>
      <c r="R9" s="53"/>
      <c r="S9" s="53"/>
      <c r="T9" s="75"/>
      <c r="U9" s="39"/>
      <c r="V9" s="54"/>
      <c r="W9" s="54"/>
      <c r="X9" s="54"/>
      <c r="Y9" s="54"/>
      <c r="Z9" s="54"/>
      <c r="AA9" s="54"/>
      <c r="AB9" s="54"/>
      <c r="AC9" s="54"/>
      <c r="AD9" s="54"/>
      <c r="AE9" s="54"/>
      <c r="AF9" s="54"/>
      <c r="AG9" s="54"/>
      <c r="AH9" s="54"/>
      <c r="AI9" s="54"/>
      <c r="AJ9" s="58"/>
      <c r="AK9" s="58"/>
      <c r="AL9" s="58"/>
      <c r="AM9" s="58"/>
      <c r="AN9" s="58"/>
      <c r="AO9" s="58"/>
      <c r="AP9" s="58"/>
      <c r="AQ9" s="58"/>
      <c r="AR9" s="52" t="e">
        <f t="shared" si="8"/>
        <v>#N/A</v>
      </c>
      <c r="AS9" s="70" t="e">
        <f t="shared" si="5"/>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si="6"/>
        <v>#N/A</v>
      </c>
    </row>
    <row r="10" spans="1:75" ht="60" customHeight="1" x14ac:dyDescent="0.15">
      <c r="A10" s="29"/>
      <c r="B10" s="29"/>
      <c r="C10" s="30"/>
      <c r="D10" s="30"/>
      <c r="E10" s="30"/>
      <c r="F10" s="30"/>
      <c r="G10" s="52"/>
      <c r="H10" s="52"/>
      <c r="I10" s="52"/>
      <c r="J10" s="52"/>
      <c r="K10" s="52"/>
      <c r="L10" s="52"/>
      <c r="M10" s="52"/>
      <c r="N10" s="52"/>
      <c r="O10" s="53"/>
      <c r="P10" s="53"/>
      <c r="Q10" s="53"/>
      <c r="R10" s="53"/>
      <c r="S10" s="53"/>
      <c r="T10" s="75"/>
      <c r="U10" s="39"/>
      <c r="V10" s="54"/>
      <c r="W10" s="54"/>
      <c r="X10" s="54"/>
      <c r="Y10" s="54"/>
      <c r="Z10" s="54"/>
      <c r="AA10" s="54"/>
      <c r="AB10" s="54"/>
      <c r="AC10" s="54"/>
      <c r="AD10" s="54"/>
      <c r="AE10" s="54"/>
      <c r="AF10" s="54"/>
      <c r="AG10" s="54"/>
      <c r="AH10" s="54"/>
      <c r="AI10" s="54"/>
      <c r="AJ10" s="58"/>
      <c r="AK10" s="58"/>
      <c r="AL10" s="58"/>
      <c r="AM10" s="58"/>
      <c r="AN10" s="58"/>
      <c r="AO10" s="58"/>
      <c r="AP10" s="58"/>
      <c r="AQ10" s="58"/>
      <c r="AR10" s="52" t="e">
        <f t="shared" si="8"/>
        <v>#N/A</v>
      </c>
      <c r="AS10" s="70" t="e">
        <f t="shared" si="5"/>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6"/>
        <v>#N/A</v>
      </c>
    </row>
    <row r="11" spans="1:75" ht="60" customHeight="1" x14ac:dyDescent="0.15">
      <c r="A11" s="29"/>
      <c r="B11" s="29"/>
      <c r="C11" s="30"/>
      <c r="D11" s="30"/>
      <c r="E11" s="29"/>
      <c r="F11" s="30"/>
      <c r="G11" s="52"/>
      <c r="H11" s="52"/>
      <c r="I11" s="52"/>
      <c r="J11" s="52"/>
      <c r="K11" s="52"/>
      <c r="L11" s="52"/>
      <c r="M11" s="52"/>
      <c r="N11" s="52"/>
      <c r="O11" s="53"/>
      <c r="P11" s="53"/>
      <c r="Q11" s="53"/>
      <c r="R11" s="53"/>
      <c r="S11" s="53"/>
      <c r="T11" s="75"/>
      <c r="U11" s="39"/>
      <c r="V11" s="54"/>
      <c r="W11" s="54"/>
      <c r="X11" s="54"/>
      <c r="Y11" s="54"/>
      <c r="Z11" s="54"/>
      <c r="AA11" s="54"/>
      <c r="AB11" s="54"/>
      <c r="AC11" s="54"/>
      <c r="AD11" s="54"/>
      <c r="AE11" s="54"/>
      <c r="AF11" s="54"/>
      <c r="AG11" s="54"/>
      <c r="AH11" s="54"/>
      <c r="AI11" s="54"/>
      <c r="AJ11" s="58"/>
      <c r="AK11" s="58"/>
      <c r="AL11" s="58"/>
      <c r="AM11" s="58"/>
      <c r="AN11" s="58"/>
      <c r="AO11" s="58"/>
      <c r="AP11" s="58"/>
      <c r="AQ11" s="58"/>
      <c r="AR11" s="52" t="e">
        <f t="shared" si="8"/>
        <v>#N/A</v>
      </c>
      <c r="AS11" s="70" t="e">
        <f t="shared" si="5"/>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6"/>
        <v>#N/A</v>
      </c>
    </row>
    <row r="12" spans="1:75" ht="60" customHeight="1" x14ac:dyDescent="0.15">
      <c r="A12" s="29"/>
      <c r="B12" s="29"/>
      <c r="C12" s="30"/>
      <c r="D12" s="30"/>
      <c r="E12" s="29"/>
      <c r="F12" s="30"/>
      <c r="G12" s="52"/>
      <c r="H12" s="52"/>
      <c r="I12" s="52"/>
      <c r="J12" s="52"/>
      <c r="K12" s="52"/>
      <c r="L12" s="52"/>
      <c r="M12" s="52"/>
      <c r="N12" s="52"/>
      <c r="O12" s="53"/>
      <c r="P12" s="53"/>
      <c r="Q12" s="53"/>
      <c r="R12" s="53"/>
      <c r="S12" s="53"/>
      <c r="T12" s="75"/>
      <c r="U12" s="39"/>
      <c r="V12" s="54"/>
      <c r="W12" s="54"/>
      <c r="X12" s="54"/>
      <c r="Y12" s="54"/>
      <c r="Z12" s="54"/>
      <c r="AA12" s="54"/>
      <c r="AB12" s="54"/>
      <c r="AC12" s="54"/>
      <c r="AD12" s="54"/>
      <c r="AE12" s="54"/>
      <c r="AF12" s="54"/>
      <c r="AG12" s="54"/>
      <c r="AH12" s="54"/>
      <c r="AI12" s="54"/>
      <c r="AJ12" s="58"/>
      <c r="AK12" s="58"/>
      <c r="AL12" s="58"/>
      <c r="AM12" s="58"/>
      <c r="AN12" s="58"/>
      <c r="AO12" s="58"/>
      <c r="AP12" s="58"/>
      <c r="AQ12" s="58"/>
      <c r="AR12" s="52" t="e">
        <f t="shared" si="8"/>
        <v>#N/A</v>
      </c>
      <c r="AS12" s="70" t="e">
        <f t="shared" si="5"/>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6"/>
        <v>#N/A</v>
      </c>
    </row>
    <row r="13" spans="1:75" ht="60" customHeight="1" x14ac:dyDescent="0.15">
      <c r="A13" s="29"/>
      <c r="B13" s="29"/>
      <c r="C13" s="30"/>
      <c r="D13" s="30"/>
      <c r="E13" s="29"/>
      <c r="F13" s="30"/>
      <c r="G13" s="52"/>
      <c r="H13" s="52"/>
      <c r="I13" s="52"/>
      <c r="J13" s="52"/>
      <c r="K13" s="52"/>
      <c r="L13" s="52"/>
      <c r="M13" s="52"/>
      <c r="N13" s="52"/>
      <c r="O13" s="53"/>
      <c r="P13" s="53"/>
      <c r="Q13" s="53"/>
      <c r="R13" s="53"/>
      <c r="S13" s="53"/>
      <c r="T13" s="75"/>
      <c r="U13" s="39"/>
      <c r="V13" s="54"/>
      <c r="W13" s="54"/>
      <c r="X13" s="54"/>
      <c r="Y13" s="54"/>
      <c r="Z13" s="54"/>
      <c r="AA13" s="54"/>
      <c r="AB13" s="54"/>
      <c r="AC13" s="54"/>
      <c r="AD13" s="54"/>
      <c r="AE13" s="54"/>
      <c r="AF13" s="54"/>
      <c r="AG13" s="54"/>
      <c r="AH13" s="54"/>
      <c r="AI13" s="54"/>
      <c r="AJ13" s="58"/>
      <c r="AK13" s="58"/>
      <c r="AL13" s="58"/>
      <c r="AM13" s="58"/>
      <c r="AN13" s="58"/>
      <c r="AO13" s="58"/>
      <c r="AP13" s="58"/>
      <c r="AQ13" s="58"/>
      <c r="AR13" s="52" t="e">
        <f t="shared" si="8"/>
        <v>#N/A</v>
      </c>
      <c r="AS13" s="70" t="e">
        <f t="shared" si="5"/>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6"/>
        <v>#N/A</v>
      </c>
    </row>
    <row r="14" spans="1:75" ht="60" customHeight="1" x14ac:dyDescent="0.15">
      <c r="A14" s="29"/>
      <c r="B14" s="29"/>
      <c r="C14" s="30"/>
      <c r="D14" s="30"/>
      <c r="E14" s="29"/>
      <c r="F14" s="30"/>
      <c r="G14" s="52"/>
      <c r="H14" s="52"/>
      <c r="I14" s="52"/>
      <c r="J14" s="52"/>
      <c r="K14" s="52"/>
      <c r="L14" s="52"/>
      <c r="M14" s="52"/>
      <c r="N14" s="52"/>
      <c r="O14" s="53"/>
      <c r="P14" s="53"/>
      <c r="Q14" s="53"/>
      <c r="R14" s="53"/>
      <c r="S14" s="53"/>
      <c r="T14" s="75"/>
      <c r="U14" s="39"/>
      <c r="V14" s="54"/>
      <c r="W14" s="54"/>
      <c r="X14" s="54"/>
      <c r="Y14" s="54"/>
      <c r="Z14" s="54"/>
      <c r="AA14" s="54"/>
      <c r="AB14" s="54"/>
      <c r="AC14" s="54"/>
      <c r="AD14" s="54"/>
      <c r="AE14" s="54"/>
      <c r="AF14" s="54"/>
      <c r="AG14" s="54"/>
      <c r="AH14" s="54"/>
      <c r="AI14" s="54"/>
      <c r="AJ14" s="58"/>
      <c r="AK14" s="58"/>
      <c r="AL14" s="58"/>
      <c r="AM14" s="58"/>
      <c r="AN14" s="58"/>
      <c r="AO14" s="58"/>
      <c r="AP14" s="58"/>
      <c r="AQ14" s="58"/>
      <c r="AR14" s="52" t="e">
        <f t="shared" si="8"/>
        <v>#N/A</v>
      </c>
      <c r="AS14" s="70" t="e">
        <f t="shared" si="5"/>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6"/>
        <v>#N/A</v>
      </c>
    </row>
    <row r="15" spans="1:75" ht="60" customHeight="1" x14ac:dyDescent="0.15">
      <c r="A15" s="29"/>
      <c r="B15" s="29"/>
      <c r="C15" s="30"/>
      <c r="D15" s="30"/>
      <c r="E15" s="29"/>
      <c r="F15" s="30"/>
      <c r="G15" s="52"/>
      <c r="H15" s="52"/>
      <c r="I15" s="52"/>
      <c r="J15" s="52"/>
      <c r="K15" s="52"/>
      <c r="L15" s="52"/>
      <c r="M15" s="52"/>
      <c r="N15" s="52"/>
      <c r="O15" s="53"/>
      <c r="P15" s="53"/>
      <c r="Q15" s="53"/>
      <c r="R15" s="53"/>
      <c r="S15" s="53"/>
      <c r="T15" s="75"/>
      <c r="U15" s="39"/>
      <c r="V15" s="54"/>
      <c r="W15" s="54"/>
      <c r="X15" s="54"/>
      <c r="Y15" s="54"/>
      <c r="Z15" s="54"/>
      <c r="AA15" s="54"/>
      <c r="AB15" s="54"/>
      <c r="AC15" s="54"/>
      <c r="AD15" s="54"/>
      <c r="AE15" s="54"/>
      <c r="AF15" s="54"/>
      <c r="AG15" s="54"/>
      <c r="AH15" s="54"/>
      <c r="AI15" s="54"/>
      <c r="AJ15" s="58"/>
      <c r="AK15" s="58"/>
      <c r="AL15" s="58"/>
      <c r="AM15" s="58"/>
      <c r="AN15" s="58"/>
      <c r="AO15" s="58"/>
      <c r="AP15" s="58"/>
      <c r="AQ15" s="58"/>
      <c r="AR15" s="52" t="e">
        <f t="shared" si="8"/>
        <v>#N/A</v>
      </c>
      <c r="AS15" s="70" t="e">
        <f t="shared" si="5"/>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6"/>
        <v>#N/A</v>
      </c>
    </row>
    <row r="16" spans="1:75" ht="60" customHeight="1" x14ac:dyDescent="0.15">
      <c r="A16" s="29"/>
      <c r="B16" s="29"/>
      <c r="C16" s="30"/>
      <c r="D16" s="30"/>
      <c r="E16" s="29"/>
      <c r="F16" s="30"/>
      <c r="G16" s="52"/>
      <c r="H16" s="52"/>
      <c r="I16" s="52"/>
      <c r="J16" s="52"/>
      <c r="K16" s="52"/>
      <c r="L16" s="52"/>
      <c r="M16" s="52"/>
      <c r="N16" s="52"/>
      <c r="O16" s="53"/>
      <c r="P16" s="53"/>
      <c r="Q16" s="53"/>
      <c r="R16" s="53"/>
      <c r="S16" s="53"/>
      <c r="T16" s="75"/>
      <c r="U16" s="39"/>
      <c r="V16" s="54"/>
      <c r="W16" s="54"/>
      <c r="X16" s="54"/>
      <c r="Y16" s="54"/>
      <c r="Z16" s="54"/>
      <c r="AA16" s="54"/>
      <c r="AB16" s="54"/>
      <c r="AC16" s="54"/>
      <c r="AD16" s="54"/>
      <c r="AE16" s="54"/>
      <c r="AF16" s="54"/>
      <c r="AG16" s="54"/>
      <c r="AH16" s="54"/>
      <c r="AI16" s="54"/>
      <c r="AJ16" s="58"/>
      <c r="AK16" s="58"/>
      <c r="AL16" s="58"/>
      <c r="AM16" s="58"/>
      <c r="AN16" s="58"/>
      <c r="AO16" s="58"/>
      <c r="AP16" s="58"/>
      <c r="AQ16" s="58"/>
      <c r="AR16" s="52" t="e">
        <f t="shared" si="8"/>
        <v>#N/A</v>
      </c>
      <c r="AS16" s="70" t="e">
        <f t="shared" si="5"/>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6"/>
        <v>#N/A</v>
      </c>
    </row>
    <row r="17" spans="1:75" ht="60" customHeight="1" x14ac:dyDescent="0.15">
      <c r="A17" s="29"/>
      <c r="B17" s="29"/>
      <c r="C17" s="30"/>
      <c r="D17" s="30"/>
      <c r="E17" s="33"/>
      <c r="F17" s="30"/>
      <c r="G17" s="52"/>
      <c r="H17" s="52"/>
      <c r="I17" s="52"/>
      <c r="J17" s="52"/>
      <c r="K17" s="52"/>
      <c r="L17" s="52"/>
      <c r="M17" s="52"/>
      <c r="N17" s="52"/>
      <c r="O17" s="53"/>
      <c r="P17" s="53"/>
      <c r="Q17" s="53"/>
      <c r="R17" s="53"/>
      <c r="S17" s="53"/>
      <c r="T17" s="75"/>
      <c r="U17" s="39"/>
      <c r="V17" s="60"/>
      <c r="W17" s="60"/>
      <c r="X17" s="60"/>
      <c r="Y17" s="60"/>
      <c r="Z17" s="60"/>
      <c r="AA17" s="60"/>
      <c r="AB17" s="60"/>
      <c r="AC17" s="60"/>
      <c r="AD17" s="60"/>
      <c r="AE17" s="60"/>
      <c r="AF17" s="60"/>
      <c r="AG17" s="60"/>
      <c r="AH17" s="60"/>
      <c r="AI17" s="60"/>
      <c r="AJ17" s="58"/>
      <c r="AK17" s="58"/>
      <c r="AL17" s="58"/>
      <c r="AM17" s="58"/>
      <c r="AN17" s="58"/>
      <c r="AO17" s="58"/>
      <c r="AP17" s="58"/>
      <c r="AQ17" s="58"/>
      <c r="AR17" s="52" t="e">
        <f t="shared" si="8"/>
        <v>#N/A</v>
      </c>
      <c r="AS17" s="70" t="e">
        <f t="shared" si="5"/>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6"/>
        <v>#N/A</v>
      </c>
    </row>
    <row r="18" spans="1:75" ht="60" customHeight="1" x14ac:dyDescent="0.15">
      <c r="A18" s="29"/>
      <c r="B18" s="29"/>
      <c r="C18" s="30"/>
      <c r="D18" s="30"/>
      <c r="E18" s="33"/>
      <c r="F18" s="30"/>
      <c r="G18" s="52"/>
      <c r="H18" s="52"/>
      <c r="I18" s="52"/>
      <c r="J18" s="52"/>
      <c r="K18" s="52"/>
      <c r="L18" s="52"/>
      <c r="M18" s="52"/>
      <c r="N18" s="52"/>
      <c r="O18" s="53"/>
      <c r="P18" s="53"/>
      <c r="Q18" s="53"/>
      <c r="R18" s="53"/>
      <c r="S18" s="53"/>
      <c r="T18" s="75"/>
      <c r="U18" s="39"/>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8"/>
        <v>#N/A</v>
      </c>
      <c r="AS18" s="70" t="e">
        <f t="shared" si="5"/>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6"/>
        <v>#N/A</v>
      </c>
    </row>
    <row r="19" spans="1:75" ht="60" customHeight="1" x14ac:dyDescent="0.15">
      <c r="A19" s="29"/>
      <c r="B19" s="29"/>
      <c r="C19" s="30"/>
      <c r="D19" s="30"/>
      <c r="E19" s="33"/>
      <c r="F19" s="30"/>
      <c r="G19" s="52"/>
      <c r="H19" s="52"/>
      <c r="I19" s="52"/>
      <c r="J19" s="52"/>
      <c r="K19" s="52"/>
      <c r="L19" s="52"/>
      <c r="M19" s="52"/>
      <c r="N19" s="52"/>
      <c r="O19" s="53"/>
      <c r="P19" s="53"/>
      <c r="Q19" s="53"/>
      <c r="R19" s="53"/>
      <c r="S19" s="53"/>
      <c r="T19" s="75"/>
      <c r="U19" s="39"/>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8"/>
        <v>#N/A</v>
      </c>
      <c r="AS19" s="70" t="e">
        <f t="shared" si="5"/>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6"/>
        <v>#N/A</v>
      </c>
    </row>
    <row r="20" spans="1:75" ht="60" customHeight="1" x14ac:dyDescent="0.15">
      <c r="A20" s="29"/>
      <c r="B20" s="29"/>
      <c r="C20" s="30"/>
      <c r="D20" s="30"/>
      <c r="E20" s="33"/>
      <c r="F20" s="30"/>
      <c r="G20" s="52"/>
      <c r="H20" s="52"/>
      <c r="I20" s="52"/>
      <c r="J20" s="52"/>
      <c r="K20" s="52"/>
      <c r="L20" s="52"/>
      <c r="M20" s="52"/>
      <c r="N20" s="52"/>
      <c r="O20" s="53"/>
      <c r="P20" s="53"/>
      <c r="Q20" s="53"/>
      <c r="R20" s="53"/>
      <c r="S20" s="53"/>
      <c r="T20" s="75"/>
      <c r="U20" s="39"/>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8"/>
        <v>#N/A</v>
      </c>
      <c r="AS20" s="70" t="e">
        <f t="shared" si="5"/>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6"/>
        <v>#N/A</v>
      </c>
    </row>
    <row r="21" spans="1:75" ht="60" customHeight="1" x14ac:dyDescent="0.15">
      <c r="A21" s="29"/>
      <c r="B21" s="29"/>
      <c r="C21" s="30"/>
      <c r="D21" s="30"/>
      <c r="E21" s="33"/>
      <c r="F21" s="30"/>
      <c r="G21" s="52"/>
      <c r="H21" s="52"/>
      <c r="I21" s="52"/>
      <c r="J21" s="52"/>
      <c r="K21" s="52"/>
      <c r="L21" s="52"/>
      <c r="M21" s="52"/>
      <c r="N21" s="52"/>
      <c r="O21" s="53"/>
      <c r="P21" s="53"/>
      <c r="Q21" s="53"/>
      <c r="R21" s="53"/>
      <c r="S21" s="53"/>
      <c r="T21" s="75"/>
      <c r="U21" s="39"/>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8"/>
        <v>#N/A</v>
      </c>
      <c r="AS21" s="70" t="e">
        <f t="shared" si="5"/>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6"/>
        <v>#N/A</v>
      </c>
    </row>
    <row r="22" spans="1:75" ht="60" customHeight="1" x14ac:dyDescent="0.15">
      <c r="A22" s="29"/>
      <c r="B22" s="29"/>
      <c r="C22" s="30"/>
      <c r="D22" s="30"/>
      <c r="E22" s="33"/>
      <c r="F22" s="30"/>
      <c r="G22" s="52"/>
      <c r="H22" s="52"/>
      <c r="I22" s="52"/>
      <c r="J22" s="52"/>
      <c r="K22" s="52"/>
      <c r="L22" s="52"/>
      <c r="M22" s="52"/>
      <c r="N22" s="52"/>
      <c r="O22" s="53"/>
      <c r="P22" s="53"/>
      <c r="Q22" s="53"/>
      <c r="R22" s="53"/>
      <c r="S22" s="53"/>
      <c r="T22" s="75"/>
      <c r="U22" s="39"/>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8"/>
        <v>#N/A</v>
      </c>
      <c r="AS22" s="70" t="e">
        <f t="shared" si="5"/>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6"/>
        <v>#N/A</v>
      </c>
    </row>
    <row r="23" spans="1:75" ht="60" customHeight="1" x14ac:dyDescent="0.15">
      <c r="A23" s="29"/>
      <c r="B23" s="29"/>
      <c r="C23" s="30"/>
      <c r="D23" s="30"/>
      <c r="E23" s="33"/>
      <c r="F23" s="30"/>
      <c r="G23" s="52"/>
      <c r="H23" s="52"/>
      <c r="I23" s="52"/>
      <c r="J23" s="52"/>
      <c r="K23" s="52"/>
      <c r="L23" s="52"/>
      <c r="M23" s="52"/>
      <c r="N23" s="52"/>
      <c r="O23" s="53"/>
      <c r="P23" s="53"/>
      <c r="Q23" s="53"/>
      <c r="R23" s="53"/>
      <c r="S23" s="53"/>
      <c r="T23" s="75"/>
      <c r="U23" s="39"/>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8"/>
        <v>#N/A</v>
      </c>
      <c r="AS23" s="70" t="e">
        <f t="shared" si="5"/>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6"/>
        <v>#N/A</v>
      </c>
    </row>
    <row r="24" spans="1:75" ht="60" customHeight="1" x14ac:dyDescent="0.15">
      <c r="A24" s="29"/>
      <c r="B24" s="29"/>
      <c r="C24" s="30"/>
      <c r="D24" s="30"/>
      <c r="E24" s="33"/>
      <c r="F24" s="30"/>
      <c r="G24" s="52"/>
      <c r="H24" s="52"/>
      <c r="I24" s="52"/>
      <c r="J24" s="52"/>
      <c r="K24" s="52"/>
      <c r="L24" s="52"/>
      <c r="M24" s="52"/>
      <c r="N24" s="52"/>
      <c r="O24" s="53"/>
      <c r="P24" s="53"/>
      <c r="Q24" s="53"/>
      <c r="R24" s="53"/>
      <c r="S24" s="53"/>
      <c r="T24" s="75"/>
      <c r="U24" s="39"/>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8"/>
        <v>#N/A</v>
      </c>
      <c r="AS24" s="70" t="e">
        <f t="shared" si="5"/>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6"/>
        <v>#N/A</v>
      </c>
    </row>
    <row r="25" spans="1:75" ht="60" customHeight="1" x14ac:dyDescent="0.15">
      <c r="A25" s="29"/>
      <c r="B25" s="29"/>
      <c r="C25" s="30"/>
      <c r="D25" s="30"/>
      <c r="E25" s="33"/>
      <c r="F25" s="30"/>
      <c r="G25" s="52"/>
      <c r="H25" s="52"/>
      <c r="I25" s="52"/>
      <c r="J25" s="52"/>
      <c r="K25" s="52"/>
      <c r="L25" s="52"/>
      <c r="M25" s="52"/>
      <c r="N25" s="52"/>
      <c r="O25" s="53"/>
      <c r="P25" s="53"/>
      <c r="Q25" s="53"/>
      <c r="R25" s="53"/>
      <c r="S25" s="53"/>
      <c r="T25" s="75"/>
      <c r="U25" s="39"/>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8"/>
        <v>#N/A</v>
      </c>
      <c r="AS25" s="70" t="e">
        <f t="shared" si="5"/>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6"/>
        <v>#N/A</v>
      </c>
    </row>
    <row r="26" spans="1:75" ht="60" customHeight="1" x14ac:dyDescent="0.15">
      <c r="A26" s="29"/>
      <c r="B26" s="29"/>
      <c r="C26" s="30"/>
      <c r="D26" s="30"/>
      <c r="E26" s="33"/>
      <c r="F26" s="30"/>
      <c r="G26" s="52"/>
      <c r="H26" s="52"/>
      <c r="I26" s="52"/>
      <c r="J26" s="52"/>
      <c r="K26" s="52"/>
      <c r="L26" s="52"/>
      <c r="M26" s="52"/>
      <c r="N26" s="52"/>
      <c r="O26" s="53"/>
      <c r="P26" s="53"/>
      <c r="Q26" s="53"/>
      <c r="R26" s="53"/>
      <c r="S26" s="53"/>
      <c r="T26" s="75"/>
      <c r="U26" s="39"/>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8"/>
        <v>#N/A</v>
      </c>
      <c r="AS26" s="70" t="e">
        <f t="shared" si="5"/>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6"/>
        <v>#N/A</v>
      </c>
    </row>
    <row r="27" spans="1:75" ht="60" customHeight="1" x14ac:dyDescent="0.15">
      <c r="A27" s="29"/>
      <c r="B27" s="29"/>
      <c r="C27" s="30"/>
      <c r="D27" s="30"/>
      <c r="E27" s="33"/>
      <c r="F27" s="30"/>
      <c r="G27" s="52"/>
      <c r="H27" s="52"/>
      <c r="I27" s="52"/>
      <c r="J27" s="52"/>
      <c r="K27" s="52"/>
      <c r="L27" s="52"/>
      <c r="M27" s="52"/>
      <c r="N27" s="52"/>
      <c r="O27" s="53"/>
      <c r="P27" s="53"/>
      <c r="Q27" s="53"/>
      <c r="R27" s="53"/>
      <c r="S27" s="53"/>
      <c r="T27" s="75"/>
      <c r="U27" s="39"/>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8"/>
        <v>#N/A</v>
      </c>
      <c r="AS27" s="70" t="e">
        <f t="shared" si="5"/>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6"/>
        <v>#N/A</v>
      </c>
    </row>
    <row r="28" spans="1:75" ht="60" customHeight="1" x14ac:dyDescent="0.15">
      <c r="A28" s="29"/>
      <c r="B28" s="29"/>
      <c r="C28" s="30"/>
      <c r="D28" s="30"/>
      <c r="E28" s="33"/>
      <c r="F28" s="30"/>
      <c r="G28" s="52"/>
      <c r="H28" s="52"/>
      <c r="I28" s="52"/>
      <c r="J28" s="52"/>
      <c r="K28" s="52"/>
      <c r="L28" s="52"/>
      <c r="M28" s="52"/>
      <c r="N28" s="52"/>
      <c r="O28" s="53"/>
      <c r="P28" s="53"/>
      <c r="Q28" s="53"/>
      <c r="R28" s="53"/>
      <c r="S28" s="53"/>
      <c r="T28" s="75"/>
      <c r="U28" s="39"/>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8"/>
        <v>#N/A</v>
      </c>
      <c r="AS28" s="70" t="e">
        <f t="shared" si="5"/>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6"/>
        <v>#N/A</v>
      </c>
    </row>
    <row r="29" spans="1:75" ht="60" customHeight="1" x14ac:dyDescent="0.15">
      <c r="A29" s="29"/>
      <c r="B29" s="29"/>
      <c r="C29" s="30"/>
      <c r="D29" s="30"/>
      <c r="E29" s="33"/>
      <c r="F29" s="30"/>
      <c r="G29" s="52"/>
      <c r="H29" s="52"/>
      <c r="I29" s="52"/>
      <c r="J29" s="52"/>
      <c r="K29" s="52"/>
      <c r="L29" s="52"/>
      <c r="M29" s="52"/>
      <c r="N29" s="52"/>
      <c r="O29" s="53"/>
      <c r="P29" s="53"/>
      <c r="Q29" s="53"/>
      <c r="R29" s="53"/>
      <c r="S29" s="53"/>
      <c r="T29" s="75"/>
      <c r="U29" s="39"/>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8"/>
        <v>#N/A</v>
      </c>
      <c r="AS29" s="70" t="e">
        <f t="shared" si="5"/>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6"/>
        <v>#N/A</v>
      </c>
    </row>
    <row r="30" spans="1:75" ht="60" customHeight="1" x14ac:dyDescent="0.15">
      <c r="A30" s="29"/>
      <c r="B30" s="29"/>
      <c r="C30" s="30"/>
      <c r="D30" s="30"/>
      <c r="E30" s="33"/>
      <c r="F30" s="30"/>
      <c r="G30" s="52"/>
      <c r="H30" s="52"/>
      <c r="I30" s="52"/>
      <c r="J30" s="52"/>
      <c r="K30" s="52"/>
      <c r="L30" s="52"/>
      <c r="M30" s="52"/>
      <c r="N30" s="52"/>
      <c r="O30" s="53"/>
      <c r="P30" s="53"/>
      <c r="Q30" s="53"/>
      <c r="R30" s="53"/>
      <c r="S30" s="53"/>
      <c r="T30" s="75"/>
      <c r="U30" s="39"/>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8"/>
        <v>#N/A</v>
      </c>
      <c r="AS30" s="70" t="e">
        <f t="shared" si="5"/>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6"/>
        <v>#N/A</v>
      </c>
    </row>
    <row r="31" spans="1:75" ht="60" customHeight="1" x14ac:dyDescent="0.15">
      <c r="A31" s="29"/>
      <c r="B31" s="29"/>
      <c r="C31" s="30"/>
      <c r="D31" s="30"/>
      <c r="E31" s="33"/>
      <c r="F31" s="30"/>
      <c r="G31" s="52"/>
      <c r="H31" s="52"/>
      <c r="I31" s="52"/>
      <c r="J31" s="52"/>
      <c r="K31" s="52"/>
      <c r="L31" s="52"/>
      <c r="M31" s="52"/>
      <c r="N31" s="52"/>
      <c r="O31" s="53"/>
      <c r="P31" s="53"/>
      <c r="Q31" s="53"/>
      <c r="R31" s="53"/>
      <c r="S31" s="53"/>
      <c r="T31" s="75"/>
      <c r="U31" s="39"/>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8"/>
        <v>#N/A</v>
      </c>
      <c r="AS31" s="70" t="e">
        <f t="shared" si="5"/>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6"/>
        <v>#N/A</v>
      </c>
    </row>
    <row r="32" spans="1:75" ht="60" customHeight="1" x14ac:dyDescent="0.15">
      <c r="A32" s="29"/>
      <c r="B32" s="29"/>
      <c r="C32" s="30"/>
      <c r="D32" s="30"/>
      <c r="E32" s="33"/>
      <c r="F32" s="30"/>
      <c r="G32" s="52"/>
      <c r="H32" s="52"/>
      <c r="I32" s="52"/>
      <c r="J32" s="52"/>
      <c r="K32" s="52"/>
      <c r="L32" s="52"/>
      <c r="M32" s="52"/>
      <c r="N32" s="52"/>
      <c r="O32" s="53"/>
      <c r="P32" s="53"/>
      <c r="Q32" s="53"/>
      <c r="R32" s="53"/>
      <c r="S32" s="53"/>
      <c r="T32" s="75"/>
      <c r="U32" s="39"/>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8"/>
        <v>#N/A</v>
      </c>
      <c r="AS32" s="70" t="e">
        <f t="shared" si="5"/>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6"/>
        <v>#N/A</v>
      </c>
    </row>
    <row r="33" spans="1:75" ht="60" customHeight="1" x14ac:dyDescent="0.15">
      <c r="A33" s="29"/>
      <c r="B33" s="29"/>
      <c r="C33" s="30"/>
      <c r="D33" s="30"/>
      <c r="E33" s="33"/>
      <c r="F33" s="30"/>
      <c r="G33" s="52"/>
      <c r="H33" s="52"/>
      <c r="I33" s="52"/>
      <c r="J33" s="52"/>
      <c r="K33" s="52"/>
      <c r="L33" s="52"/>
      <c r="M33" s="52"/>
      <c r="N33" s="52"/>
      <c r="O33" s="53"/>
      <c r="P33" s="53"/>
      <c r="Q33" s="53"/>
      <c r="R33" s="53"/>
      <c r="S33" s="53"/>
      <c r="T33" s="75"/>
      <c r="U33" s="39"/>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8"/>
        <v>#N/A</v>
      </c>
      <c r="AS33" s="70" t="e">
        <f t="shared" si="5"/>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6"/>
        <v>#N/A</v>
      </c>
    </row>
    <row r="34" spans="1:75" ht="60" customHeight="1" x14ac:dyDescent="0.15">
      <c r="A34" s="29"/>
      <c r="B34" s="29"/>
      <c r="C34" s="30"/>
      <c r="D34" s="30"/>
      <c r="E34" s="33"/>
      <c r="F34" s="30"/>
      <c r="G34" s="52"/>
      <c r="H34" s="52"/>
      <c r="I34" s="52"/>
      <c r="J34" s="52"/>
      <c r="K34" s="52"/>
      <c r="L34" s="52"/>
      <c r="M34" s="52"/>
      <c r="N34" s="52"/>
      <c r="O34" s="53"/>
      <c r="P34" s="53"/>
      <c r="Q34" s="53"/>
      <c r="R34" s="53"/>
      <c r="S34" s="53"/>
      <c r="T34" s="75"/>
      <c r="U34" s="39"/>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8"/>
        <v>#N/A</v>
      </c>
      <c r="AS34" s="70" t="e">
        <f t="shared" si="5"/>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6"/>
        <v>#N/A</v>
      </c>
    </row>
    <row r="35" spans="1:75" ht="60" customHeight="1" x14ac:dyDescent="0.15">
      <c r="A35" s="29"/>
      <c r="B35" s="29"/>
      <c r="C35" s="30"/>
      <c r="D35" s="30"/>
      <c r="E35" s="33"/>
      <c r="F35" s="30"/>
      <c r="G35" s="52"/>
      <c r="H35" s="52"/>
      <c r="I35" s="52"/>
      <c r="J35" s="52"/>
      <c r="K35" s="52"/>
      <c r="L35" s="52"/>
      <c r="M35" s="52"/>
      <c r="N35" s="52"/>
      <c r="O35" s="53"/>
      <c r="P35" s="53"/>
      <c r="Q35" s="53"/>
      <c r="R35" s="53"/>
      <c r="S35" s="53"/>
      <c r="T35" s="75"/>
      <c r="U35" s="39"/>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8"/>
        <v>#N/A</v>
      </c>
      <c r="AS35" s="70" t="e">
        <f t="shared" si="5"/>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6"/>
        <v>#N/A</v>
      </c>
    </row>
    <row r="36" spans="1:75" ht="60" customHeight="1" x14ac:dyDescent="0.15">
      <c r="A36" s="29"/>
      <c r="B36" s="29"/>
      <c r="C36" s="30"/>
      <c r="D36" s="30"/>
      <c r="E36" s="33"/>
      <c r="F36" s="30"/>
      <c r="G36" s="52"/>
      <c r="H36" s="52"/>
      <c r="I36" s="52"/>
      <c r="J36" s="52"/>
      <c r="K36" s="52"/>
      <c r="L36" s="52"/>
      <c r="M36" s="52"/>
      <c r="N36" s="52"/>
      <c r="O36" s="53"/>
      <c r="P36" s="53"/>
      <c r="Q36" s="53"/>
      <c r="R36" s="53"/>
      <c r="S36" s="53"/>
      <c r="T36" s="75"/>
      <c r="U36" s="39"/>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8"/>
        <v>#N/A</v>
      </c>
      <c r="AS36" s="70" t="e">
        <f t="shared" si="5"/>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6"/>
        <v>#N/A</v>
      </c>
    </row>
    <row r="37" spans="1:75" ht="60" customHeight="1" x14ac:dyDescent="0.15">
      <c r="A37" s="29"/>
      <c r="B37" s="29"/>
      <c r="C37" s="30"/>
      <c r="D37" s="30"/>
      <c r="E37" s="33"/>
      <c r="F37" s="30"/>
      <c r="G37" s="52"/>
      <c r="H37" s="52"/>
      <c r="I37" s="52"/>
      <c r="J37" s="49"/>
      <c r="K37" s="52"/>
      <c r="L37" s="52"/>
      <c r="M37" s="52"/>
      <c r="N37" s="52"/>
      <c r="O37" s="53"/>
      <c r="P37" s="53"/>
      <c r="Q37" s="53"/>
      <c r="R37" s="53"/>
      <c r="S37" s="53"/>
      <c r="T37" s="75"/>
      <c r="U37" s="39"/>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8"/>
        <v>#N/A</v>
      </c>
      <c r="AS37" s="70" t="e">
        <f t="shared" si="5"/>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6"/>
        <v>#N/A</v>
      </c>
    </row>
    <row r="38" spans="1:75" ht="60" customHeight="1" x14ac:dyDescent="0.15">
      <c r="A38" s="29"/>
      <c r="B38" s="29"/>
      <c r="C38" s="30"/>
      <c r="D38" s="30"/>
      <c r="E38" s="33"/>
      <c r="F38" s="30"/>
      <c r="G38" s="52"/>
      <c r="H38" s="52"/>
      <c r="I38" s="52"/>
      <c r="J38" s="52"/>
      <c r="K38" s="52"/>
      <c r="L38" s="52"/>
      <c r="M38" s="52"/>
      <c r="N38" s="52"/>
      <c r="O38" s="53"/>
      <c r="P38" s="53"/>
      <c r="Q38" s="53"/>
      <c r="R38" s="53"/>
      <c r="S38" s="53"/>
      <c r="T38" s="75"/>
      <c r="U38" s="39"/>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8"/>
        <v>#N/A</v>
      </c>
      <c r="AS38" s="70" t="e">
        <f t="shared" si="5"/>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6"/>
        <v>#N/A</v>
      </c>
    </row>
    <row r="39" spans="1:75" ht="60" customHeight="1" x14ac:dyDescent="0.15">
      <c r="A39" s="29"/>
      <c r="B39" s="29"/>
      <c r="C39" s="30"/>
      <c r="D39" s="30"/>
      <c r="E39" s="33"/>
      <c r="F39" s="30"/>
      <c r="G39" s="52"/>
      <c r="H39" s="52"/>
      <c r="I39" s="52"/>
      <c r="J39" s="52"/>
      <c r="K39" s="52"/>
      <c r="L39" s="52"/>
      <c r="M39" s="52"/>
      <c r="N39" s="52"/>
      <c r="O39" s="53"/>
      <c r="P39" s="53"/>
      <c r="Q39" s="53"/>
      <c r="R39" s="53"/>
      <c r="S39" s="53"/>
      <c r="T39" s="75"/>
      <c r="U39" s="39"/>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8"/>
        <v>#N/A</v>
      </c>
      <c r="AS39" s="70" t="e">
        <f t="shared" si="5"/>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6"/>
        <v>#N/A</v>
      </c>
    </row>
    <row r="40" spans="1:75" ht="60" customHeight="1" x14ac:dyDescent="0.15">
      <c r="A40" s="29"/>
      <c r="B40" s="29"/>
      <c r="C40" s="30"/>
      <c r="D40" s="30"/>
      <c r="E40" s="33"/>
      <c r="F40" s="30"/>
      <c r="G40" s="52"/>
      <c r="H40" s="52"/>
      <c r="I40" s="52"/>
      <c r="J40" s="52"/>
      <c r="K40" s="52"/>
      <c r="L40" s="52"/>
      <c r="M40" s="52"/>
      <c r="N40" s="52"/>
      <c r="O40" s="53"/>
      <c r="P40" s="53"/>
      <c r="Q40" s="53"/>
      <c r="R40" s="53"/>
      <c r="S40" s="53"/>
      <c r="T40" s="75"/>
      <c r="U40" s="39"/>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8"/>
        <v>#N/A</v>
      </c>
      <c r="AS40" s="70" t="e">
        <f t="shared" si="5"/>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6"/>
        <v>#N/A</v>
      </c>
    </row>
    <row r="41" spans="1:75" ht="60" customHeight="1" x14ac:dyDescent="0.15">
      <c r="A41" s="29"/>
      <c r="B41" s="29"/>
      <c r="C41" s="30"/>
      <c r="D41" s="30"/>
      <c r="E41" s="33"/>
      <c r="F41" s="30"/>
      <c r="G41" s="52"/>
      <c r="H41" s="52"/>
      <c r="I41" s="52"/>
      <c r="J41" s="52"/>
      <c r="K41" s="52"/>
      <c r="L41" s="52"/>
      <c r="M41" s="52"/>
      <c r="N41" s="52"/>
      <c r="O41" s="53"/>
      <c r="P41" s="53"/>
      <c r="Q41" s="53"/>
      <c r="R41" s="53"/>
      <c r="S41" s="53"/>
      <c r="T41" s="75"/>
      <c r="U41" s="39"/>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8"/>
        <v>#N/A</v>
      </c>
      <c r="AS41" s="70" t="e">
        <f t="shared" si="5"/>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6"/>
        <v>#N/A</v>
      </c>
    </row>
    <row r="42" spans="1:75" ht="60" customHeight="1" x14ac:dyDescent="0.15">
      <c r="A42" s="29"/>
      <c r="B42" s="29"/>
      <c r="C42" s="30"/>
      <c r="D42" s="30"/>
      <c r="E42" s="33"/>
      <c r="F42" s="30"/>
      <c r="G42" s="52"/>
      <c r="H42" s="52"/>
      <c r="I42" s="52"/>
      <c r="J42" s="52"/>
      <c r="K42" s="52"/>
      <c r="L42" s="52"/>
      <c r="M42" s="52"/>
      <c r="N42" s="52"/>
      <c r="O42" s="53"/>
      <c r="P42" s="53"/>
      <c r="Q42" s="53"/>
      <c r="R42" s="53"/>
      <c r="S42" s="53"/>
      <c r="T42" s="75"/>
      <c r="U42" s="39"/>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8"/>
        <v>#N/A</v>
      </c>
      <c r="AS42" s="70" t="e">
        <f t="shared" si="5"/>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6"/>
        <v>#N/A</v>
      </c>
    </row>
    <row r="43" spans="1:75" ht="60" customHeight="1" x14ac:dyDescent="0.15">
      <c r="A43" s="29"/>
      <c r="B43" s="29"/>
      <c r="C43" s="30"/>
      <c r="D43" s="30"/>
      <c r="E43" s="33"/>
      <c r="F43" s="30"/>
      <c r="G43" s="52"/>
      <c r="H43" s="52"/>
      <c r="I43" s="52"/>
      <c r="J43" s="52"/>
      <c r="K43" s="52"/>
      <c r="L43" s="52"/>
      <c r="M43" s="52"/>
      <c r="N43" s="52"/>
      <c r="O43" s="53"/>
      <c r="P43" s="53"/>
      <c r="Q43" s="53"/>
      <c r="R43" s="53"/>
      <c r="S43" s="53"/>
      <c r="T43" s="75"/>
      <c r="U43" s="39"/>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8"/>
        <v>#N/A</v>
      </c>
      <c r="AS43" s="70" t="e">
        <f t="shared" si="5"/>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6"/>
        <v>#N/A</v>
      </c>
    </row>
    <row r="44" spans="1:75" ht="60" customHeight="1" x14ac:dyDescent="0.15">
      <c r="A44" s="29"/>
      <c r="B44" s="29"/>
      <c r="C44" s="30"/>
      <c r="D44" s="30"/>
      <c r="E44" s="33"/>
      <c r="F44" s="30"/>
      <c r="G44" s="52"/>
      <c r="H44" s="52"/>
      <c r="I44" s="52"/>
      <c r="J44" s="52"/>
      <c r="K44" s="52"/>
      <c r="L44" s="52"/>
      <c r="M44" s="52"/>
      <c r="N44" s="52"/>
      <c r="O44" s="53"/>
      <c r="P44" s="53"/>
      <c r="Q44" s="53"/>
      <c r="R44" s="53"/>
      <c r="S44" s="53"/>
      <c r="T44" s="75"/>
      <c r="U44" s="39"/>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8"/>
        <v>#N/A</v>
      </c>
      <c r="AS44" s="70" t="e">
        <f t="shared" si="5"/>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6"/>
        <v>#N/A</v>
      </c>
    </row>
    <row r="45" spans="1:75" ht="60" customHeight="1" x14ac:dyDescent="0.15">
      <c r="A45" s="29"/>
      <c r="B45" s="29"/>
      <c r="C45" s="30"/>
      <c r="D45" s="30"/>
      <c r="E45" s="33"/>
      <c r="F45" s="30"/>
      <c r="G45" s="52"/>
      <c r="H45" s="52"/>
      <c r="I45" s="52"/>
      <c r="J45" s="52"/>
      <c r="K45" s="52"/>
      <c r="L45" s="52"/>
      <c r="M45" s="52"/>
      <c r="N45" s="52"/>
      <c r="O45" s="53"/>
      <c r="P45" s="53"/>
      <c r="Q45" s="53"/>
      <c r="R45" s="53"/>
      <c r="S45" s="53"/>
      <c r="T45" s="75"/>
      <c r="U45" s="39"/>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8"/>
        <v>#N/A</v>
      </c>
      <c r="AS45" s="70" t="e">
        <f t="shared" si="5"/>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6"/>
        <v>#N/A</v>
      </c>
    </row>
    <row r="46" spans="1:75" ht="60" customHeight="1" x14ac:dyDescent="0.15">
      <c r="A46" s="29"/>
      <c r="B46" s="29"/>
      <c r="C46" s="30"/>
      <c r="D46" s="30"/>
      <c r="E46" s="33"/>
      <c r="F46" s="30"/>
      <c r="G46" s="52"/>
      <c r="H46" s="52"/>
      <c r="I46" s="52"/>
      <c r="J46" s="52"/>
      <c r="K46" s="52"/>
      <c r="L46" s="52"/>
      <c r="M46" s="52"/>
      <c r="N46" s="52"/>
      <c r="O46" s="53"/>
      <c r="P46" s="53"/>
      <c r="Q46" s="53"/>
      <c r="R46" s="53"/>
      <c r="S46" s="53"/>
      <c r="T46" s="75"/>
      <c r="U46" s="39"/>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8"/>
        <v>#N/A</v>
      </c>
      <c r="AS46" s="70" t="e">
        <f t="shared" si="5"/>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6"/>
        <v>#N/A</v>
      </c>
    </row>
    <row r="47" spans="1:75" ht="60" customHeight="1" x14ac:dyDescent="0.15">
      <c r="A47" s="29"/>
      <c r="B47" s="29"/>
      <c r="C47" s="30"/>
      <c r="D47" s="30"/>
      <c r="E47" s="33"/>
      <c r="F47" s="30"/>
      <c r="G47" s="52"/>
      <c r="H47" s="52"/>
      <c r="I47" s="52"/>
      <c r="J47" s="52"/>
      <c r="K47" s="52"/>
      <c r="L47" s="52"/>
      <c r="M47" s="52"/>
      <c r="N47" s="52"/>
      <c r="O47" s="53"/>
      <c r="P47" s="53"/>
      <c r="Q47" s="53"/>
      <c r="R47" s="53"/>
      <c r="S47" s="53"/>
      <c r="T47" s="59"/>
      <c r="U47" s="4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8"/>
        <v>#N/A</v>
      </c>
      <c r="AS47" s="70" t="e">
        <f t="shared" si="5"/>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6"/>
        <v>#N/A</v>
      </c>
    </row>
    <row r="48" spans="1:75" ht="60" customHeight="1" x14ac:dyDescent="0.15">
      <c r="A48" s="29"/>
      <c r="B48" s="29"/>
      <c r="C48" s="30"/>
      <c r="D48" s="30"/>
      <c r="E48" s="33"/>
      <c r="F48" s="30"/>
      <c r="G48" s="52"/>
      <c r="H48" s="52"/>
      <c r="I48" s="52"/>
      <c r="J48" s="49"/>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8"/>
        <v>#N/A</v>
      </c>
      <c r="AS48" s="70" t="e">
        <f t="shared" si="5"/>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6"/>
        <v>#N/A</v>
      </c>
    </row>
    <row r="49" spans="1:75" ht="60" customHeight="1" x14ac:dyDescent="0.15">
      <c r="A49" s="29"/>
      <c r="B49" s="29"/>
      <c r="C49" s="30"/>
      <c r="D49" s="30"/>
      <c r="E49" s="33"/>
      <c r="F49" s="30"/>
      <c r="G49" s="52"/>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8"/>
        <v>#N/A</v>
      </c>
      <c r="AS49" s="70" t="e">
        <f t="shared" si="5"/>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6"/>
        <v>#N/A</v>
      </c>
    </row>
    <row r="50" spans="1:75" ht="25" customHeight="1" x14ac:dyDescent="0.15">
      <c r="A50" s="29"/>
      <c r="B50" s="33"/>
      <c r="C50" s="33"/>
      <c r="D50" s="33"/>
      <c r="E50" s="33"/>
      <c r="F50" s="30"/>
      <c r="G50" s="52"/>
      <c r="H50" s="52"/>
      <c r="I50" s="52"/>
      <c r="J50" s="52"/>
      <c r="K50" s="52"/>
      <c r="L50" s="52"/>
      <c r="M50" s="52"/>
      <c r="N50" s="52"/>
      <c r="O50" s="53"/>
      <c r="P50" s="53"/>
      <c r="Q50" s="53"/>
      <c r="R50" s="53"/>
      <c r="S50" s="53"/>
      <c r="T50" s="76"/>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8"/>
        <v>#N/A</v>
      </c>
      <c r="AS50" s="70" t="e">
        <f t="shared" si="5"/>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6"/>
        <v>#N/A</v>
      </c>
    </row>
    <row r="51" spans="1:75" ht="25" customHeight="1" x14ac:dyDescent="0.15">
      <c r="A51" s="34"/>
      <c r="B51" s="33"/>
      <c r="C51" s="33"/>
      <c r="D51" s="33"/>
      <c r="E51" s="33"/>
      <c r="F51" s="30"/>
      <c r="G51" s="52"/>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8"/>
        <v>#N/A</v>
      </c>
      <c r="AS51" s="70" t="e">
        <f t="shared" si="5"/>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6"/>
        <v>#N/A</v>
      </c>
    </row>
    <row r="52" spans="1:75" ht="25" customHeight="1" x14ac:dyDescent="0.15">
      <c r="A52" s="34"/>
      <c r="B52" s="33"/>
      <c r="C52" s="33"/>
      <c r="D52" s="33"/>
      <c r="E52" s="33"/>
      <c r="F52" s="30"/>
      <c r="G52" s="52"/>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8"/>
        <v>#N/A</v>
      </c>
      <c r="AS52" s="70" t="e">
        <f t="shared" si="5"/>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6"/>
        <v>#N/A</v>
      </c>
    </row>
    <row r="53" spans="1:75" ht="25" customHeight="1" x14ac:dyDescent="0.15">
      <c r="A53" s="34"/>
      <c r="B53" s="33"/>
      <c r="C53" s="33"/>
      <c r="D53" s="33"/>
      <c r="E53" s="33"/>
      <c r="F53" s="30"/>
      <c r="G53" s="52"/>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8"/>
        <v>#N/A</v>
      </c>
      <c r="AS53" s="70" t="e">
        <f t="shared" si="5"/>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6"/>
        <v>#N/A</v>
      </c>
    </row>
    <row r="54" spans="1:75" ht="25" customHeight="1" x14ac:dyDescent="0.15">
      <c r="A54" s="34"/>
      <c r="B54" s="33"/>
      <c r="C54" s="33"/>
      <c r="D54" s="33"/>
      <c r="E54" s="33"/>
      <c r="F54" s="30"/>
      <c r="G54" s="52"/>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8"/>
        <v>#N/A</v>
      </c>
      <c r="AS54" s="70" t="e">
        <f t="shared" si="5"/>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6"/>
        <v>#N/A</v>
      </c>
    </row>
    <row r="55" spans="1:75" ht="25" customHeight="1" x14ac:dyDescent="0.15">
      <c r="A55" s="34"/>
      <c r="B55" s="33"/>
      <c r="C55" s="33"/>
      <c r="D55" s="33"/>
      <c r="E55" s="33"/>
      <c r="F55" s="30"/>
      <c r="G55" s="52"/>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8"/>
        <v>#N/A</v>
      </c>
      <c r="AS55" s="70" t="e">
        <f t="shared" si="5"/>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6"/>
        <v>#N/A</v>
      </c>
    </row>
    <row r="56" spans="1:75" ht="25" customHeight="1" x14ac:dyDescent="0.15">
      <c r="A56" s="34"/>
      <c r="B56" s="33"/>
      <c r="C56" s="33"/>
      <c r="D56" s="33"/>
      <c r="E56" s="33"/>
      <c r="F56" s="30"/>
      <c r="G56" s="52"/>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8"/>
        <v>#N/A</v>
      </c>
      <c r="AS56" s="70" t="e">
        <f t="shared" si="5"/>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6"/>
        <v>#N/A</v>
      </c>
    </row>
    <row r="57" spans="1:75" ht="25" customHeight="1" x14ac:dyDescent="0.15">
      <c r="A57" s="34"/>
      <c r="B57" s="33"/>
      <c r="C57" s="33"/>
      <c r="D57" s="33"/>
      <c r="E57" s="33"/>
      <c r="F57" s="30"/>
      <c r="G57" s="52"/>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8"/>
        <v>#N/A</v>
      </c>
      <c r="AS57" s="70" t="e">
        <f t="shared" si="5"/>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6"/>
        <v>#N/A</v>
      </c>
    </row>
    <row r="58" spans="1:75" ht="25" customHeight="1" x14ac:dyDescent="0.15">
      <c r="A58" s="34"/>
      <c r="B58" s="33"/>
      <c r="C58" s="33"/>
      <c r="D58" s="33"/>
      <c r="E58" s="33"/>
      <c r="F58" s="30"/>
      <c r="G58" s="52"/>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8"/>
        <v>#N/A</v>
      </c>
      <c r="AS58" s="70" t="e">
        <f t="shared" si="5"/>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6"/>
        <v>#N/A</v>
      </c>
    </row>
    <row r="59" spans="1:75" ht="25" customHeight="1" x14ac:dyDescent="0.15">
      <c r="A59" s="34"/>
      <c r="B59" s="33"/>
      <c r="C59" s="33"/>
      <c r="D59" s="33"/>
      <c r="E59" s="33"/>
      <c r="F59" s="30"/>
      <c r="G59" s="52"/>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8"/>
        <v>#N/A</v>
      </c>
      <c r="AS59" s="70" t="e">
        <f t="shared" si="5"/>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6"/>
        <v>#N/A</v>
      </c>
    </row>
    <row r="60" spans="1:75" ht="25" customHeight="1" x14ac:dyDescent="0.15">
      <c r="A60" s="34"/>
      <c r="B60" s="33"/>
      <c r="C60" s="33"/>
      <c r="D60" s="33"/>
      <c r="E60" s="33"/>
      <c r="F60" s="30"/>
      <c r="G60" s="52"/>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8"/>
        <v>#N/A</v>
      </c>
      <c r="AS60" s="70" t="e">
        <f t="shared" si="5"/>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6"/>
        <v>#N/A</v>
      </c>
    </row>
    <row r="61" spans="1:75" ht="25" customHeight="1" x14ac:dyDescent="0.15">
      <c r="A61" s="34"/>
      <c r="B61" s="33"/>
      <c r="C61" s="33"/>
      <c r="D61" s="33"/>
      <c r="E61" s="33"/>
      <c r="F61" s="30"/>
      <c r="G61" s="52"/>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8"/>
        <v>#N/A</v>
      </c>
      <c r="AS61" s="70" t="e">
        <f t="shared" si="5"/>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6"/>
        <v>#N/A</v>
      </c>
    </row>
    <row r="62" spans="1:75" ht="25" customHeight="1" x14ac:dyDescent="0.15">
      <c r="A62" s="34"/>
      <c r="B62" s="33"/>
      <c r="C62" s="33"/>
      <c r="D62" s="33"/>
      <c r="E62" s="33"/>
      <c r="F62" s="30"/>
      <c r="G62" s="52"/>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8"/>
        <v>#N/A</v>
      </c>
      <c r="AS62" s="70" t="e">
        <f t="shared" si="5"/>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6"/>
        <v>#N/A</v>
      </c>
    </row>
    <row r="63" spans="1:75" ht="25" customHeight="1" x14ac:dyDescent="0.15">
      <c r="A63" s="34"/>
      <c r="B63" s="33"/>
      <c r="C63" s="33"/>
      <c r="D63" s="33"/>
      <c r="E63" s="33"/>
      <c r="F63" s="30"/>
      <c r="G63" s="52"/>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8"/>
        <v>#N/A</v>
      </c>
      <c r="AS63" s="70" t="e">
        <f t="shared" si="5"/>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6"/>
        <v>#N/A</v>
      </c>
    </row>
    <row r="64" spans="1:75" ht="25" customHeight="1" x14ac:dyDescent="0.15">
      <c r="A64" s="34"/>
      <c r="B64" s="33"/>
      <c r="C64" s="33"/>
      <c r="D64" s="33"/>
      <c r="E64" s="33"/>
      <c r="F64" s="30"/>
      <c r="G64" s="52"/>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8"/>
        <v>#N/A</v>
      </c>
      <c r="AS64" s="70" t="e">
        <f t="shared" si="5"/>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6"/>
        <v>#N/A</v>
      </c>
    </row>
    <row r="65" spans="1:75" ht="25" customHeight="1" x14ac:dyDescent="0.15">
      <c r="A65" s="34"/>
      <c r="B65" s="33"/>
      <c r="C65" s="33"/>
      <c r="D65" s="33"/>
      <c r="E65" s="33"/>
      <c r="F65" s="30"/>
      <c r="G65" s="52"/>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8"/>
        <v>#N/A</v>
      </c>
      <c r="AS65" s="70" t="e">
        <f t="shared" si="5"/>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6"/>
        <v>#N/A</v>
      </c>
    </row>
    <row r="66" spans="1:75" ht="25" customHeight="1" x14ac:dyDescent="0.15">
      <c r="A66" s="34"/>
      <c r="B66" s="33"/>
      <c r="C66" s="33"/>
      <c r="D66" s="33"/>
      <c r="E66" s="33"/>
      <c r="F66" s="30"/>
      <c r="G66" s="52"/>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8"/>
        <v>#N/A</v>
      </c>
      <c r="AS66" s="70" t="e">
        <f t="shared" si="5"/>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6"/>
        <v>#N/A</v>
      </c>
    </row>
    <row r="67" spans="1:75" ht="25" customHeight="1" x14ac:dyDescent="0.15">
      <c r="A67" s="34"/>
      <c r="B67" s="33"/>
      <c r="C67" s="33"/>
      <c r="D67" s="33"/>
      <c r="E67" s="33"/>
      <c r="F67" s="30"/>
      <c r="G67" s="52"/>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8"/>
        <v>#N/A</v>
      </c>
      <c r="AS67" s="70" t="e">
        <f t="shared" si="5"/>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6"/>
        <v>#N/A</v>
      </c>
    </row>
    <row r="68" spans="1:75" ht="25" customHeight="1" x14ac:dyDescent="0.15">
      <c r="A68" s="34"/>
      <c r="B68" s="33"/>
      <c r="C68" s="33"/>
      <c r="D68" s="33"/>
      <c r="E68" s="33"/>
      <c r="F68" s="30"/>
      <c r="G68" s="52"/>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8"/>
        <v>#N/A</v>
      </c>
      <c r="AS68" s="70" t="e">
        <f t="shared" si="5"/>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6"/>
        <v>#N/A</v>
      </c>
    </row>
    <row r="69" spans="1:75" ht="25" customHeight="1" x14ac:dyDescent="0.15">
      <c r="A69" s="34"/>
      <c r="B69" s="33"/>
      <c r="C69" s="33"/>
      <c r="D69" s="33"/>
      <c r="E69" s="33"/>
      <c r="F69" s="30"/>
      <c r="G69" s="52"/>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9">(AZ$2*AZ69+BA$2*BA69+BB$2*BB69+BC$2*BC69+BD$2*BD69+BE$2*BE69+BF$2*BF69+BG$2*BG69)/3</f>
        <v>#N/A</v>
      </c>
      <c r="AS69" s="70" t="e">
        <f t="shared" ref="AS69:AS132" si="10">IF(BW69=14,"","This Project Fails Justification")</f>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ref="BW69:BW132" si="11">SUM(BI69:BV69)</f>
        <v>#N/A</v>
      </c>
    </row>
    <row r="70" spans="1:75" ht="25" customHeight="1" x14ac:dyDescent="0.15">
      <c r="A70" s="34"/>
      <c r="B70" s="33"/>
      <c r="C70" s="33"/>
      <c r="D70" s="33"/>
      <c r="E70" s="33"/>
      <c r="F70" s="30"/>
      <c r="G70" s="52"/>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9"/>
        <v>#N/A</v>
      </c>
      <c r="AS70" s="70" t="e">
        <f t="shared" si="10"/>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11"/>
        <v>#N/A</v>
      </c>
    </row>
    <row r="71" spans="1:75" ht="25" customHeight="1" x14ac:dyDescent="0.15">
      <c r="A71" s="34"/>
      <c r="B71" s="33"/>
      <c r="C71" s="33"/>
      <c r="D71" s="33"/>
      <c r="E71" s="33"/>
      <c r="F71" s="30"/>
      <c r="G71" s="52"/>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9"/>
        <v>#N/A</v>
      </c>
      <c r="AS71" s="70" t="e">
        <f t="shared" si="10"/>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11"/>
        <v>#N/A</v>
      </c>
    </row>
    <row r="72" spans="1:75" ht="25" customHeight="1" x14ac:dyDescent="0.15">
      <c r="A72" s="34"/>
      <c r="B72" s="33"/>
      <c r="C72" s="33"/>
      <c r="D72" s="33"/>
      <c r="E72" s="33"/>
      <c r="F72" s="30"/>
      <c r="G72" s="52"/>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9"/>
        <v>#N/A</v>
      </c>
      <c r="AS72" s="70" t="e">
        <f t="shared" si="10"/>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11"/>
        <v>#N/A</v>
      </c>
    </row>
    <row r="73" spans="1:75" ht="25" customHeight="1" x14ac:dyDescent="0.15">
      <c r="A73" s="34"/>
      <c r="B73" s="33"/>
      <c r="C73" s="33"/>
      <c r="D73" s="33"/>
      <c r="E73" s="33"/>
      <c r="F73" s="30"/>
      <c r="G73" s="52"/>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9"/>
        <v>#N/A</v>
      </c>
      <c r="AS73" s="70" t="e">
        <f t="shared" si="10"/>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11"/>
        <v>#N/A</v>
      </c>
    </row>
    <row r="74" spans="1:75" ht="25" customHeight="1" x14ac:dyDescent="0.15">
      <c r="A74" s="34"/>
      <c r="B74" s="33"/>
      <c r="C74" s="33"/>
      <c r="D74" s="33"/>
      <c r="E74" s="33"/>
      <c r="F74" s="30"/>
      <c r="G74" s="52"/>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9"/>
        <v>#N/A</v>
      </c>
      <c r="AS74" s="70" t="e">
        <f t="shared" si="10"/>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11"/>
        <v>#N/A</v>
      </c>
    </row>
    <row r="75" spans="1:75" ht="25" customHeight="1" x14ac:dyDescent="0.15">
      <c r="A75" s="34"/>
      <c r="B75" s="33"/>
      <c r="C75" s="33"/>
      <c r="D75" s="33"/>
      <c r="E75" s="33"/>
      <c r="F75" s="30"/>
      <c r="G75" s="52"/>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9"/>
        <v>#N/A</v>
      </c>
      <c r="AS75" s="70" t="e">
        <f t="shared" si="10"/>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11"/>
        <v>#N/A</v>
      </c>
    </row>
    <row r="76" spans="1:75" ht="25" customHeight="1" x14ac:dyDescent="0.15">
      <c r="A76" s="34"/>
      <c r="B76" s="33"/>
      <c r="C76" s="33"/>
      <c r="D76" s="33"/>
      <c r="E76" s="33"/>
      <c r="F76" s="28"/>
      <c r="G76" s="52"/>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9"/>
        <v>#N/A</v>
      </c>
      <c r="AS76" s="70" t="e">
        <f t="shared" si="10"/>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11"/>
        <v>#N/A</v>
      </c>
    </row>
    <row r="77" spans="1:75" ht="25" customHeight="1" x14ac:dyDescent="0.15">
      <c r="A77" s="34"/>
      <c r="B77" s="33"/>
      <c r="C77" s="33"/>
      <c r="D77" s="33"/>
      <c r="E77" s="33"/>
      <c r="F77" s="28"/>
      <c r="G77" s="52"/>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9"/>
        <v>#N/A</v>
      </c>
      <c r="AS77" s="70" t="e">
        <f t="shared" si="10"/>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11"/>
        <v>#N/A</v>
      </c>
    </row>
    <row r="78" spans="1:75" ht="25" customHeight="1" x14ac:dyDescent="0.15">
      <c r="A78" s="34"/>
      <c r="B78" s="33"/>
      <c r="C78" s="33"/>
      <c r="D78" s="33"/>
      <c r="E78" s="33"/>
      <c r="F78" s="28"/>
      <c r="G78" s="52"/>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9"/>
        <v>#N/A</v>
      </c>
      <c r="AS78" s="70" t="e">
        <f t="shared" si="10"/>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11"/>
        <v>#N/A</v>
      </c>
    </row>
    <row r="79" spans="1:75" ht="25" customHeight="1" x14ac:dyDescent="0.15">
      <c r="A79" s="34"/>
      <c r="B79" s="33"/>
      <c r="C79" s="33"/>
      <c r="D79" s="33"/>
      <c r="E79" s="33"/>
      <c r="F79" s="28"/>
      <c r="G79" s="52"/>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9"/>
        <v>#N/A</v>
      </c>
      <c r="AS79" s="70" t="e">
        <f t="shared" si="10"/>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11"/>
        <v>#N/A</v>
      </c>
    </row>
    <row r="80" spans="1:75" ht="25" customHeight="1" x14ac:dyDescent="0.15">
      <c r="A80" s="34"/>
      <c r="B80" s="33"/>
      <c r="C80" s="33"/>
      <c r="D80" s="33"/>
      <c r="E80" s="33"/>
      <c r="F80" s="28"/>
      <c r="G80" s="52"/>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9"/>
        <v>#N/A</v>
      </c>
      <c r="AS80" s="70" t="e">
        <f t="shared" si="10"/>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11"/>
        <v>#N/A</v>
      </c>
    </row>
    <row r="81" spans="1:75" ht="25" customHeight="1" x14ac:dyDescent="0.15">
      <c r="A81" s="34"/>
      <c r="B81" s="33"/>
      <c r="C81" s="33"/>
      <c r="D81" s="33"/>
      <c r="E81" s="33"/>
      <c r="F81" s="28"/>
      <c r="G81" s="52"/>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9"/>
        <v>#N/A</v>
      </c>
      <c r="AS81" s="70" t="e">
        <f t="shared" si="10"/>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11"/>
        <v>#N/A</v>
      </c>
    </row>
    <row r="82" spans="1:75" ht="25" customHeight="1" x14ac:dyDescent="0.15">
      <c r="A82" s="34"/>
      <c r="B82" s="33"/>
      <c r="C82" s="33"/>
      <c r="D82" s="33"/>
      <c r="E82" s="33"/>
      <c r="F82" s="28"/>
      <c r="G82" s="52"/>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9"/>
        <v>#N/A</v>
      </c>
      <c r="AS82" s="70" t="e">
        <f t="shared" si="10"/>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11"/>
        <v>#N/A</v>
      </c>
    </row>
    <row r="83" spans="1:75" ht="25" customHeight="1" x14ac:dyDescent="0.15">
      <c r="A83" s="34"/>
      <c r="B83" s="33"/>
      <c r="C83" s="33"/>
      <c r="D83" s="33"/>
      <c r="E83" s="33"/>
      <c r="F83" s="28"/>
      <c r="G83" s="52"/>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9"/>
        <v>#N/A</v>
      </c>
      <c r="AS83" s="70" t="e">
        <f t="shared" si="10"/>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11"/>
        <v>#N/A</v>
      </c>
    </row>
    <row r="84" spans="1:75" ht="25" customHeight="1" x14ac:dyDescent="0.15">
      <c r="A84" s="34"/>
      <c r="B84" s="33"/>
      <c r="C84" s="33"/>
      <c r="D84" s="33"/>
      <c r="E84" s="33"/>
      <c r="F84" s="28"/>
      <c r="G84" s="52"/>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9"/>
        <v>#N/A</v>
      </c>
      <c r="AS84" s="70" t="e">
        <f t="shared" si="10"/>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11"/>
        <v>#N/A</v>
      </c>
    </row>
    <row r="85" spans="1:75" ht="25" customHeight="1" x14ac:dyDescent="0.15">
      <c r="A85" s="34"/>
      <c r="B85" s="33"/>
      <c r="C85" s="33"/>
      <c r="D85" s="33"/>
      <c r="E85" s="33"/>
      <c r="F85" s="28"/>
      <c r="G85" s="52"/>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9"/>
        <v>#N/A</v>
      </c>
      <c r="AS85" s="70" t="e">
        <f t="shared" si="10"/>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11"/>
        <v>#N/A</v>
      </c>
    </row>
    <row r="86" spans="1:75" ht="25" customHeight="1" x14ac:dyDescent="0.15">
      <c r="A86" s="34"/>
      <c r="B86" s="33"/>
      <c r="C86" s="33"/>
      <c r="D86" s="33"/>
      <c r="E86" s="33"/>
      <c r="F86" s="28"/>
      <c r="G86" s="52"/>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9"/>
        <v>#N/A</v>
      </c>
      <c r="AS86" s="70" t="e">
        <f t="shared" si="10"/>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11"/>
        <v>#N/A</v>
      </c>
    </row>
    <row r="87" spans="1:75" ht="25" customHeight="1" x14ac:dyDescent="0.15">
      <c r="A87" s="34"/>
      <c r="B87" s="33"/>
      <c r="C87" s="33"/>
      <c r="D87" s="33"/>
      <c r="E87" s="33"/>
      <c r="F87" s="28"/>
      <c r="G87" s="52"/>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9"/>
        <v>#N/A</v>
      </c>
      <c r="AS87" s="70" t="e">
        <f t="shared" si="10"/>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11"/>
        <v>#N/A</v>
      </c>
    </row>
    <row r="88" spans="1:75" ht="25" customHeight="1" x14ac:dyDescent="0.15">
      <c r="A88" s="34"/>
      <c r="B88" s="33"/>
      <c r="C88" s="33"/>
      <c r="D88" s="33"/>
      <c r="E88" s="33"/>
      <c r="F88" s="28"/>
      <c r="G88" s="52"/>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9"/>
        <v>#N/A</v>
      </c>
      <c r="AS88" s="70" t="e">
        <f t="shared" si="10"/>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11"/>
        <v>#N/A</v>
      </c>
    </row>
    <row r="89" spans="1:75" ht="25" customHeight="1" x14ac:dyDescent="0.15">
      <c r="A89" s="34"/>
      <c r="B89" s="33"/>
      <c r="C89" s="33"/>
      <c r="D89" s="33"/>
      <c r="E89" s="33"/>
      <c r="F89" s="28"/>
      <c r="G89" s="52"/>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9"/>
        <v>#N/A</v>
      </c>
      <c r="AS89" s="70" t="e">
        <f t="shared" si="10"/>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11"/>
        <v>#N/A</v>
      </c>
    </row>
    <row r="90" spans="1:75" ht="25" customHeight="1" x14ac:dyDescent="0.15">
      <c r="A90" s="34"/>
      <c r="B90" s="33"/>
      <c r="C90" s="33"/>
      <c r="D90" s="33"/>
      <c r="E90" s="33"/>
      <c r="F90" s="28"/>
      <c r="G90" s="52"/>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9"/>
        <v>#N/A</v>
      </c>
      <c r="AS90" s="70" t="e">
        <f t="shared" si="10"/>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11"/>
        <v>#N/A</v>
      </c>
    </row>
    <row r="91" spans="1:75" ht="25" customHeight="1" x14ac:dyDescent="0.15">
      <c r="A91" s="34"/>
      <c r="B91" s="33"/>
      <c r="C91" s="33"/>
      <c r="D91" s="33"/>
      <c r="E91" s="33"/>
      <c r="F91" s="28"/>
      <c r="G91" s="52"/>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9"/>
        <v>#N/A</v>
      </c>
      <c r="AS91" s="70" t="e">
        <f t="shared" si="10"/>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11"/>
        <v>#N/A</v>
      </c>
    </row>
    <row r="92" spans="1:75" ht="25" customHeight="1" x14ac:dyDescent="0.15">
      <c r="A92" s="34"/>
      <c r="B92" s="33"/>
      <c r="C92" s="33"/>
      <c r="D92" s="33"/>
      <c r="E92" s="33"/>
      <c r="F92" s="28"/>
      <c r="G92" s="52"/>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9"/>
        <v>#N/A</v>
      </c>
      <c r="AS92" s="70" t="e">
        <f t="shared" si="10"/>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11"/>
        <v>#N/A</v>
      </c>
    </row>
    <row r="93" spans="1:75" ht="25" customHeight="1" x14ac:dyDescent="0.15">
      <c r="A93" s="34"/>
      <c r="B93" s="33"/>
      <c r="C93" s="33"/>
      <c r="D93" s="33"/>
      <c r="E93" s="33"/>
      <c r="F93" s="28"/>
      <c r="G93" s="52"/>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9"/>
        <v>#N/A</v>
      </c>
      <c r="AS93" s="70" t="e">
        <f t="shared" si="10"/>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11"/>
        <v>#N/A</v>
      </c>
    </row>
    <row r="94" spans="1:75" ht="25" customHeight="1" x14ac:dyDescent="0.15">
      <c r="A94" s="34"/>
      <c r="B94" s="33"/>
      <c r="C94" s="33"/>
      <c r="D94" s="33"/>
      <c r="E94" s="33"/>
      <c r="F94" s="28"/>
      <c r="G94" s="52"/>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9"/>
        <v>#N/A</v>
      </c>
      <c r="AS94" s="70" t="e">
        <f t="shared" si="10"/>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11"/>
        <v>#N/A</v>
      </c>
    </row>
    <row r="95" spans="1:75" ht="25" customHeight="1" x14ac:dyDescent="0.15">
      <c r="A95" s="34"/>
      <c r="B95" s="33"/>
      <c r="C95" s="33"/>
      <c r="D95" s="33"/>
      <c r="E95" s="33"/>
      <c r="F95" s="28"/>
      <c r="G95" s="52"/>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9"/>
        <v>#N/A</v>
      </c>
      <c r="AS95" s="70" t="e">
        <f t="shared" si="10"/>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11"/>
        <v>#N/A</v>
      </c>
    </row>
    <row r="96" spans="1:75" ht="25" customHeight="1" x14ac:dyDescent="0.15">
      <c r="A96" s="34"/>
      <c r="B96" s="33"/>
      <c r="C96" s="33"/>
      <c r="D96" s="33"/>
      <c r="E96" s="33"/>
      <c r="F96" s="28"/>
      <c r="G96" s="52"/>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9"/>
        <v>#N/A</v>
      </c>
      <c r="AS96" s="70" t="e">
        <f t="shared" si="10"/>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11"/>
        <v>#N/A</v>
      </c>
    </row>
    <row r="97" spans="1:75" ht="25" customHeight="1" x14ac:dyDescent="0.15">
      <c r="A97" s="34"/>
      <c r="B97" s="33"/>
      <c r="C97" s="33"/>
      <c r="D97" s="33"/>
      <c r="E97" s="33"/>
      <c r="F97" s="28"/>
      <c r="G97" s="52"/>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9"/>
        <v>#N/A</v>
      </c>
      <c r="AS97" s="70" t="e">
        <f t="shared" si="10"/>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11"/>
        <v>#N/A</v>
      </c>
    </row>
    <row r="98" spans="1:75" ht="25" customHeight="1" x14ac:dyDescent="0.15">
      <c r="A98" s="34"/>
      <c r="B98" s="33"/>
      <c r="C98" s="33"/>
      <c r="D98" s="33"/>
      <c r="E98" s="33"/>
      <c r="F98" s="28"/>
      <c r="G98" s="52"/>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9"/>
        <v>#N/A</v>
      </c>
      <c r="AS98" s="70" t="e">
        <f t="shared" si="10"/>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11"/>
        <v>#N/A</v>
      </c>
    </row>
    <row r="99" spans="1:75" ht="25" customHeight="1" x14ac:dyDescent="0.15">
      <c r="A99" s="34"/>
      <c r="B99" s="33"/>
      <c r="C99" s="33"/>
      <c r="D99" s="33"/>
      <c r="E99" s="33"/>
      <c r="F99" s="28"/>
      <c r="G99" s="52"/>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9"/>
        <v>#N/A</v>
      </c>
      <c r="AS99" s="70" t="e">
        <f t="shared" si="10"/>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11"/>
        <v>#N/A</v>
      </c>
    </row>
    <row r="100" spans="1:75" ht="25" customHeight="1" x14ac:dyDescent="0.15">
      <c r="A100" s="34"/>
      <c r="B100" s="33"/>
      <c r="C100" s="33"/>
      <c r="D100" s="33"/>
      <c r="E100" s="33"/>
      <c r="F100" s="28"/>
      <c r="G100" s="52"/>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9"/>
        <v>#N/A</v>
      </c>
      <c r="AS100" s="70" t="e">
        <f t="shared" si="10"/>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11"/>
        <v>#N/A</v>
      </c>
    </row>
    <row r="101" spans="1:75" ht="25" customHeight="1" x14ac:dyDescent="0.15">
      <c r="A101" s="34"/>
      <c r="B101" s="33"/>
      <c r="C101" s="33"/>
      <c r="D101" s="33"/>
      <c r="E101" s="33"/>
      <c r="F101" s="28"/>
      <c r="G101" s="52"/>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9"/>
        <v>#N/A</v>
      </c>
      <c r="AS101" s="70" t="e">
        <f t="shared" si="10"/>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11"/>
        <v>#N/A</v>
      </c>
    </row>
    <row r="102" spans="1:75" ht="25" customHeight="1" x14ac:dyDescent="0.15">
      <c r="A102" s="34"/>
      <c r="B102" s="33"/>
      <c r="C102" s="33"/>
      <c r="D102" s="33"/>
      <c r="E102" s="33"/>
      <c r="F102" s="28"/>
      <c r="G102" s="52"/>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9"/>
        <v>#N/A</v>
      </c>
      <c r="AS102" s="70" t="e">
        <f t="shared" si="10"/>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11"/>
        <v>#N/A</v>
      </c>
    </row>
    <row r="103" spans="1:75" ht="25" customHeight="1" x14ac:dyDescent="0.15">
      <c r="A103" s="34"/>
      <c r="B103" s="33"/>
      <c r="C103" s="33"/>
      <c r="D103" s="33"/>
      <c r="E103" s="33"/>
      <c r="F103" s="28"/>
      <c r="G103" s="52"/>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9"/>
        <v>#N/A</v>
      </c>
      <c r="AS103" s="70" t="e">
        <f t="shared" si="10"/>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11"/>
        <v>#N/A</v>
      </c>
    </row>
    <row r="104" spans="1:75" ht="25" customHeight="1" x14ac:dyDescent="0.15">
      <c r="A104" s="34"/>
      <c r="B104" s="33"/>
      <c r="C104" s="33"/>
      <c r="D104" s="33"/>
      <c r="E104" s="33"/>
      <c r="F104" s="28"/>
      <c r="G104" s="52"/>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9"/>
        <v>#N/A</v>
      </c>
      <c r="AS104" s="70" t="e">
        <f t="shared" si="10"/>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11"/>
        <v>#N/A</v>
      </c>
    </row>
    <row r="105" spans="1:75" ht="25" customHeight="1" x14ac:dyDescent="0.15">
      <c r="A105" s="34"/>
      <c r="B105" s="33"/>
      <c r="C105" s="33"/>
      <c r="D105" s="33"/>
      <c r="E105" s="33"/>
      <c r="F105" s="28"/>
      <c r="G105" s="52"/>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9"/>
        <v>#N/A</v>
      </c>
      <c r="AS105" s="70" t="e">
        <f t="shared" si="10"/>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11"/>
        <v>#N/A</v>
      </c>
    </row>
    <row r="106" spans="1:75" ht="25" customHeight="1" x14ac:dyDescent="0.15">
      <c r="A106" s="34"/>
      <c r="B106" s="33"/>
      <c r="C106" s="33"/>
      <c r="D106" s="33"/>
      <c r="E106" s="33"/>
      <c r="F106" s="28"/>
      <c r="G106" s="52"/>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9"/>
        <v>#N/A</v>
      </c>
      <c r="AS106" s="70" t="e">
        <f t="shared" si="10"/>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11"/>
        <v>#N/A</v>
      </c>
    </row>
    <row r="107" spans="1:75" ht="25" customHeight="1" x14ac:dyDescent="0.15">
      <c r="A107" s="34"/>
      <c r="B107" s="33"/>
      <c r="C107" s="33"/>
      <c r="D107" s="33"/>
      <c r="E107" s="33"/>
      <c r="F107" s="28"/>
      <c r="G107" s="52"/>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9"/>
        <v>#N/A</v>
      </c>
      <c r="AS107" s="70" t="e">
        <f t="shared" si="10"/>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11"/>
        <v>#N/A</v>
      </c>
    </row>
    <row r="108" spans="1:75" ht="25" customHeight="1" x14ac:dyDescent="0.15">
      <c r="A108" s="34"/>
      <c r="B108" s="33"/>
      <c r="C108" s="33"/>
      <c r="D108" s="33"/>
      <c r="E108" s="33"/>
      <c r="F108" s="28"/>
      <c r="G108" s="52"/>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9"/>
        <v>#N/A</v>
      </c>
      <c r="AS108" s="70" t="e">
        <f t="shared" si="10"/>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11"/>
        <v>#N/A</v>
      </c>
    </row>
    <row r="109" spans="1:75" ht="25" customHeight="1" x14ac:dyDescent="0.15">
      <c r="A109" s="34"/>
      <c r="B109" s="33"/>
      <c r="C109" s="33"/>
      <c r="D109" s="33"/>
      <c r="E109" s="33"/>
      <c r="F109" s="28"/>
      <c r="G109" s="52"/>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9"/>
        <v>#N/A</v>
      </c>
      <c r="AS109" s="70" t="e">
        <f t="shared" si="10"/>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11"/>
        <v>#N/A</v>
      </c>
    </row>
    <row r="110" spans="1:75" ht="25" customHeight="1" x14ac:dyDescent="0.15">
      <c r="A110" s="34"/>
      <c r="B110" s="33"/>
      <c r="C110" s="33"/>
      <c r="D110" s="33"/>
      <c r="E110" s="33"/>
      <c r="F110" s="28"/>
      <c r="G110" s="52"/>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9"/>
        <v>#N/A</v>
      </c>
      <c r="AS110" s="70" t="e">
        <f t="shared" si="10"/>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11"/>
        <v>#N/A</v>
      </c>
    </row>
    <row r="111" spans="1:75" ht="25" customHeight="1" x14ac:dyDescent="0.15">
      <c r="A111" s="34"/>
      <c r="B111" s="33"/>
      <c r="C111" s="33"/>
      <c r="D111" s="33"/>
      <c r="E111" s="33"/>
      <c r="F111" s="28"/>
      <c r="G111" s="52"/>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9"/>
        <v>#N/A</v>
      </c>
      <c r="AS111" s="70" t="e">
        <f t="shared" si="10"/>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11"/>
        <v>#N/A</v>
      </c>
    </row>
    <row r="112" spans="1:75" ht="25" customHeight="1" x14ac:dyDescent="0.15">
      <c r="A112" s="34"/>
      <c r="B112" s="33"/>
      <c r="C112" s="33"/>
      <c r="D112" s="33"/>
      <c r="E112" s="33"/>
      <c r="F112" s="28"/>
      <c r="G112" s="52"/>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9"/>
        <v>#N/A</v>
      </c>
      <c r="AS112" s="70" t="e">
        <f t="shared" si="10"/>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11"/>
        <v>#N/A</v>
      </c>
    </row>
    <row r="113" spans="1:75" ht="25" customHeight="1" x14ac:dyDescent="0.15">
      <c r="A113" s="34"/>
      <c r="B113" s="33"/>
      <c r="C113" s="33"/>
      <c r="D113" s="33"/>
      <c r="E113" s="33"/>
      <c r="F113" s="28"/>
      <c r="G113" s="52"/>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9"/>
        <v>#N/A</v>
      </c>
      <c r="AS113" s="70" t="e">
        <f t="shared" si="10"/>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11"/>
        <v>#N/A</v>
      </c>
    </row>
    <row r="114" spans="1:75" ht="25" customHeight="1" x14ac:dyDescent="0.15">
      <c r="A114" s="34"/>
      <c r="B114" s="33"/>
      <c r="C114" s="33"/>
      <c r="D114" s="33"/>
      <c r="E114" s="33"/>
      <c r="F114" s="28"/>
      <c r="G114" s="52"/>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9"/>
        <v>#N/A</v>
      </c>
      <c r="AS114" s="70" t="e">
        <f t="shared" si="10"/>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11"/>
        <v>#N/A</v>
      </c>
    </row>
    <row r="115" spans="1:75" ht="25" customHeight="1" x14ac:dyDescent="0.15">
      <c r="A115" s="34"/>
      <c r="B115" s="33"/>
      <c r="C115" s="33"/>
      <c r="D115" s="33"/>
      <c r="E115" s="33"/>
      <c r="F115" s="28"/>
      <c r="G115" s="52"/>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9"/>
        <v>#N/A</v>
      </c>
      <c r="AS115" s="70" t="e">
        <f t="shared" si="10"/>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11"/>
        <v>#N/A</v>
      </c>
    </row>
    <row r="116" spans="1:75" ht="25" customHeight="1" x14ac:dyDescent="0.15">
      <c r="A116" s="34"/>
      <c r="B116" s="33"/>
      <c r="C116" s="33"/>
      <c r="D116" s="33"/>
      <c r="E116" s="33"/>
      <c r="F116" s="28"/>
      <c r="G116" s="52"/>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9"/>
        <v>#N/A</v>
      </c>
      <c r="AS116" s="70" t="e">
        <f t="shared" si="10"/>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11"/>
        <v>#N/A</v>
      </c>
    </row>
    <row r="117" spans="1:75" ht="25" customHeight="1" x14ac:dyDescent="0.15">
      <c r="A117" s="34"/>
      <c r="B117" s="33"/>
      <c r="C117" s="33"/>
      <c r="D117" s="33"/>
      <c r="E117" s="33"/>
      <c r="F117" s="28"/>
      <c r="G117" s="52"/>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9"/>
        <v>#N/A</v>
      </c>
      <c r="AS117" s="70" t="e">
        <f t="shared" si="10"/>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11"/>
        <v>#N/A</v>
      </c>
    </row>
    <row r="118" spans="1:75" ht="25" customHeight="1" x14ac:dyDescent="0.15">
      <c r="A118" s="34"/>
      <c r="B118" s="33"/>
      <c r="C118" s="33"/>
      <c r="D118" s="33"/>
      <c r="E118" s="33"/>
      <c r="F118" s="28"/>
      <c r="G118" s="52"/>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9"/>
        <v>#N/A</v>
      </c>
      <c r="AS118" s="70" t="e">
        <f t="shared" si="10"/>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11"/>
        <v>#N/A</v>
      </c>
    </row>
    <row r="119" spans="1:75" ht="25" customHeight="1" x14ac:dyDescent="0.15">
      <c r="A119" s="34"/>
      <c r="B119" s="33"/>
      <c r="C119" s="33"/>
      <c r="D119" s="33"/>
      <c r="E119" s="33"/>
      <c r="F119" s="28"/>
      <c r="G119" s="52"/>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9"/>
        <v>#N/A</v>
      </c>
      <c r="AS119" s="70" t="e">
        <f t="shared" si="10"/>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11"/>
        <v>#N/A</v>
      </c>
    </row>
    <row r="120" spans="1:75" ht="25" customHeight="1" x14ac:dyDescent="0.15">
      <c r="A120" s="34"/>
      <c r="B120" s="33"/>
      <c r="C120" s="33"/>
      <c r="D120" s="33"/>
      <c r="E120" s="33"/>
      <c r="F120" s="28"/>
      <c r="G120" s="52"/>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9"/>
        <v>#N/A</v>
      </c>
      <c r="AS120" s="70" t="e">
        <f t="shared" si="10"/>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11"/>
        <v>#N/A</v>
      </c>
    </row>
    <row r="121" spans="1:75" ht="25" customHeight="1" x14ac:dyDescent="0.15">
      <c r="A121" s="34"/>
      <c r="B121" s="33"/>
      <c r="C121" s="33"/>
      <c r="D121" s="33"/>
      <c r="E121" s="33"/>
      <c r="F121" s="28"/>
      <c r="G121" s="52"/>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9"/>
        <v>#N/A</v>
      </c>
      <c r="AS121" s="70" t="e">
        <f t="shared" si="10"/>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11"/>
        <v>#N/A</v>
      </c>
    </row>
    <row r="122" spans="1:75" ht="25" customHeight="1" x14ac:dyDescent="0.15">
      <c r="A122" s="34"/>
      <c r="B122" s="33"/>
      <c r="C122" s="33"/>
      <c r="D122" s="33"/>
      <c r="E122" s="33"/>
      <c r="F122" s="28"/>
      <c r="G122" s="52"/>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9"/>
        <v>#N/A</v>
      </c>
      <c r="AS122" s="70" t="e">
        <f t="shared" si="10"/>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11"/>
        <v>#N/A</v>
      </c>
    </row>
    <row r="123" spans="1:75" ht="25" customHeight="1" x14ac:dyDescent="0.15">
      <c r="A123" s="34"/>
      <c r="B123" s="33"/>
      <c r="C123" s="33"/>
      <c r="D123" s="33"/>
      <c r="E123" s="33"/>
      <c r="F123" s="28"/>
      <c r="G123" s="52"/>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9"/>
        <v>#N/A</v>
      </c>
      <c r="AS123" s="70" t="e">
        <f t="shared" si="10"/>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11"/>
        <v>#N/A</v>
      </c>
    </row>
    <row r="124" spans="1:75" ht="25" customHeight="1" x14ac:dyDescent="0.15">
      <c r="A124" s="34"/>
      <c r="B124" s="33"/>
      <c r="C124" s="33"/>
      <c r="D124" s="33"/>
      <c r="E124" s="33"/>
      <c r="F124" s="28"/>
      <c r="G124" s="52"/>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9"/>
        <v>#N/A</v>
      </c>
      <c r="AS124" s="70" t="e">
        <f t="shared" si="10"/>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11"/>
        <v>#N/A</v>
      </c>
    </row>
    <row r="125" spans="1:75" ht="25" customHeight="1" x14ac:dyDescent="0.15">
      <c r="A125" s="34"/>
      <c r="B125" s="33"/>
      <c r="C125" s="33"/>
      <c r="D125" s="33"/>
      <c r="E125" s="33"/>
      <c r="F125" s="28"/>
      <c r="G125" s="52"/>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9"/>
        <v>#N/A</v>
      </c>
      <c r="AS125" s="70" t="e">
        <f t="shared" si="10"/>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11"/>
        <v>#N/A</v>
      </c>
    </row>
    <row r="126" spans="1:75" ht="25" customHeight="1" x14ac:dyDescent="0.15">
      <c r="A126" s="34"/>
      <c r="B126" s="33"/>
      <c r="C126" s="33"/>
      <c r="D126" s="33"/>
      <c r="E126" s="33"/>
      <c r="F126" s="28"/>
      <c r="G126" s="52"/>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9"/>
        <v>#N/A</v>
      </c>
      <c r="AS126" s="70" t="e">
        <f t="shared" si="10"/>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11"/>
        <v>#N/A</v>
      </c>
    </row>
    <row r="127" spans="1:75" ht="25" customHeight="1" x14ac:dyDescent="0.15">
      <c r="A127" s="34"/>
      <c r="B127" s="33"/>
      <c r="C127" s="33"/>
      <c r="D127" s="33"/>
      <c r="E127" s="33"/>
      <c r="F127" s="28"/>
      <c r="G127" s="52"/>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9"/>
        <v>#N/A</v>
      </c>
      <c r="AS127" s="70" t="e">
        <f t="shared" si="10"/>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11"/>
        <v>#N/A</v>
      </c>
    </row>
    <row r="128" spans="1:75" ht="25" customHeight="1" x14ac:dyDescent="0.15">
      <c r="A128" s="34"/>
      <c r="B128" s="33"/>
      <c r="C128" s="33"/>
      <c r="D128" s="33"/>
      <c r="E128" s="33"/>
      <c r="F128" s="28"/>
      <c r="G128" s="52"/>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9"/>
        <v>#N/A</v>
      </c>
      <c r="AS128" s="70" t="e">
        <f t="shared" si="10"/>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11"/>
        <v>#N/A</v>
      </c>
    </row>
    <row r="129" spans="1:75" ht="25" customHeight="1" x14ac:dyDescent="0.15">
      <c r="A129" s="34"/>
      <c r="B129" s="33"/>
      <c r="C129" s="33"/>
      <c r="D129" s="33"/>
      <c r="E129" s="33"/>
      <c r="F129" s="28"/>
      <c r="G129" s="52"/>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9"/>
        <v>#N/A</v>
      </c>
      <c r="AS129" s="70" t="e">
        <f t="shared" si="10"/>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11"/>
        <v>#N/A</v>
      </c>
    </row>
    <row r="130" spans="1:75" ht="25" customHeight="1" x14ac:dyDescent="0.15">
      <c r="A130" s="34"/>
      <c r="B130" s="33"/>
      <c r="C130" s="33"/>
      <c r="D130" s="33"/>
      <c r="E130" s="33"/>
      <c r="F130" s="28"/>
      <c r="G130" s="52"/>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9"/>
        <v>#N/A</v>
      </c>
      <c r="AS130" s="70" t="e">
        <f t="shared" si="10"/>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11"/>
        <v>#N/A</v>
      </c>
    </row>
    <row r="131" spans="1:75" ht="25" customHeight="1" x14ac:dyDescent="0.15">
      <c r="A131" s="34"/>
      <c r="B131" s="33"/>
      <c r="C131" s="33"/>
      <c r="D131" s="33"/>
      <c r="E131" s="33"/>
      <c r="F131" s="28"/>
      <c r="G131" s="52"/>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9"/>
        <v>#N/A</v>
      </c>
      <c r="AS131" s="70" t="e">
        <f t="shared" si="10"/>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11"/>
        <v>#N/A</v>
      </c>
    </row>
    <row r="132" spans="1:75" ht="25" customHeight="1" x14ac:dyDescent="0.15">
      <c r="A132" s="34"/>
      <c r="B132" s="33"/>
      <c r="C132" s="33"/>
      <c r="D132" s="33"/>
      <c r="E132" s="33"/>
      <c r="F132" s="28"/>
      <c r="G132" s="52"/>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9"/>
        <v>#N/A</v>
      </c>
      <c r="AS132" s="70" t="e">
        <f t="shared" si="10"/>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11"/>
        <v>#N/A</v>
      </c>
    </row>
    <row r="133" spans="1:75" ht="25" customHeight="1" x14ac:dyDescent="0.15">
      <c r="A133" s="34"/>
      <c r="B133" s="33"/>
      <c r="C133" s="33"/>
      <c r="D133" s="33"/>
      <c r="E133" s="33"/>
      <c r="F133" s="28"/>
      <c r="G133" s="52"/>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92" si="12">(AZ$2*AZ133+BA$2*BA133+BB$2*BB133+BC$2*BC133+BD$2*BD133+BE$2*BE133+BF$2*BF133+BG$2*BG133)/3</f>
        <v>#N/A</v>
      </c>
      <c r="AS133" s="70" t="e">
        <f t="shared" ref="AS133:AS192" si="13">IF(BW133=14,"","This Project Fails Justification")</f>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ref="BW133:BW192" si="14">SUM(BI133:BV133)</f>
        <v>#N/A</v>
      </c>
    </row>
    <row r="134" spans="1:75" ht="25" customHeight="1" x14ac:dyDescent="0.15">
      <c r="A134" s="34"/>
      <c r="B134" s="33"/>
      <c r="C134" s="33"/>
      <c r="D134" s="33"/>
      <c r="E134" s="33"/>
      <c r="F134" s="28"/>
      <c r="G134" s="52"/>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12"/>
        <v>#N/A</v>
      </c>
      <c r="AS134" s="70" t="e">
        <f t="shared" si="13"/>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14"/>
        <v>#N/A</v>
      </c>
    </row>
    <row r="135" spans="1:75" ht="25" customHeight="1" x14ac:dyDescent="0.15">
      <c r="A135" s="34"/>
      <c r="B135" s="33"/>
      <c r="C135" s="33"/>
      <c r="D135" s="33"/>
      <c r="E135" s="33"/>
      <c r="F135" s="28"/>
      <c r="G135" s="52"/>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12"/>
        <v>#N/A</v>
      </c>
      <c r="AS135" s="70" t="e">
        <f t="shared" si="13"/>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14"/>
        <v>#N/A</v>
      </c>
    </row>
    <row r="136" spans="1:75" ht="25" customHeight="1" x14ac:dyDescent="0.15">
      <c r="A136" s="34"/>
      <c r="B136" s="33"/>
      <c r="C136" s="33"/>
      <c r="D136" s="33"/>
      <c r="E136" s="33"/>
      <c r="F136" s="28"/>
      <c r="G136" s="52"/>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12"/>
        <v>#N/A</v>
      </c>
      <c r="AS136" s="70" t="e">
        <f t="shared" si="13"/>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14"/>
        <v>#N/A</v>
      </c>
    </row>
    <row r="137" spans="1:75" ht="25" customHeight="1" x14ac:dyDescent="0.15">
      <c r="A137" s="34"/>
      <c r="B137" s="33"/>
      <c r="C137" s="33"/>
      <c r="D137" s="33"/>
      <c r="E137" s="33"/>
      <c r="F137" s="28"/>
      <c r="G137" s="52"/>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12"/>
        <v>#N/A</v>
      </c>
      <c r="AS137" s="70" t="e">
        <f t="shared" si="13"/>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14"/>
        <v>#N/A</v>
      </c>
    </row>
    <row r="138" spans="1:75" ht="25" customHeight="1" x14ac:dyDescent="0.15">
      <c r="A138" s="34"/>
      <c r="B138" s="33"/>
      <c r="C138" s="33"/>
      <c r="D138" s="33"/>
      <c r="E138" s="33"/>
      <c r="F138" s="28"/>
      <c r="G138" s="52"/>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12"/>
        <v>#N/A</v>
      </c>
      <c r="AS138" s="70" t="e">
        <f t="shared" si="13"/>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14"/>
        <v>#N/A</v>
      </c>
    </row>
    <row r="139" spans="1:75" ht="25" customHeight="1" x14ac:dyDescent="0.15">
      <c r="A139" s="34"/>
      <c r="B139" s="33"/>
      <c r="C139" s="33"/>
      <c r="D139" s="33"/>
      <c r="E139" s="33"/>
      <c r="F139" s="28"/>
      <c r="G139" s="52"/>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12"/>
        <v>#N/A</v>
      </c>
      <c r="AS139" s="70" t="e">
        <f t="shared" si="13"/>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14"/>
        <v>#N/A</v>
      </c>
    </row>
    <row r="140" spans="1:75" ht="25" customHeight="1" x14ac:dyDescent="0.15">
      <c r="A140" s="34"/>
      <c r="B140" s="33"/>
      <c r="C140" s="33"/>
      <c r="D140" s="33"/>
      <c r="E140" s="33"/>
      <c r="F140" s="28"/>
      <c r="G140" s="52"/>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12"/>
        <v>#N/A</v>
      </c>
      <c r="AS140" s="70" t="e">
        <f t="shared" si="13"/>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14"/>
        <v>#N/A</v>
      </c>
    </row>
    <row r="141" spans="1:75" ht="25" customHeight="1" x14ac:dyDescent="0.15">
      <c r="A141" s="34"/>
      <c r="B141" s="33"/>
      <c r="C141" s="33"/>
      <c r="D141" s="33"/>
      <c r="E141" s="33"/>
      <c r="F141" s="28"/>
      <c r="G141" s="52"/>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12"/>
        <v>#N/A</v>
      </c>
      <c r="AS141" s="70" t="e">
        <f t="shared" si="13"/>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14"/>
        <v>#N/A</v>
      </c>
    </row>
    <row r="142" spans="1:75" ht="25" customHeight="1" x14ac:dyDescent="0.15">
      <c r="A142" s="34"/>
      <c r="B142" s="33"/>
      <c r="C142" s="33"/>
      <c r="D142" s="33"/>
      <c r="E142" s="33"/>
      <c r="F142" s="28"/>
      <c r="G142" s="52"/>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12"/>
        <v>#N/A</v>
      </c>
      <c r="AS142" s="70" t="e">
        <f t="shared" si="13"/>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14"/>
        <v>#N/A</v>
      </c>
    </row>
    <row r="143" spans="1:75" ht="25" customHeight="1" x14ac:dyDescent="0.15">
      <c r="A143" s="34"/>
      <c r="B143" s="33"/>
      <c r="C143" s="33"/>
      <c r="D143" s="33"/>
      <c r="E143" s="33"/>
      <c r="F143" s="28"/>
      <c r="G143" s="52"/>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12"/>
        <v>#N/A</v>
      </c>
      <c r="AS143" s="70" t="e">
        <f t="shared" si="13"/>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14"/>
        <v>#N/A</v>
      </c>
    </row>
    <row r="144" spans="1:75" ht="25" customHeight="1" x14ac:dyDescent="0.15">
      <c r="A144" s="34"/>
      <c r="B144" s="33"/>
      <c r="C144" s="33"/>
      <c r="D144" s="33"/>
      <c r="E144" s="33"/>
      <c r="F144" s="28"/>
      <c r="G144" s="52"/>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12"/>
        <v>#N/A</v>
      </c>
      <c r="AS144" s="70" t="e">
        <f t="shared" si="13"/>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14"/>
        <v>#N/A</v>
      </c>
    </row>
    <row r="145" spans="1:75" ht="25" customHeight="1" x14ac:dyDescent="0.15">
      <c r="A145" s="34"/>
      <c r="B145" s="33"/>
      <c r="C145" s="33"/>
      <c r="D145" s="33"/>
      <c r="E145" s="33"/>
      <c r="F145" s="28"/>
      <c r="G145" s="52"/>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12"/>
        <v>#N/A</v>
      </c>
      <c r="AS145" s="70" t="e">
        <f t="shared" si="13"/>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14"/>
        <v>#N/A</v>
      </c>
    </row>
    <row r="146" spans="1:75" ht="25" customHeight="1" x14ac:dyDescent="0.15">
      <c r="A146" s="34"/>
      <c r="B146" s="33"/>
      <c r="C146" s="33"/>
      <c r="D146" s="33"/>
      <c r="E146" s="33"/>
      <c r="F146" s="28"/>
      <c r="G146" s="52"/>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12"/>
        <v>#N/A</v>
      </c>
      <c r="AS146" s="70" t="e">
        <f t="shared" si="13"/>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14"/>
        <v>#N/A</v>
      </c>
    </row>
    <row r="147" spans="1:75" ht="25" customHeight="1" x14ac:dyDescent="0.15">
      <c r="A147" s="34"/>
      <c r="B147" s="33"/>
      <c r="C147" s="33"/>
      <c r="D147" s="33"/>
      <c r="E147" s="33"/>
      <c r="F147" s="28"/>
      <c r="G147" s="52"/>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12"/>
        <v>#N/A</v>
      </c>
      <c r="AS147" s="70" t="e">
        <f t="shared" si="13"/>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14"/>
        <v>#N/A</v>
      </c>
    </row>
    <row r="148" spans="1:75" ht="25" customHeight="1" x14ac:dyDescent="0.15">
      <c r="A148" s="34"/>
      <c r="B148" s="33"/>
      <c r="C148" s="33"/>
      <c r="D148" s="33"/>
      <c r="E148" s="33"/>
      <c r="F148" s="28"/>
      <c r="G148" s="52"/>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12"/>
        <v>#N/A</v>
      </c>
      <c r="AS148" s="70" t="e">
        <f t="shared" si="13"/>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14"/>
        <v>#N/A</v>
      </c>
    </row>
    <row r="149" spans="1:75" ht="25" customHeight="1" x14ac:dyDescent="0.15">
      <c r="A149" s="34"/>
      <c r="B149" s="33"/>
      <c r="C149" s="33"/>
      <c r="D149" s="33"/>
      <c r="E149" s="33"/>
      <c r="F149" s="28"/>
      <c r="G149" s="52"/>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12"/>
        <v>#N/A</v>
      </c>
      <c r="AS149" s="70" t="e">
        <f t="shared" si="13"/>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14"/>
        <v>#N/A</v>
      </c>
    </row>
    <row r="150" spans="1:75" ht="25" customHeight="1" x14ac:dyDescent="0.15">
      <c r="A150" s="34"/>
      <c r="B150" s="33"/>
      <c r="C150" s="33"/>
      <c r="D150" s="33"/>
      <c r="E150" s="33"/>
      <c r="F150" s="28"/>
      <c r="G150" s="52"/>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12"/>
        <v>#N/A</v>
      </c>
      <c r="AS150" s="70" t="e">
        <f t="shared" si="13"/>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14"/>
        <v>#N/A</v>
      </c>
    </row>
    <row r="151" spans="1:75" ht="25" customHeight="1" x14ac:dyDescent="0.15">
      <c r="A151" s="34"/>
      <c r="B151" s="33"/>
      <c r="C151" s="33"/>
      <c r="D151" s="33"/>
      <c r="E151" s="33"/>
      <c r="F151" s="28"/>
      <c r="G151" s="52"/>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12"/>
        <v>#N/A</v>
      </c>
      <c r="AS151" s="70" t="e">
        <f t="shared" si="13"/>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14"/>
        <v>#N/A</v>
      </c>
    </row>
    <row r="152" spans="1:75" ht="25" customHeight="1" x14ac:dyDescent="0.15">
      <c r="A152" s="34"/>
      <c r="B152" s="33"/>
      <c r="C152" s="33"/>
      <c r="D152" s="33"/>
      <c r="E152" s="33"/>
      <c r="F152" s="28"/>
      <c r="G152" s="52"/>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12"/>
        <v>#N/A</v>
      </c>
      <c r="AS152" s="70" t="e">
        <f t="shared" si="13"/>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14"/>
        <v>#N/A</v>
      </c>
    </row>
    <row r="153" spans="1:75" ht="25" customHeight="1" x14ac:dyDescent="0.15">
      <c r="A153" s="34"/>
      <c r="B153" s="33"/>
      <c r="C153" s="33"/>
      <c r="D153" s="33"/>
      <c r="E153" s="33"/>
      <c r="F153" s="28"/>
      <c r="G153" s="52"/>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12"/>
        <v>#N/A</v>
      </c>
      <c r="AS153" s="70" t="e">
        <f t="shared" si="13"/>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14"/>
        <v>#N/A</v>
      </c>
    </row>
    <row r="154" spans="1:75" ht="25" customHeight="1" x14ac:dyDescent="0.15">
      <c r="A154" s="34"/>
      <c r="B154" s="33"/>
      <c r="C154" s="33"/>
      <c r="D154" s="33"/>
      <c r="E154" s="33"/>
      <c r="F154" s="28"/>
      <c r="G154" s="52"/>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12"/>
        <v>#N/A</v>
      </c>
      <c r="AS154" s="70" t="e">
        <f t="shared" si="13"/>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14"/>
        <v>#N/A</v>
      </c>
    </row>
    <row r="155" spans="1:75" ht="25" customHeight="1" x14ac:dyDescent="0.15">
      <c r="A155" s="34"/>
      <c r="B155" s="33"/>
      <c r="C155" s="33"/>
      <c r="D155" s="33"/>
      <c r="E155" s="33"/>
      <c r="F155" s="28"/>
      <c r="G155" s="52"/>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12"/>
        <v>#N/A</v>
      </c>
      <c r="AS155" s="70" t="e">
        <f t="shared" si="13"/>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14"/>
        <v>#N/A</v>
      </c>
    </row>
    <row r="156" spans="1:75" ht="25" customHeight="1" x14ac:dyDescent="0.15">
      <c r="A156" s="34"/>
      <c r="B156" s="33"/>
      <c r="C156" s="33"/>
      <c r="D156" s="33"/>
      <c r="E156" s="33"/>
      <c r="F156" s="28"/>
      <c r="G156" s="52"/>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12"/>
        <v>#N/A</v>
      </c>
      <c r="AS156" s="70" t="e">
        <f t="shared" si="13"/>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14"/>
        <v>#N/A</v>
      </c>
    </row>
    <row r="157" spans="1:75" ht="25" customHeight="1" x14ac:dyDescent="0.15">
      <c r="A157" s="34"/>
      <c r="B157" s="33"/>
      <c r="C157" s="33"/>
      <c r="D157" s="33"/>
      <c r="E157" s="33"/>
      <c r="F157" s="28"/>
      <c r="G157" s="52"/>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12"/>
        <v>#N/A</v>
      </c>
      <c r="AS157" s="70" t="e">
        <f t="shared" si="13"/>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14"/>
        <v>#N/A</v>
      </c>
    </row>
    <row r="158" spans="1:75" ht="25" customHeight="1" x14ac:dyDescent="0.15">
      <c r="A158" s="34"/>
      <c r="B158" s="33"/>
      <c r="C158" s="33"/>
      <c r="D158" s="33"/>
      <c r="E158" s="33"/>
      <c r="F158" s="28"/>
      <c r="G158" s="52"/>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12"/>
        <v>#N/A</v>
      </c>
      <c r="AS158" s="70" t="e">
        <f t="shared" si="13"/>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14"/>
        <v>#N/A</v>
      </c>
    </row>
    <row r="159" spans="1:75" ht="25" customHeight="1" x14ac:dyDescent="0.15">
      <c r="A159" s="34"/>
      <c r="B159" s="33"/>
      <c r="C159" s="33"/>
      <c r="D159" s="33"/>
      <c r="E159" s="33"/>
      <c r="F159" s="28"/>
      <c r="G159" s="52"/>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12"/>
        <v>#N/A</v>
      </c>
      <c r="AS159" s="70" t="e">
        <f t="shared" si="13"/>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14"/>
        <v>#N/A</v>
      </c>
    </row>
    <row r="160" spans="1:75" ht="25" customHeight="1" x14ac:dyDescent="0.15">
      <c r="A160" s="34"/>
      <c r="B160" s="33"/>
      <c r="C160" s="33"/>
      <c r="D160" s="33"/>
      <c r="E160" s="33"/>
      <c r="F160" s="28"/>
      <c r="G160" s="52"/>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12"/>
        <v>#N/A</v>
      </c>
      <c r="AS160" s="70" t="e">
        <f t="shared" si="13"/>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14"/>
        <v>#N/A</v>
      </c>
    </row>
    <row r="161" spans="1:75" ht="25" customHeight="1" x14ac:dyDescent="0.15">
      <c r="A161" s="34"/>
      <c r="B161" s="33"/>
      <c r="C161" s="33"/>
      <c r="D161" s="33"/>
      <c r="E161" s="33"/>
      <c r="F161" s="28"/>
      <c r="G161" s="52"/>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12"/>
        <v>#N/A</v>
      </c>
      <c r="AS161" s="70" t="e">
        <f t="shared" si="13"/>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14"/>
        <v>#N/A</v>
      </c>
    </row>
    <row r="162" spans="1:75" ht="25" customHeight="1" x14ac:dyDescent="0.15">
      <c r="A162" s="34"/>
      <c r="B162" s="33"/>
      <c r="C162" s="33"/>
      <c r="D162" s="33"/>
      <c r="E162" s="33"/>
      <c r="F162" s="28"/>
      <c r="G162" s="52"/>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12"/>
        <v>#N/A</v>
      </c>
      <c r="AS162" s="70" t="e">
        <f t="shared" si="13"/>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14"/>
        <v>#N/A</v>
      </c>
    </row>
    <row r="163" spans="1:75" ht="25" customHeight="1" x14ac:dyDescent="0.15">
      <c r="A163" s="34"/>
      <c r="B163" s="33"/>
      <c r="C163" s="33"/>
      <c r="D163" s="33"/>
      <c r="E163" s="33"/>
      <c r="F163" s="28"/>
      <c r="G163" s="52"/>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12"/>
        <v>#N/A</v>
      </c>
      <c r="AS163" s="70" t="e">
        <f t="shared" si="13"/>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14"/>
        <v>#N/A</v>
      </c>
    </row>
    <row r="164" spans="1:75" ht="25" customHeight="1" x14ac:dyDescent="0.15">
      <c r="A164" s="34"/>
      <c r="B164" s="33"/>
      <c r="C164" s="33"/>
      <c r="D164" s="33"/>
      <c r="E164" s="33"/>
      <c r="F164" s="28"/>
      <c r="G164" s="52"/>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12"/>
        <v>#N/A</v>
      </c>
      <c r="AS164" s="70" t="e">
        <f t="shared" si="13"/>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14"/>
        <v>#N/A</v>
      </c>
    </row>
    <row r="165" spans="1:75" ht="25" customHeight="1" x14ac:dyDescent="0.15">
      <c r="A165" s="34"/>
      <c r="B165" s="33"/>
      <c r="C165" s="33"/>
      <c r="D165" s="33"/>
      <c r="E165" s="33"/>
      <c r="F165" s="28"/>
      <c r="G165" s="52"/>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12"/>
        <v>#N/A</v>
      </c>
      <c r="AS165" s="70" t="e">
        <f t="shared" si="13"/>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14"/>
        <v>#N/A</v>
      </c>
    </row>
    <row r="166" spans="1:75" ht="25" customHeight="1" x14ac:dyDescent="0.15">
      <c r="A166" s="34"/>
      <c r="B166" s="33"/>
      <c r="C166" s="33"/>
      <c r="D166" s="33"/>
      <c r="E166" s="33"/>
      <c r="F166" s="28"/>
      <c r="G166" s="52"/>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12"/>
        <v>#N/A</v>
      </c>
      <c r="AS166" s="70" t="e">
        <f t="shared" si="13"/>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14"/>
        <v>#N/A</v>
      </c>
    </row>
    <row r="167" spans="1:75" ht="25" customHeight="1" x14ac:dyDescent="0.15">
      <c r="A167" s="34"/>
      <c r="B167" s="33"/>
      <c r="C167" s="33"/>
      <c r="D167" s="33"/>
      <c r="E167" s="33"/>
      <c r="F167" s="28"/>
      <c r="G167" s="52"/>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12"/>
        <v>#N/A</v>
      </c>
      <c r="AS167" s="70" t="e">
        <f t="shared" si="13"/>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14"/>
        <v>#N/A</v>
      </c>
    </row>
    <row r="168" spans="1:75" ht="25" customHeight="1" x14ac:dyDescent="0.15">
      <c r="A168" s="34"/>
      <c r="B168" s="33"/>
      <c r="C168" s="33"/>
      <c r="D168" s="33"/>
      <c r="E168" s="33"/>
      <c r="F168" s="28"/>
      <c r="G168" s="52"/>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12"/>
        <v>#N/A</v>
      </c>
      <c r="AS168" s="70" t="e">
        <f t="shared" si="13"/>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14"/>
        <v>#N/A</v>
      </c>
    </row>
    <row r="169" spans="1:75" ht="25" customHeight="1" x14ac:dyDescent="0.15">
      <c r="A169" s="34"/>
      <c r="B169" s="33"/>
      <c r="C169" s="33"/>
      <c r="D169" s="33"/>
      <c r="E169" s="33"/>
      <c r="F169" s="28"/>
      <c r="G169" s="52"/>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12"/>
        <v>#N/A</v>
      </c>
      <c r="AS169" s="70" t="e">
        <f t="shared" si="13"/>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14"/>
        <v>#N/A</v>
      </c>
    </row>
    <row r="170" spans="1:75" ht="25" customHeight="1" x14ac:dyDescent="0.15">
      <c r="A170" s="34"/>
      <c r="B170" s="33"/>
      <c r="C170" s="33"/>
      <c r="D170" s="33"/>
      <c r="E170" s="33"/>
      <c r="F170" s="28"/>
      <c r="G170" s="52"/>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12"/>
        <v>#N/A</v>
      </c>
      <c r="AS170" s="70" t="e">
        <f t="shared" si="13"/>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14"/>
        <v>#N/A</v>
      </c>
    </row>
    <row r="171" spans="1:75" ht="25" customHeight="1" x14ac:dyDescent="0.15">
      <c r="A171" s="34"/>
      <c r="B171" s="33"/>
      <c r="C171" s="33"/>
      <c r="D171" s="33"/>
      <c r="E171" s="33"/>
      <c r="F171" s="28"/>
      <c r="G171" s="52"/>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12"/>
        <v>#N/A</v>
      </c>
      <c r="AS171" s="70" t="e">
        <f t="shared" si="13"/>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14"/>
        <v>#N/A</v>
      </c>
    </row>
    <row r="172" spans="1:75" ht="25" customHeight="1" x14ac:dyDescent="0.15">
      <c r="A172" s="34"/>
      <c r="B172" s="33"/>
      <c r="C172" s="33"/>
      <c r="D172" s="33"/>
      <c r="E172" s="33"/>
      <c r="F172" s="28"/>
      <c r="G172" s="52"/>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12"/>
        <v>#N/A</v>
      </c>
      <c r="AS172" s="70" t="e">
        <f t="shared" si="13"/>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14"/>
        <v>#N/A</v>
      </c>
    </row>
    <row r="173" spans="1:75" ht="25" customHeight="1" x14ac:dyDescent="0.15">
      <c r="A173" s="34"/>
      <c r="B173" s="33"/>
      <c r="C173" s="33"/>
      <c r="D173" s="33"/>
      <c r="E173" s="33"/>
      <c r="F173" s="28"/>
      <c r="G173" s="52"/>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12"/>
        <v>#N/A</v>
      </c>
      <c r="AS173" s="70" t="e">
        <f t="shared" si="13"/>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14"/>
        <v>#N/A</v>
      </c>
    </row>
    <row r="174" spans="1:75" ht="25" customHeight="1" x14ac:dyDescent="0.15">
      <c r="A174" s="34"/>
      <c r="B174" s="33"/>
      <c r="C174" s="33"/>
      <c r="D174" s="33"/>
      <c r="E174" s="33"/>
      <c r="F174" s="28"/>
      <c r="G174" s="52"/>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12"/>
        <v>#N/A</v>
      </c>
      <c r="AS174" s="70" t="e">
        <f t="shared" si="13"/>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14"/>
        <v>#N/A</v>
      </c>
    </row>
    <row r="175" spans="1:75" ht="25" customHeight="1" x14ac:dyDescent="0.15">
      <c r="A175" s="34"/>
      <c r="B175" s="33"/>
      <c r="C175" s="33"/>
      <c r="D175" s="33"/>
      <c r="E175" s="33"/>
      <c r="F175" s="28"/>
      <c r="G175" s="52"/>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12"/>
        <v>#N/A</v>
      </c>
      <c r="AS175" s="70" t="e">
        <f t="shared" si="13"/>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14"/>
        <v>#N/A</v>
      </c>
    </row>
    <row r="176" spans="1:75" ht="25" customHeight="1" x14ac:dyDescent="0.15">
      <c r="A176" s="34"/>
      <c r="B176" s="33"/>
      <c r="C176" s="33"/>
      <c r="D176" s="33"/>
      <c r="E176" s="33"/>
      <c r="F176" s="28"/>
      <c r="G176" s="52"/>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12"/>
        <v>#N/A</v>
      </c>
      <c r="AS176" s="70" t="e">
        <f t="shared" si="13"/>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14"/>
        <v>#N/A</v>
      </c>
    </row>
    <row r="177" spans="1:75" ht="25" customHeight="1" x14ac:dyDescent="0.15">
      <c r="A177" s="34"/>
      <c r="B177" s="33"/>
      <c r="C177" s="33"/>
      <c r="D177" s="33"/>
      <c r="E177" s="33"/>
      <c r="F177" s="28"/>
      <c r="G177" s="52"/>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12"/>
        <v>#N/A</v>
      </c>
      <c r="AS177" s="70" t="e">
        <f t="shared" si="13"/>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14"/>
        <v>#N/A</v>
      </c>
    </row>
    <row r="178" spans="1:75" ht="25" customHeight="1" x14ac:dyDescent="0.15">
      <c r="A178" s="34"/>
      <c r="B178" s="33"/>
      <c r="C178" s="33"/>
      <c r="D178" s="33"/>
      <c r="E178" s="33"/>
      <c r="F178" s="28"/>
      <c r="G178" s="52"/>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12"/>
        <v>#N/A</v>
      </c>
      <c r="AS178" s="70" t="e">
        <f t="shared" si="13"/>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14"/>
        <v>#N/A</v>
      </c>
    </row>
    <row r="179" spans="1:75" ht="25" customHeight="1" x14ac:dyDescent="0.15">
      <c r="A179" s="34"/>
      <c r="B179" s="33"/>
      <c r="C179" s="33"/>
      <c r="D179" s="33"/>
      <c r="E179" s="33"/>
      <c r="F179" s="28"/>
      <c r="G179" s="52"/>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12"/>
        <v>#N/A</v>
      </c>
      <c r="AS179" s="70" t="e">
        <f t="shared" si="13"/>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14"/>
        <v>#N/A</v>
      </c>
    </row>
    <row r="180" spans="1:75" ht="25" customHeight="1" x14ac:dyDescent="0.15">
      <c r="A180" s="34"/>
      <c r="B180" s="33"/>
      <c r="C180" s="33"/>
      <c r="D180" s="33"/>
      <c r="E180" s="33"/>
      <c r="F180" s="28"/>
      <c r="G180" s="52"/>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12"/>
        <v>#N/A</v>
      </c>
      <c r="AS180" s="70" t="e">
        <f t="shared" si="13"/>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14"/>
        <v>#N/A</v>
      </c>
    </row>
    <row r="181" spans="1:75" ht="25" customHeight="1" x14ac:dyDescent="0.15">
      <c r="A181" s="34"/>
      <c r="B181" s="33"/>
      <c r="C181" s="33"/>
      <c r="D181" s="33"/>
      <c r="E181" s="33"/>
      <c r="F181" s="28"/>
      <c r="G181" s="52"/>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12"/>
        <v>#N/A</v>
      </c>
      <c r="AS181" s="70" t="e">
        <f t="shared" si="13"/>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14"/>
        <v>#N/A</v>
      </c>
    </row>
    <row r="182" spans="1:75" ht="25" customHeight="1" x14ac:dyDescent="0.15">
      <c r="A182" s="34"/>
      <c r="B182" s="33"/>
      <c r="C182" s="33"/>
      <c r="D182" s="33"/>
      <c r="E182" s="33"/>
      <c r="F182" s="28"/>
      <c r="G182" s="52"/>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12"/>
        <v>#N/A</v>
      </c>
      <c r="AS182" s="70" t="e">
        <f t="shared" si="13"/>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14"/>
        <v>#N/A</v>
      </c>
    </row>
    <row r="183" spans="1:75" ht="25" customHeight="1" x14ac:dyDescent="0.15">
      <c r="A183" s="34"/>
      <c r="B183" s="33"/>
      <c r="C183" s="33"/>
      <c r="D183" s="33"/>
      <c r="E183" s="33"/>
      <c r="F183" s="28"/>
      <c r="G183" s="52"/>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12"/>
        <v>#N/A</v>
      </c>
      <c r="AS183" s="70" t="e">
        <f t="shared" si="13"/>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14"/>
        <v>#N/A</v>
      </c>
    </row>
    <row r="184" spans="1:75" ht="25" customHeight="1" x14ac:dyDescent="0.15">
      <c r="A184" s="34"/>
      <c r="B184" s="33"/>
      <c r="C184" s="33"/>
      <c r="D184" s="33"/>
      <c r="E184" s="33"/>
      <c r="F184" s="28"/>
      <c r="G184" s="52"/>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12"/>
        <v>#N/A</v>
      </c>
      <c r="AS184" s="70" t="e">
        <f t="shared" si="13"/>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14"/>
        <v>#N/A</v>
      </c>
    </row>
    <row r="185" spans="1:75" ht="25" customHeight="1" x14ac:dyDescent="0.15">
      <c r="A185" s="34"/>
      <c r="B185" s="33"/>
      <c r="C185" s="33"/>
      <c r="D185" s="33"/>
      <c r="E185" s="33"/>
      <c r="F185" s="28"/>
      <c r="G185" s="52"/>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12"/>
        <v>#N/A</v>
      </c>
      <c r="AS185" s="70" t="e">
        <f t="shared" si="13"/>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14"/>
        <v>#N/A</v>
      </c>
    </row>
    <row r="186" spans="1:75" ht="25" customHeight="1" x14ac:dyDescent="0.15">
      <c r="A186" s="34"/>
      <c r="B186" s="33"/>
      <c r="C186" s="33"/>
      <c r="D186" s="33"/>
      <c r="E186" s="33"/>
      <c r="F186" s="28"/>
      <c r="G186" s="52"/>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12"/>
        <v>#N/A</v>
      </c>
      <c r="AS186" s="70" t="e">
        <f t="shared" si="13"/>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14"/>
        <v>#N/A</v>
      </c>
    </row>
    <row r="187" spans="1:75" ht="25" customHeight="1" x14ac:dyDescent="0.15">
      <c r="A187" s="34"/>
      <c r="B187" s="33"/>
      <c r="C187" s="33"/>
      <c r="D187" s="33"/>
      <c r="E187" s="33"/>
      <c r="F187" s="28"/>
      <c r="G187" s="52"/>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12"/>
        <v>#N/A</v>
      </c>
      <c r="AS187" s="70" t="e">
        <f t="shared" si="13"/>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14"/>
        <v>#N/A</v>
      </c>
    </row>
    <row r="188" spans="1:75" ht="25" customHeight="1" x14ac:dyDescent="0.15">
      <c r="A188" s="34"/>
      <c r="B188" s="33"/>
      <c r="C188" s="33"/>
      <c r="D188" s="33"/>
      <c r="E188" s="33"/>
      <c r="F188" s="28"/>
      <c r="G188" s="52"/>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12"/>
        <v>#N/A</v>
      </c>
      <c r="AS188" s="70" t="e">
        <f t="shared" si="13"/>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14"/>
        <v>#N/A</v>
      </c>
    </row>
    <row r="189" spans="1:75" ht="25" customHeight="1" x14ac:dyDescent="0.15">
      <c r="A189" s="34"/>
      <c r="B189" s="33"/>
      <c r="C189" s="33"/>
      <c r="D189" s="33"/>
      <c r="E189" s="33"/>
      <c r="F189" s="28"/>
      <c r="G189" s="52"/>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12"/>
        <v>#N/A</v>
      </c>
      <c r="AS189" s="70" t="e">
        <f t="shared" si="13"/>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14"/>
        <v>#N/A</v>
      </c>
    </row>
    <row r="190" spans="1:75" ht="25" customHeight="1" x14ac:dyDescent="0.15">
      <c r="A190" s="34"/>
      <c r="B190" s="33"/>
      <c r="C190" s="33"/>
      <c r="D190" s="33"/>
      <c r="E190" s="33"/>
      <c r="F190" s="28"/>
      <c r="G190" s="52"/>
      <c r="H190" s="52"/>
      <c r="I190" s="52"/>
      <c r="J190" s="52"/>
      <c r="K190" s="52"/>
      <c r="L190" s="52"/>
      <c r="M190" s="52"/>
      <c r="N190" s="52"/>
      <c r="O190" s="53"/>
      <c r="P190" s="53"/>
      <c r="Q190" s="53"/>
      <c r="R190" s="53"/>
      <c r="S190" s="53"/>
      <c r="T190" s="53"/>
      <c r="U190" s="53"/>
      <c r="V190" s="60"/>
      <c r="W190" s="60"/>
      <c r="X190" s="60"/>
      <c r="Y190" s="60"/>
      <c r="Z190" s="60"/>
      <c r="AA190" s="60"/>
      <c r="AB190" s="60"/>
      <c r="AC190" s="60"/>
      <c r="AD190" s="60"/>
      <c r="AE190" s="60"/>
      <c r="AF190" s="60"/>
      <c r="AG190" s="60"/>
      <c r="AH190" s="60"/>
      <c r="AI190" s="60"/>
      <c r="AJ190" s="58"/>
      <c r="AK190" s="58"/>
      <c r="AL190" s="58"/>
      <c r="AM190" s="58"/>
      <c r="AN190" s="58"/>
      <c r="AO190" s="58"/>
      <c r="AP190" s="58"/>
      <c r="AQ190" s="58"/>
      <c r="AR190" s="52" t="e">
        <f t="shared" si="12"/>
        <v>#N/A</v>
      </c>
      <c r="AS190" s="70" t="e">
        <f t="shared" si="13"/>
        <v>#N/A</v>
      </c>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E190" s="68" t="e">
        <f>VLOOKUP(AO190,'Validation Lists'!$B$232:$C$235,2,FALSE)</f>
        <v>#N/A</v>
      </c>
      <c r="BF190" s="68" t="e">
        <f>VLOOKUP(AP190,'Validation Lists'!$B$232:$C$235,2,FALSE)</f>
        <v>#N/A</v>
      </c>
      <c r="BG190" s="68" t="e">
        <f>VLOOKUP(AQ190,'Validation Lists'!$B$232:$C$235,2,FALSE)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VLOOKUP(AG190,'Validation Lists'!$B$229:$C$230,2,FALSE)</f>
        <v>#N/A</v>
      </c>
      <c r="BU190" s="68" t="e">
        <f>VLOOKUP(AH190,'Validation Lists'!$B$229:$C$230,2,FALSE)</f>
        <v>#N/A</v>
      </c>
      <c r="BV190" s="68" t="e">
        <f>VLOOKUP(AI190,'Validation Lists'!$B$229:$C$230,2,FALSE)</f>
        <v>#N/A</v>
      </c>
      <c r="BW190" s="68" t="e">
        <f t="shared" si="14"/>
        <v>#N/A</v>
      </c>
    </row>
    <row r="191" spans="1:75" ht="25" customHeight="1" x14ac:dyDescent="0.15">
      <c r="A191" s="34"/>
      <c r="B191" s="33"/>
      <c r="C191" s="33"/>
      <c r="D191" s="33"/>
      <c r="E191" s="33"/>
      <c r="F191" s="28"/>
      <c r="G191" s="52"/>
      <c r="H191" s="52"/>
      <c r="I191" s="52"/>
      <c r="J191" s="52"/>
      <c r="K191" s="52"/>
      <c r="L191" s="52"/>
      <c r="M191" s="52"/>
      <c r="N191" s="52"/>
      <c r="O191" s="53"/>
      <c r="P191" s="53"/>
      <c r="Q191" s="53"/>
      <c r="R191" s="53"/>
      <c r="S191" s="53"/>
      <c r="T191" s="53"/>
      <c r="U191" s="53"/>
      <c r="V191" s="60"/>
      <c r="W191" s="60"/>
      <c r="X191" s="60"/>
      <c r="Y191" s="60"/>
      <c r="Z191" s="60"/>
      <c r="AA191" s="60"/>
      <c r="AB191" s="60"/>
      <c r="AC191" s="60"/>
      <c r="AD191" s="60"/>
      <c r="AE191" s="60"/>
      <c r="AF191" s="60"/>
      <c r="AG191" s="60"/>
      <c r="AH191" s="60"/>
      <c r="AI191" s="60"/>
      <c r="AJ191" s="58"/>
      <c r="AK191" s="58"/>
      <c r="AL191" s="58"/>
      <c r="AM191" s="58"/>
      <c r="AN191" s="58"/>
      <c r="AO191" s="58"/>
      <c r="AP191" s="58"/>
      <c r="AQ191" s="58"/>
      <c r="AR191" s="52" t="e">
        <f t="shared" si="12"/>
        <v>#N/A</v>
      </c>
      <c r="AS191" s="70" t="e">
        <f t="shared" si="13"/>
        <v>#N/A</v>
      </c>
      <c r="AZ191" s="68" t="e">
        <f>VLOOKUP(AJ191,'Validation Lists'!$B$232:$C$235,2,FALSE)</f>
        <v>#N/A</v>
      </c>
      <c r="BA191" s="68" t="e">
        <f>VLOOKUP(AK191,'Validation Lists'!$B$232:$C$235,2,FALSE)</f>
        <v>#N/A</v>
      </c>
      <c r="BB191" s="68" t="e">
        <f>VLOOKUP(AL191,'Validation Lists'!$B$232:$C$235,2,FALSE)</f>
        <v>#N/A</v>
      </c>
      <c r="BC191" s="68" t="e">
        <f>VLOOKUP(AM191,'Validation Lists'!$B$232:$C$235,2,FALSE)</f>
        <v>#N/A</v>
      </c>
      <c r="BD191" s="68" t="e">
        <f>VLOOKUP(AN191,'Validation Lists'!$B$232:$C$235,2,FALSE)</f>
        <v>#N/A</v>
      </c>
      <c r="BE191" s="68" t="e">
        <f>VLOOKUP(AO191,'Validation Lists'!$B$232:$C$235,2,FALSE)</f>
        <v>#N/A</v>
      </c>
      <c r="BF191" s="68" t="e">
        <f>VLOOKUP(AP191,'Validation Lists'!$B$232:$C$235,2,FALSE)</f>
        <v>#N/A</v>
      </c>
      <c r="BG191" s="68" t="e">
        <f>VLOOKUP(AQ191,'Validation Lists'!$B$232:$C$235,2,FALSE)</f>
        <v>#N/A</v>
      </c>
      <c r="BI191" s="68" t="e">
        <f>VLOOKUP(V191,'Validation Lists'!$B$229:$C$230,2,FALSE)</f>
        <v>#N/A</v>
      </c>
      <c r="BJ191" s="68" t="e">
        <f>VLOOKUP(W191,'Validation Lists'!$B$229:$C$230,2,FALSE)</f>
        <v>#N/A</v>
      </c>
      <c r="BK191" s="68" t="e">
        <f>VLOOKUP(X191,'Validation Lists'!$B$229:$C$230,2,FALSE)</f>
        <v>#N/A</v>
      </c>
      <c r="BL191" s="68" t="e">
        <f>VLOOKUP(Y191,'Validation Lists'!$B$229:$C$230,2,FALSE)</f>
        <v>#N/A</v>
      </c>
      <c r="BM191" s="68" t="e">
        <f>VLOOKUP(Z191,'Validation Lists'!$B$229:$C$230,2,FALSE)</f>
        <v>#N/A</v>
      </c>
      <c r="BN191" s="68" t="e">
        <f>VLOOKUP(AA191,'Validation Lists'!$B$229:$C$230,2,FALSE)</f>
        <v>#N/A</v>
      </c>
      <c r="BO191" s="68" t="e">
        <f>VLOOKUP(AB191,'Validation Lists'!$B$229:$C$230,2,FALSE)</f>
        <v>#N/A</v>
      </c>
      <c r="BP191" s="68" t="e">
        <f>VLOOKUP(AC191,'Validation Lists'!$B$229:$C$230,2,FALSE)</f>
        <v>#N/A</v>
      </c>
      <c r="BQ191" s="68" t="e">
        <f>VLOOKUP(AD191,'Validation Lists'!$B$229:$C$230,2,FALSE)</f>
        <v>#N/A</v>
      </c>
      <c r="BR191" s="68" t="e">
        <f>VLOOKUP(AE191,'Validation Lists'!$B$229:$C$230,2,FALSE)</f>
        <v>#N/A</v>
      </c>
      <c r="BS191" s="68" t="e">
        <f>VLOOKUP(AF191,'Validation Lists'!$B$229:$C$230,2,FALSE)</f>
        <v>#N/A</v>
      </c>
      <c r="BT191" s="68" t="e">
        <f>VLOOKUP(AG191,'Validation Lists'!$B$229:$C$230,2,FALSE)</f>
        <v>#N/A</v>
      </c>
      <c r="BU191" s="68" t="e">
        <f>VLOOKUP(AH191,'Validation Lists'!$B$229:$C$230,2,FALSE)</f>
        <v>#N/A</v>
      </c>
      <c r="BV191" s="68" t="e">
        <f>VLOOKUP(AI191,'Validation Lists'!$B$229:$C$230,2,FALSE)</f>
        <v>#N/A</v>
      </c>
      <c r="BW191" s="68" t="e">
        <f t="shared" si="14"/>
        <v>#N/A</v>
      </c>
    </row>
    <row r="192" spans="1:75" ht="25" customHeight="1" x14ac:dyDescent="0.15">
      <c r="A192" s="34"/>
      <c r="B192" s="33"/>
      <c r="C192" s="33"/>
      <c r="D192" s="33"/>
      <c r="E192" s="33"/>
      <c r="F192" s="28"/>
      <c r="G192" s="52"/>
      <c r="H192" s="52"/>
      <c r="I192" s="52"/>
      <c r="J192" s="52"/>
      <c r="K192" s="52"/>
      <c r="L192" s="52"/>
      <c r="M192" s="52"/>
      <c r="N192" s="52"/>
      <c r="O192" s="53"/>
      <c r="P192" s="53"/>
      <c r="Q192" s="53"/>
      <c r="R192" s="53"/>
      <c r="S192" s="53"/>
      <c r="T192" s="53"/>
      <c r="U192" s="53"/>
      <c r="AR192" s="52" t="e">
        <f t="shared" si="12"/>
        <v>#N/A</v>
      </c>
      <c r="AS192" s="70" t="e">
        <f t="shared" si="13"/>
        <v>#N/A</v>
      </c>
      <c r="AZ192" s="68" t="e">
        <f>VLOOKUP(AJ192,'Validation Lists'!$B$232:$C$235,2,FALSE)</f>
        <v>#N/A</v>
      </c>
      <c r="BA192" s="68" t="e">
        <f>VLOOKUP(AK192,'Validation Lists'!$B$232:$C$235,2,FALSE)</f>
        <v>#N/A</v>
      </c>
      <c r="BB192" s="68" t="e">
        <f>VLOOKUP(AL192,'Validation Lists'!$B$232:$C$235,2,FALSE)</f>
        <v>#N/A</v>
      </c>
      <c r="BC192" s="68" t="e">
        <f>VLOOKUP(AM192,'Validation Lists'!$B$232:$C$235,2,FALSE)</f>
        <v>#N/A</v>
      </c>
      <c r="BD192" s="68" t="e">
        <f>VLOOKUP(AN192,'Validation Lists'!$B$232:$C$235,2,FALSE)</f>
        <v>#N/A</v>
      </c>
      <c r="BE192" s="68" t="e">
        <f>VLOOKUP(AO192,'Validation Lists'!$B$232:$C$235,2,FALSE)</f>
        <v>#N/A</v>
      </c>
      <c r="BF192" s="68" t="e">
        <f>VLOOKUP(AP192,'Validation Lists'!$B$232:$C$235,2,FALSE)</f>
        <v>#N/A</v>
      </c>
      <c r="BG192" s="68" t="e">
        <f>VLOOKUP(AQ192,'Validation Lists'!$B$232:$C$235,2,FALSE)</f>
        <v>#N/A</v>
      </c>
      <c r="BI192" s="68" t="e">
        <f>VLOOKUP(V192,'Validation Lists'!$B$229:$C$230,2,FALSE)</f>
        <v>#N/A</v>
      </c>
      <c r="BJ192" s="68" t="e">
        <f>VLOOKUP(W192,'Validation Lists'!$B$229:$C$230,2,FALSE)</f>
        <v>#N/A</v>
      </c>
      <c r="BK192" s="68" t="e">
        <f>VLOOKUP(X192,'Validation Lists'!$B$229:$C$230,2,FALSE)</f>
        <v>#N/A</v>
      </c>
      <c r="BL192" s="68" t="e">
        <f>VLOOKUP(Y192,'Validation Lists'!$B$229:$C$230,2,FALSE)</f>
        <v>#N/A</v>
      </c>
      <c r="BM192" s="68" t="e">
        <f>VLOOKUP(Z192,'Validation Lists'!$B$229:$C$230,2,FALSE)</f>
        <v>#N/A</v>
      </c>
      <c r="BN192" s="68" t="e">
        <f>VLOOKUP(AA192,'Validation Lists'!$B$229:$C$230,2,FALSE)</f>
        <v>#N/A</v>
      </c>
      <c r="BO192" s="68" t="e">
        <f>VLOOKUP(AB192,'Validation Lists'!$B$229:$C$230,2,FALSE)</f>
        <v>#N/A</v>
      </c>
      <c r="BP192" s="68" t="e">
        <f>VLOOKUP(AC192,'Validation Lists'!$B$229:$C$230,2,FALSE)</f>
        <v>#N/A</v>
      </c>
      <c r="BQ192" s="68" t="e">
        <f>VLOOKUP(AD192,'Validation Lists'!$B$229:$C$230,2,FALSE)</f>
        <v>#N/A</v>
      </c>
      <c r="BR192" s="68" t="e">
        <f>VLOOKUP(AE192,'Validation Lists'!$B$229:$C$230,2,FALSE)</f>
        <v>#N/A</v>
      </c>
      <c r="BS192" s="68" t="e">
        <f>VLOOKUP(AF192,'Validation Lists'!$B$229:$C$230,2,FALSE)</f>
        <v>#N/A</v>
      </c>
      <c r="BT192" s="68" t="e">
        <f>VLOOKUP(AG192,'Validation Lists'!$B$229:$C$230,2,FALSE)</f>
        <v>#N/A</v>
      </c>
      <c r="BU192" s="68" t="e">
        <f>VLOOKUP(AH192,'Validation Lists'!$B$229:$C$230,2,FALSE)</f>
        <v>#N/A</v>
      </c>
      <c r="BV192" s="68" t="e">
        <f>VLOOKUP(AI192,'Validation Lists'!$B$229:$C$230,2,FALSE)</f>
        <v>#N/A</v>
      </c>
      <c r="BW192" s="68" t="e">
        <f t="shared" si="14"/>
        <v>#N/A</v>
      </c>
    </row>
    <row r="193" spans="1:21" ht="25" customHeight="1" x14ac:dyDescent="0.15">
      <c r="A193" s="34"/>
      <c r="B193" s="33"/>
      <c r="C193" s="33"/>
      <c r="D193" s="33"/>
      <c r="E193" s="33"/>
      <c r="F193" s="28"/>
      <c r="G193" s="52"/>
      <c r="H193" s="52"/>
      <c r="I193" s="52"/>
      <c r="J193" s="52"/>
      <c r="K193" s="52"/>
      <c r="L193" s="52"/>
      <c r="M193" s="52"/>
      <c r="N193" s="52"/>
      <c r="O193" s="53"/>
      <c r="P193" s="53"/>
      <c r="Q193" s="53"/>
      <c r="R193" s="53"/>
      <c r="S193" s="53"/>
      <c r="T193" s="53"/>
      <c r="U193" s="53"/>
    </row>
    <row r="194" spans="1:21" ht="25" customHeight="1" x14ac:dyDescent="0.15">
      <c r="A194" s="34"/>
      <c r="B194" s="33"/>
      <c r="C194" s="33"/>
      <c r="D194" s="33"/>
      <c r="E194" s="33"/>
      <c r="F194" s="28"/>
      <c r="G194" s="52"/>
      <c r="H194" s="52"/>
      <c r="I194" s="52"/>
      <c r="J194" s="52"/>
      <c r="K194" s="52"/>
      <c r="L194" s="52"/>
      <c r="M194" s="52"/>
      <c r="N194" s="52"/>
      <c r="O194" s="53"/>
      <c r="P194" s="53"/>
      <c r="Q194" s="53"/>
      <c r="R194" s="53"/>
      <c r="S194" s="53"/>
      <c r="T194" s="53"/>
      <c r="U194" s="53"/>
    </row>
    <row r="195" spans="1:21" ht="25" customHeight="1" x14ac:dyDescent="0.15">
      <c r="A195" s="34"/>
      <c r="B195" s="33"/>
      <c r="C195" s="33"/>
      <c r="D195" s="33"/>
      <c r="E195" s="33"/>
      <c r="F195" s="28"/>
      <c r="G195" s="52"/>
      <c r="H195" s="52"/>
      <c r="I195" s="52"/>
      <c r="J195" s="52"/>
      <c r="K195" s="52"/>
      <c r="L195" s="52"/>
      <c r="M195" s="52"/>
      <c r="N195" s="52"/>
      <c r="O195" s="53"/>
      <c r="P195" s="53"/>
      <c r="Q195" s="53"/>
      <c r="R195" s="53"/>
      <c r="S195" s="53"/>
      <c r="T195" s="53"/>
      <c r="U195" s="53"/>
    </row>
    <row r="196" spans="1:21" ht="25" customHeight="1" x14ac:dyDescent="0.15">
      <c r="A196" s="34"/>
      <c r="B196" s="33"/>
      <c r="C196" s="33"/>
      <c r="D196" s="33"/>
      <c r="E196" s="33"/>
      <c r="F196" s="28"/>
      <c r="G196" s="52"/>
      <c r="H196" s="52"/>
      <c r="I196" s="52"/>
      <c r="J196" s="52"/>
      <c r="K196" s="52"/>
      <c r="L196" s="52"/>
      <c r="M196" s="52"/>
      <c r="N196" s="52"/>
      <c r="O196" s="53"/>
      <c r="P196" s="53"/>
      <c r="Q196" s="53"/>
      <c r="R196" s="53"/>
      <c r="S196" s="53"/>
      <c r="T196" s="53"/>
      <c r="U196" s="53"/>
    </row>
    <row r="197" spans="1:21" ht="25" customHeight="1" x14ac:dyDescent="0.15">
      <c r="A197" s="34"/>
      <c r="B197" s="33"/>
      <c r="C197" s="33"/>
      <c r="D197" s="33"/>
      <c r="E197" s="33"/>
      <c r="F197" s="28"/>
      <c r="G197" s="52"/>
      <c r="H197" s="52"/>
      <c r="I197" s="52"/>
      <c r="J197" s="52"/>
      <c r="K197" s="52"/>
      <c r="L197" s="52"/>
      <c r="M197" s="52"/>
      <c r="N197" s="52"/>
      <c r="O197" s="53"/>
      <c r="P197" s="53"/>
      <c r="Q197" s="53"/>
      <c r="R197" s="53"/>
      <c r="S197" s="53"/>
      <c r="T197" s="53"/>
      <c r="U197" s="53"/>
    </row>
    <row r="198" spans="1:21" ht="25" customHeight="1" x14ac:dyDescent="0.15">
      <c r="A198" s="34"/>
      <c r="B198" s="33"/>
      <c r="C198" s="33"/>
      <c r="D198" s="33"/>
      <c r="E198" s="33"/>
      <c r="F198" s="28"/>
      <c r="G198" s="52"/>
      <c r="H198" s="52"/>
      <c r="I198" s="52"/>
      <c r="J198" s="52"/>
      <c r="K198" s="52"/>
      <c r="L198" s="52"/>
      <c r="M198" s="52"/>
      <c r="N198" s="52"/>
      <c r="O198" s="53"/>
      <c r="P198" s="53"/>
      <c r="Q198" s="53"/>
      <c r="R198" s="53"/>
      <c r="S198" s="53"/>
      <c r="T198" s="53"/>
      <c r="U198" s="53"/>
    </row>
    <row r="199" spans="1:21" ht="25" customHeight="1" x14ac:dyDescent="0.15">
      <c r="A199" s="34"/>
      <c r="B199" s="33"/>
      <c r="C199" s="33"/>
      <c r="D199" s="33"/>
      <c r="E199" s="33"/>
      <c r="F199" s="28"/>
      <c r="G199" s="52"/>
      <c r="H199" s="52"/>
      <c r="I199" s="52"/>
      <c r="J199" s="52"/>
      <c r="K199" s="52"/>
      <c r="L199" s="52"/>
      <c r="M199" s="52"/>
      <c r="N199" s="52"/>
      <c r="O199" s="53"/>
      <c r="P199" s="53"/>
      <c r="Q199" s="53"/>
      <c r="R199" s="53"/>
      <c r="S199" s="53"/>
      <c r="T199" s="53"/>
      <c r="U199" s="53"/>
    </row>
    <row r="200" spans="1:21" ht="14.5" customHeight="1" x14ac:dyDescent="0.15"/>
    <row r="201" spans="1:21" ht="14.5" customHeight="1" x14ac:dyDescent="0.15"/>
    <row r="202" spans="1:21" ht="14.5" customHeight="1" x14ac:dyDescent="0.15"/>
    <row r="203" spans="1:21" ht="14.5" customHeight="1" x14ac:dyDescent="0.15"/>
    <row r="204" spans="1:21" ht="14.5" customHeight="1" x14ac:dyDescent="0.15"/>
    <row r="205" spans="1:21" ht="14.5" customHeight="1" x14ac:dyDescent="0.15"/>
    <row r="206" spans="1:21" ht="14.5" customHeight="1" x14ac:dyDescent="0.15"/>
    <row r="207" spans="1:21" ht="14.5" customHeight="1" x14ac:dyDescent="0.15"/>
    <row r="208" spans="1:21" ht="14.5" customHeight="1" x14ac:dyDescent="0.15"/>
  </sheetData>
  <mergeCells count="7">
    <mergeCell ref="AS2:AS3"/>
    <mergeCell ref="A2:F2"/>
    <mergeCell ref="G2:N2"/>
    <mergeCell ref="O2:U2"/>
    <mergeCell ref="V2:AI2"/>
    <mergeCell ref="AJ2:AQ2"/>
    <mergeCell ref="AR2:AR3"/>
  </mergeCells>
  <pageMargins left="0.7" right="0.7" top="0.75" bottom="0.75" header="0.3" footer="0.3"/>
  <extLst>
    <ext xmlns:x14="http://schemas.microsoft.com/office/spreadsheetml/2009/9/main" uri="{CCE6A557-97BC-4b89-ADB6-D9C93CAAB3DF}">
      <x14:dataValidations xmlns:xm="http://schemas.microsoft.com/office/excel/2006/main" count="7">
        <x14:dataValidation type="list" allowBlank="1" showInputMessage="1" showErrorMessage="1" xr:uid="{ADAD48E6-BDA4-470C-A13D-29262FE3D4E3}">
          <x14:formula1>
            <xm:f>'Validation Lists'!$B$162:$B$163</xm:f>
          </x14:formula1>
          <xm:sqref>D17:D199</xm:sqref>
        </x14:dataValidation>
        <x14:dataValidation type="list" allowBlank="1" showInputMessage="1" showErrorMessage="1" xr:uid="{521F2836-8657-4518-8757-FC2B75727643}">
          <x14:formula1>
            <xm:f>'Validation Lists'!$B$229:$B$230</xm:f>
          </x14:formula1>
          <xm:sqref>AF8:AI191 V4:AI7 V8:AE16</xm:sqref>
        </x14:dataValidation>
        <x14:dataValidation type="list" allowBlank="1" showInputMessage="1" showErrorMessage="1" xr:uid="{0E833C4A-D939-4F60-A230-E1AA2B12AE59}">
          <x14:formula1>
            <xm:f>'Validation Lists'!$B$223:$B$227</xm:f>
          </x14:formula1>
          <xm:sqref>F17:F199</xm:sqref>
        </x14:dataValidation>
        <x14:dataValidation type="list" allowBlank="1" showInputMessage="1" showErrorMessage="1" xr:uid="{7D9F343B-B5BA-4C90-8B18-1512D6D9CF1B}">
          <x14:formula1>
            <xm:f>'Validation Lists'!$B$18:$B$27</xm:f>
          </x14:formula1>
          <xm:sqref>E11:E12 E17:E199</xm:sqref>
        </x14:dataValidation>
        <x14:dataValidation type="list" allowBlank="1" showInputMessage="1" showErrorMessage="1" xr:uid="{D9318E87-5828-4C7A-A5CA-A9494255AF28}">
          <x14:formula1>
            <xm:f>'Validation Lists'!$B$3:$B$16</xm:f>
          </x14:formula1>
          <xm:sqref>D200</xm:sqref>
        </x14:dataValidation>
        <x14:dataValidation type="list" allowBlank="1" showInputMessage="1" showErrorMessage="1" xr:uid="{37C2273A-E5A5-40BD-BEF9-E66561855402}">
          <x14:formula1>
            <xm:f>'Validation Lists'!$B$18:$B$79</xm:f>
          </x14:formula1>
          <xm:sqref>E200:F200</xm:sqref>
        </x14:dataValidation>
        <x14:dataValidation type="list" allowBlank="1" showInputMessage="1" showErrorMessage="1" xr:uid="{74E42D61-6430-45C6-81D5-599D00846ED9}">
          <x14:formula1>
            <xm:f>'Validation Lists'!$B$232:$B$235</xm:f>
          </x14:formula1>
          <xm:sqref>AJ4:AQ191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9542B-90DA-4A32-ADEF-69FC1B5DA93A}">
  <dimension ref="A1:H5"/>
  <sheetViews>
    <sheetView workbookViewId="0">
      <selection activeCell="B3" sqref="B3"/>
    </sheetView>
  </sheetViews>
  <sheetFormatPr baseColWidth="10" defaultColWidth="8.83203125" defaultRowHeight="15" x14ac:dyDescent="0.2"/>
  <cols>
    <col min="3" max="3" width="28.33203125" customWidth="1"/>
    <col min="4" max="4" width="17" customWidth="1"/>
    <col min="5" max="6" width="32.1640625" customWidth="1"/>
    <col min="7" max="7" width="20.1640625" customWidth="1"/>
    <col min="8" max="8" width="17" customWidth="1"/>
  </cols>
  <sheetData>
    <row r="1" spans="1:8" ht="55" customHeight="1" x14ac:dyDescent="0.2">
      <c r="A1" s="83" t="s">
        <v>335</v>
      </c>
      <c r="B1" s="83" t="s">
        <v>362</v>
      </c>
      <c r="C1" s="83" t="s">
        <v>336</v>
      </c>
      <c r="D1" s="139" t="s">
        <v>0</v>
      </c>
      <c r="E1" s="139" t="s">
        <v>163</v>
      </c>
      <c r="F1" s="139" t="s">
        <v>592</v>
      </c>
      <c r="G1" s="139" t="s">
        <v>337</v>
      </c>
      <c r="H1" s="139" t="s">
        <v>338</v>
      </c>
    </row>
    <row r="2" spans="1:8" ht="55" customHeight="1" x14ac:dyDescent="0.2">
      <c r="A2" s="49">
        <v>1</v>
      </c>
      <c r="B2" s="50" t="s">
        <v>602</v>
      </c>
      <c r="C2" s="85" t="s">
        <v>590</v>
      </c>
      <c r="D2" s="50" t="s">
        <v>191</v>
      </c>
      <c r="E2" s="50" t="s">
        <v>591</v>
      </c>
      <c r="F2" s="50" t="s">
        <v>593</v>
      </c>
      <c r="G2" s="126">
        <v>30000000</v>
      </c>
      <c r="H2" s="126">
        <f>1%*G2</f>
        <v>300000</v>
      </c>
    </row>
    <row r="3" spans="1:8" ht="55" customHeight="1" x14ac:dyDescent="0.2">
      <c r="A3" s="49">
        <f>A2+1</f>
        <v>2</v>
      </c>
      <c r="B3" s="55" t="s">
        <v>603</v>
      </c>
      <c r="C3" s="91" t="s">
        <v>594</v>
      </c>
      <c r="D3" s="103" t="s">
        <v>595</v>
      </c>
      <c r="E3" s="55" t="s">
        <v>596</v>
      </c>
      <c r="F3" s="55" t="s">
        <v>597</v>
      </c>
      <c r="G3" s="128">
        <v>40000000</v>
      </c>
      <c r="H3" s="126">
        <f>1%*G3</f>
        <v>400000</v>
      </c>
    </row>
    <row r="4" spans="1:8" ht="55" customHeight="1" x14ac:dyDescent="0.2">
      <c r="A4" s="49">
        <f t="shared" ref="A4" si="0">A3+1</f>
        <v>3</v>
      </c>
      <c r="B4" s="50" t="s">
        <v>604</v>
      </c>
      <c r="C4" s="85" t="s">
        <v>598</v>
      </c>
      <c r="D4" s="50" t="s">
        <v>599</v>
      </c>
      <c r="E4" s="85" t="s">
        <v>598</v>
      </c>
      <c r="F4" s="50" t="s">
        <v>597</v>
      </c>
      <c r="G4" s="126">
        <v>13000000</v>
      </c>
      <c r="H4" s="126">
        <f>2%*G4</f>
        <v>260000</v>
      </c>
    </row>
    <row r="5" spans="1:8" ht="55" customHeight="1" x14ac:dyDescent="0.2">
      <c r="A5" s="49">
        <v>4</v>
      </c>
      <c r="B5" s="100" t="s">
        <v>605</v>
      </c>
      <c r="C5" s="87" t="s">
        <v>496</v>
      </c>
      <c r="D5" s="60" t="s">
        <v>343</v>
      </c>
      <c r="E5" s="100" t="s">
        <v>600</v>
      </c>
      <c r="F5" s="100" t="s">
        <v>601</v>
      </c>
      <c r="G5" s="127">
        <v>4800000</v>
      </c>
      <c r="H5" s="127">
        <f>1%*G5</f>
        <v>48000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F235"/>
  <sheetViews>
    <sheetView zoomScale="109" workbookViewId="0">
      <selection activeCell="A12" sqref="A12"/>
    </sheetView>
  </sheetViews>
  <sheetFormatPr baseColWidth="10" defaultColWidth="8.83203125" defaultRowHeight="15" x14ac:dyDescent="0.2"/>
  <cols>
    <col min="2" max="2" width="58.1640625" customWidth="1"/>
  </cols>
  <sheetData>
    <row r="2" spans="2:2" ht="16" thickBot="1" x14ac:dyDescent="0.25">
      <c r="B2" t="s">
        <v>23</v>
      </c>
    </row>
    <row r="3" spans="2:2" ht="17" thickTop="1" x14ac:dyDescent="0.2">
      <c r="B3" s="1" t="s">
        <v>9</v>
      </c>
    </row>
    <row r="4" spans="2:2" ht="16" x14ac:dyDescent="0.2">
      <c r="B4" s="2" t="s">
        <v>10</v>
      </c>
    </row>
    <row r="5" spans="2:2" ht="16" x14ac:dyDescent="0.2">
      <c r="B5" s="2" t="s">
        <v>11</v>
      </c>
    </row>
    <row r="6" spans="2:2" ht="16" x14ac:dyDescent="0.2">
      <c r="B6" s="2" t="s">
        <v>12</v>
      </c>
    </row>
    <row r="7" spans="2:2" ht="16" x14ac:dyDescent="0.2">
      <c r="B7" s="2" t="s">
        <v>13</v>
      </c>
    </row>
    <row r="8" spans="2:2" ht="16" x14ac:dyDescent="0.2">
      <c r="B8" s="2" t="s">
        <v>14</v>
      </c>
    </row>
    <row r="9" spans="2:2" ht="16" x14ac:dyDescent="0.2">
      <c r="B9" s="2" t="s">
        <v>15</v>
      </c>
    </row>
    <row r="10" spans="2:2" ht="16" x14ac:dyDescent="0.2">
      <c r="B10" s="2" t="s">
        <v>16</v>
      </c>
    </row>
    <row r="11" spans="2:2" ht="16" x14ac:dyDescent="0.2">
      <c r="B11" s="2" t="s">
        <v>17</v>
      </c>
    </row>
    <row r="12" spans="2:2" ht="16" x14ac:dyDescent="0.2">
      <c r="B12" s="2" t="s">
        <v>18</v>
      </c>
    </row>
    <row r="13" spans="2:2" ht="16" x14ac:dyDescent="0.2">
      <c r="B13" s="2" t="s">
        <v>19</v>
      </c>
    </row>
    <row r="14" spans="2:2" x14ac:dyDescent="0.2">
      <c r="B14" s="3" t="s">
        <v>20</v>
      </c>
    </row>
    <row r="15" spans="2:2" ht="16" x14ac:dyDescent="0.2">
      <c r="B15" s="4" t="s">
        <v>21</v>
      </c>
    </row>
    <row r="16" spans="2:2" ht="17" thickBot="1" x14ac:dyDescent="0.25">
      <c r="B16" s="5" t="s">
        <v>22</v>
      </c>
    </row>
    <row r="17" spans="2:2" ht="18" thickTop="1" thickBot="1" x14ac:dyDescent="0.25">
      <c r="B17" s="7" t="s">
        <v>24</v>
      </c>
    </row>
    <row r="18" spans="2:2" ht="16" thickTop="1" x14ac:dyDescent="0.2">
      <c r="B18" s="24">
        <v>2021</v>
      </c>
    </row>
    <row r="19" spans="2:2" x14ac:dyDescent="0.2">
      <c r="B19" s="8">
        <f>B18+1</f>
        <v>2022</v>
      </c>
    </row>
    <row r="20" spans="2:2" x14ac:dyDescent="0.2">
      <c r="B20" s="8">
        <f t="shared" ref="B20:B26" si="0">B19+1</f>
        <v>2023</v>
      </c>
    </row>
    <row r="21" spans="2:2" x14ac:dyDescent="0.2">
      <c r="B21" s="8">
        <f t="shared" si="0"/>
        <v>2024</v>
      </c>
    </row>
    <row r="22" spans="2:2" x14ac:dyDescent="0.2">
      <c r="B22" s="8">
        <f t="shared" si="0"/>
        <v>2025</v>
      </c>
    </row>
    <row r="23" spans="2:2" x14ac:dyDescent="0.2">
      <c r="B23" s="8">
        <f t="shared" si="0"/>
        <v>2026</v>
      </c>
    </row>
    <row r="24" spans="2:2" x14ac:dyDescent="0.2">
      <c r="B24" s="8">
        <f t="shared" si="0"/>
        <v>2027</v>
      </c>
    </row>
    <row r="25" spans="2:2" x14ac:dyDescent="0.2">
      <c r="B25" s="8">
        <f t="shared" si="0"/>
        <v>2028</v>
      </c>
    </row>
    <row r="26" spans="2:2" x14ac:dyDescent="0.2">
      <c r="B26" s="8">
        <f t="shared" si="0"/>
        <v>2029</v>
      </c>
    </row>
    <row r="27" spans="2:2" ht="16" thickBot="1" x14ac:dyDescent="0.25">
      <c r="B27" s="9">
        <f t="shared" ref="B27" si="1">B26+1</f>
        <v>2030</v>
      </c>
    </row>
    <row r="28" spans="2:2" ht="16" thickTop="1" x14ac:dyDescent="0.2">
      <c r="B28" s="8"/>
    </row>
    <row r="29" spans="2:2" x14ac:dyDescent="0.2">
      <c r="B29" s="8"/>
    </row>
    <row r="30" spans="2:2" x14ac:dyDescent="0.2">
      <c r="B30" s="8"/>
    </row>
    <row r="31" spans="2:2" x14ac:dyDescent="0.2">
      <c r="B31" s="8"/>
    </row>
    <row r="32" spans="2:2" x14ac:dyDescent="0.2">
      <c r="B32" s="8"/>
    </row>
    <row r="33" spans="2:2" x14ac:dyDescent="0.2">
      <c r="B33" s="8"/>
    </row>
    <row r="34" spans="2:2" x14ac:dyDescent="0.2">
      <c r="B34" s="8"/>
    </row>
    <row r="35" spans="2:2" x14ac:dyDescent="0.2">
      <c r="B35" s="8"/>
    </row>
    <row r="36" spans="2:2" x14ac:dyDescent="0.2">
      <c r="B36" s="8"/>
    </row>
    <row r="37" spans="2:2" x14ac:dyDescent="0.2">
      <c r="B37" s="8"/>
    </row>
    <row r="38" spans="2:2" x14ac:dyDescent="0.2">
      <c r="B38" s="8"/>
    </row>
    <row r="39" spans="2:2" x14ac:dyDescent="0.2">
      <c r="B39" s="8"/>
    </row>
    <row r="40" spans="2:2" x14ac:dyDescent="0.2">
      <c r="B40" s="8"/>
    </row>
    <row r="41" spans="2:2" x14ac:dyDescent="0.2">
      <c r="B41" s="8"/>
    </row>
    <row r="42" spans="2:2" x14ac:dyDescent="0.2">
      <c r="B42" s="8"/>
    </row>
    <row r="43" spans="2:2" x14ac:dyDescent="0.2">
      <c r="B43" s="8"/>
    </row>
    <row r="44" spans="2:2" x14ac:dyDescent="0.2">
      <c r="B44" s="8"/>
    </row>
    <row r="45" spans="2:2" x14ac:dyDescent="0.2">
      <c r="B45" s="8"/>
    </row>
    <row r="46" spans="2:2" x14ac:dyDescent="0.2">
      <c r="B46" s="8"/>
    </row>
    <row r="47" spans="2:2" x14ac:dyDescent="0.2">
      <c r="B47" s="8"/>
    </row>
    <row r="48" spans="2:2"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ht="16" thickBot="1" x14ac:dyDescent="0.25">
      <c r="B79" s="9"/>
    </row>
    <row r="80" spans="2:2" ht="17" thickTop="1" thickBot="1" x14ac:dyDescent="0.25">
      <c r="B80" t="s">
        <v>25</v>
      </c>
    </row>
    <row r="81" spans="2:2" ht="17" thickTop="1" x14ac:dyDescent="0.2">
      <c r="B81" s="1" t="s">
        <v>29</v>
      </c>
    </row>
    <row r="82" spans="2:2" ht="16" x14ac:dyDescent="0.2">
      <c r="B82" s="2" t="s">
        <v>26</v>
      </c>
    </row>
    <row r="83" spans="2:2" ht="16" x14ac:dyDescent="0.2">
      <c r="B83" s="2" t="s">
        <v>27</v>
      </c>
    </row>
    <row r="84" spans="2:2" ht="16" x14ac:dyDescent="0.2">
      <c r="B84" s="2" t="s">
        <v>28</v>
      </c>
    </row>
    <row r="85" spans="2:2" ht="17" thickBot="1" x14ac:dyDescent="0.25">
      <c r="B85" s="5" t="s">
        <v>30</v>
      </c>
    </row>
    <row r="86" spans="2:2" ht="16" thickTop="1" x14ac:dyDescent="0.2"/>
    <row r="87" spans="2:2" ht="17" thickBot="1" x14ac:dyDescent="0.25">
      <c r="B87" s="6" t="s">
        <v>31</v>
      </c>
    </row>
    <row r="88" spans="2:2" ht="16" thickTop="1" x14ac:dyDescent="0.2">
      <c r="B88" s="10" t="s">
        <v>32</v>
      </c>
    </row>
    <row r="89" spans="2:2" x14ac:dyDescent="0.2">
      <c r="B89" s="8" t="s">
        <v>33</v>
      </c>
    </row>
    <row r="90" spans="2:2" x14ac:dyDescent="0.2">
      <c r="B90" s="8" t="s">
        <v>34</v>
      </c>
    </row>
    <row r="91" spans="2:2" x14ac:dyDescent="0.2">
      <c r="B91" s="8" t="s">
        <v>35</v>
      </c>
    </row>
    <row r="92" spans="2:2" x14ac:dyDescent="0.2">
      <c r="B92" s="8" t="s">
        <v>36</v>
      </c>
    </row>
    <row r="93" spans="2:2" x14ac:dyDescent="0.2">
      <c r="B93" s="8" t="s">
        <v>37</v>
      </c>
    </row>
    <row r="94" spans="2:2" x14ac:dyDescent="0.2">
      <c r="B94" s="8" t="s">
        <v>38</v>
      </c>
    </row>
    <row r="95" spans="2:2" ht="16" thickBot="1" x14ac:dyDescent="0.25">
      <c r="B95" s="9" t="s">
        <v>30</v>
      </c>
    </row>
    <row r="96" spans="2:2" ht="17" thickTop="1" thickBot="1" x14ac:dyDescent="0.25">
      <c r="B96" s="12" t="s">
        <v>45</v>
      </c>
    </row>
    <row r="97" spans="2:2" ht="17" thickTop="1" x14ac:dyDescent="0.2">
      <c r="B97" s="13" t="s">
        <v>39</v>
      </c>
    </row>
    <row r="98" spans="2:2" x14ac:dyDescent="0.2">
      <c r="B98" s="8" t="s">
        <v>40</v>
      </c>
    </row>
    <row r="99" spans="2:2" x14ac:dyDescent="0.2">
      <c r="B99" s="8" t="s">
        <v>41</v>
      </c>
    </row>
    <row r="100" spans="2:2" x14ac:dyDescent="0.2">
      <c r="B100" s="8" t="s">
        <v>42</v>
      </c>
    </row>
    <row r="101" spans="2:2" x14ac:dyDescent="0.2">
      <c r="B101" s="8" t="s">
        <v>43</v>
      </c>
    </row>
    <row r="102" spans="2:2" x14ac:dyDescent="0.2">
      <c r="B102" s="11" t="s">
        <v>46</v>
      </c>
    </row>
    <row r="103" spans="2:2" ht="16" thickBot="1" x14ac:dyDescent="0.25">
      <c r="B103" s="9" t="s">
        <v>30</v>
      </c>
    </row>
    <row r="104" spans="2:2" ht="17" thickTop="1" thickBot="1" x14ac:dyDescent="0.25">
      <c r="B104" s="14" t="s">
        <v>52</v>
      </c>
    </row>
    <row r="105" spans="2:2" ht="16" thickTop="1" x14ac:dyDescent="0.2">
      <c r="B105" s="10" t="s">
        <v>47</v>
      </c>
    </row>
    <row r="106" spans="2:2" x14ac:dyDescent="0.2">
      <c r="B106" s="8" t="s">
        <v>48</v>
      </c>
    </row>
    <row r="107" spans="2:2" x14ac:dyDescent="0.2">
      <c r="B107" s="8" t="s">
        <v>49</v>
      </c>
    </row>
    <row r="108" spans="2:2" x14ac:dyDescent="0.2">
      <c r="B108" s="8" t="s">
        <v>50</v>
      </c>
    </row>
    <row r="109" spans="2:2" x14ac:dyDescent="0.2">
      <c r="B109" s="8" t="s">
        <v>51</v>
      </c>
    </row>
    <row r="110" spans="2:2" x14ac:dyDescent="0.2">
      <c r="B110" s="8" t="s">
        <v>53</v>
      </c>
    </row>
    <row r="111" spans="2:2" x14ac:dyDescent="0.2">
      <c r="B111" s="11" t="s">
        <v>54</v>
      </c>
    </row>
    <row r="112" spans="2:2" ht="16" thickBot="1" x14ac:dyDescent="0.25">
      <c r="B112" s="15" t="s">
        <v>30</v>
      </c>
    </row>
    <row r="113" spans="2:2" ht="17" thickTop="1" thickBot="1" x14ac:dyDescent="0.25">
      <c r="B113" s="12" t="s">
        <v>6</v>
      </c>
    </row>
    <row r="114" spans="2:2" ht="16" thickTop="1" x14ac:dyDescent="0.2">
      <c r="B114" s="10" t="s">
        <v>55</v>
      </c>
    </row>
    <row r="115" spans="2:2" x14ac:dyDescent="0.2">
      <c r="B115" s="8" t="s">
        <v>44</v>
      </c>
    </row>
    <row r="116" spans="2:2" x14ac:dyDescent="0.2">
      <c r="B116" s="8" t="s">
        <v>56</v>
      </c>
    </row>
    <row r="117" spans="2:2" x14ac:dyDescent="0.2">
      <c r="B117" s="8" t="s">
        <v>57</v>
      </c>
    </row>
    <row r="118" spans="2:2" x14ac:dyDescent="0.2">
      <c r="B118" s="8" t="s">
        <v>58</v>
      </c>
    </row>
    <row r="119" spans="2:2" x14ac:dyDescent="0.2">
      <c r="B119" s="8" t="s">
        <v>59</v>
      </c>
    </row>
    <row r="120" spans="2:2" ht="16" thickBot="1" x14ac:dyDescent="0.25">
      <c r="B120" s="9" t="s">
        <v>30</v>
      </c>
    </row>
    <row r="121" spans="2:2" ht="17" thickTop="1" thickBot="1" x14ac:dyDescent="0.25">
      <c r="B121" s="20" t="s">
        <v>80</v>
      </c>
    </row>
    <row r="122" spans="2:2" ht="16" thickTop="1" x14ac:dyDescent="0.2">
      <c r="B122" s="21" t="s">
        <v>81</v>
      </c>
    </row>
    <row r="123" spans="2:2" x14ac:dyDescent="0.2">
      <c r="B123" s="11" t="s">
        <v>77</v>
      </c>
    </row>
    <row r="124" spans="2:2" x14ac:dyDescent="0.2">
      <c r="B124" s="11" t="s">
        <v>78</v>
      </c>
    </row>
    <row r="125" spans="2:2" ht="16" thickBot="1" x14ac:dyDescent="0.25">
      <c r="B125" s="15" t="s">
        <v>79</v>
      </c>
    </row>
    <row r="126" spans="2:2" ht="17" thickTop="1" thickBot="1" x14ac:dyDescent="0.25">
      <c r="B126" s="27"/>
    </row>
    <row r="127" spans="2:2" ht="16" thickTop="1" x14ac:dyDescent="0.2">
      <c r="B127" s="18" t="s">
        <v>160</v>
      </c>
    </row>
    <row r="128" spans="2:2" x14ac:dyDescent="0.2">
      <c r="B128" s="11" t="s">
        <v>161</v>
      </c>
    </row>
    <row r="129" spans="2:6" ht="16" thickBot="1" x14ac:dyDescent="0.25">
      <c r="B129" s="15" t="s">
        <v>162</v>
      </c>
    </row>
    <row r="130" spans="2:6" ht="17" thickTop="1" thickBot="1" x14ac:dyDescent="0.25">
      <c r="B130" s="22" t="s">
        <v>64</v>
      </c>
      <c r="F130" s="16"/>
    </row>
    <row r="131" spans="2:6" ht="17" thickTop="1" thickBot="1" x14ac:dyDescent="0.25">
      <c r="B131" s="18" t="s">
        <v>65</v>
      </c>
      <c r="F131" s="16"/>
    </row>
    <row r="132" spans="2:6" ht="16" thickBot="1" x14ac:dyDescent="0.25">
      <c r="B132" s="11" t="s">
        <v>66</v>
      </c>
      <c r="F132" s="16"/>
    </row>
    <row r="133" spans="2:6" ht="16" thickBot="1" x14ac:dyDescent="0.25">
      <c r="B133" s="15" t="s">
        <v>67</v>
      </c>
      <c r="F133" s="16"/>
    </row>
    <row r="134" spans="2:6" ht="17" thickTop="1" thickBot="1" x14ac:dyDescent="0.25">
      <c r="B134" s="19" t="s">
        <v>82</v>
      </c>
      <c r="F134" s="16"/>
    </row>
    <row r="135" spans="2:6" ht="17" thickTop="1" thickBot="1" x14ac:dyDescent="0.25">
      <c r="B135" s="18" t="s">
        <v>68</v>
      </c>
      <c r="F135" s="16"/>
    </row>
    <row r="136" spans="2:6" ht="16" thickBot="1" x14ac:dyDescent="0.25">
      <c r="B136" s="11" t="s">
        <v>69</v>
      </c>
      <c r="F136" s="16"/>
    </row>
    <row r="137" spans="2:6" ht="16" thickBot="1" x14ac:dyDescent="0.25">
      <c r="B137" s="15" t="s">
        <v>70</v>
      </c>
      <c r="F137" s="16"/>
    </row>
    <row r="138" spans="2:6" ht="17" thickTop="1" thickBot="1" x14ac:dyDescent="0.25">
      <c r="B138" s="19" t="s">
        <v>71</v>
      </c>
      <c r="F138" s="16"/>
    </row>
    <row r="139" spans="2:6" ht="17" thickTop="1" thickBot="1" x14ac:dyDescent="0.25">
      <c r="B139" s="18" t="s">
        <v>72</v>
      </c>
      <c r="F139" s="16"/>
    </row>
    <row r="140" spans="2:6" ht="16" thickBot="1" x14ac:dyDescent="0.25">
      <c r="B140" s="11" t="s">
        <v>73</v>
      </c>
      <c r="F140" s="16"/>
    </row>
    <row r="141" spans="2:6" ht="16" thickBot="1" x14ac:dyDescent="0.25">
      <c r="B141" s="15" t="s">
        <v>74</v>
      </c>
    </row>
    <row r="142" spans="2:6" ht="17" thickTop="1" thickBot="1" x14ac:dyDescent="0.25">
      <c r="B142" s="17" t="s">
        <v>75</v>
      </c>
    </row>
    <row r="143" spans="2:6" ht="16" thickTop="1" x14ac:dyDescent="0.2">
      <c r="B143" s="18" t="s">
        <v>72</v>
      </c>
    </row>
    <row r="144" spans="2:6" x14ac:dyDescent="0.2">
      <c r="B144" s="11" t="s">
        <v>76</v>
      </c>
    </row>
    <row r="145" spans="2:2" ht="16" thickBot="1" x14ac:dyDescent="0.25">
      <c r="B145" s="15" t="s">
        <v>74</v>
      </c>
    </row>
    <row r="146" spans="2:2" ht="17" thickTop="1" thickBot="1" x14ac:dyDescent="0.25">
      <c r="B146" s="23" t="s">
        <v>98</v>
      </c>
    </row>
    <row r="147" spans="2:2" ht="16" thickTop="1" x14ac:dyDescent="0.2">
      <c r="B147" s="18" t="s">
        <v>94</v>
      </c>
    </row>
    <row r="148" spans="2:2" x14ac:dyDescent="0.2">
      <c r="B148" s="11" t="s">
        <v>93</v>
      </c>
    </row>
    <row r="149" spans="2:2" ht="16" thickBot="1" x14ac:dyDescent="0.25">
      <c r="B149" s="15" t="s">
        <v>89</v>
      </c>
    </row>
    <row r="150" spans="2:2" ht="17" thickTop="1" thickBot="1" x14ac:dyDescent="0.25">
      <c r="B150" s="19" t="s">
        <v>99</v>
      </c>
    </row>
    <row r="151" spans="2:2" ht="16" thickTop="1" x14ac:dyDescent="0.2">
      <c r="B151" s="10" t="s">
        <v>90</v>
      </c>
    </row>
    <row r="152" spans="2:2" x14ac:dyDescent="0.2">
      <c r="B152" s="8" t="s">
        <v>91</v>
      </c>
    </row>
    <row r="153" spans="2:2" ht="16" thickBot="1" x14ac:dyDescent="0.25">
      <c r="B153" s="9" t="s">
        <v>92</v>
      </c>
    </row>
    <row r="154" spans="2:2" ht="17" thickTop="1" thickBot="1" x14ac:dyDescent="0.25">
      <c r="B154" s="19" t="s">
        <v>100</v>
      </c>
    </row>
    <row r="155" spans="2:2" ht="16" thickTop="1" x14ac:dyDescent="0.2">
      <c r="B155" s="18" t="s">
        <v>95</v>
      </c>
    </row>
    <row r="156" spans="2:2" x14ac:dyDescent="0.2">
      <c r="B156" s="11" t="s">
        <v>96</v>
      </c>
    </row>
    <row r="157" spans="2:2" ht="16" thickBot="1" x14ac:dyDescent="0.25">
      <c r="B157" s="15" t="s">
        <v>70</v>
      </c>
    </row>
    <row r="158" spans="2:2" ht="17" thickTop="1" thickBot="1" x14ac:dyDescent="0.25">
      <c r="B158" s="19" t="s">
        <v>97</v>
      </c>
    </row>
    <row r="159" spans="2:2" ht="16" thickTop="1" x14ac:dyDescent="0.2">
      <c r="B159" s="10" t="s">
        <v>101</v>
      </c>
    </row>
    <row r="160" spans="2:2" ht="16" thickBot="1" x14ac:dyDescent="0.25">
      <c r="B160" s="9" t="s">
        <v>102</v>
      </c>
    </row>
    <row r="161" spans="2:2" ht="17" thickTop="1" thickBot="1" x14ac:dyDescent="0.25">
      <c r="B161" s="19" t="s">
        <v>103</v>
      </c>
    </row>
    <row r="162" spans="2:2" ht="16" thickTop="1" x14ac:dyDescent="0.2">
      <c r="B162" s="18" t="s">
        <v>104</v>
      </c>
    </row>
    <row r="163" spans="2:2" ht="16" thickBot="1" x14ac:dyDescent="0.25">
      <c r="B163" s="15" t="s">
        <v>105</v>
      </c>
    </row>
    <row r="164" spans="2:2" ht="17" thickTop="1" thickBot="1" x14ac:dyDescent="0.25">
      <c r="B164" s="19" t="s">
        <v>106</v>
      </c>
    </row>
    <row r="165" spans="2:2" ht="16" thickTop="1" x14ac:dyDescent="0.2">
      <c r="B165" s="18" t="s">
        <v>107</v>
      </c>
    </row>
    <row r="166" spans="2:2" ht="16" thickBot="1" x14ac:dyDescent="0.25">
      <c r="B166" s="15" t="s">
        <v>108</v>
      </c>
    </row>
    <row r="167" spans="2:2" ht="17" thickTop="1" thickBot="1" x14ac:dyDescent="0.25">
      <c r="B167" s="19" t="s">
        <v>109</v>
      </c>
    </row>
    <row r="168" spans="2:2" ht="16" thickTop="1" x14ac:dyDescent="0.2">
      <c r="B168" s="10" t="s">
        <v>90</v>
      </c>
    </row>
    <row r="169" spans="2:2" x14ac:dyDescent="0.2">
      <c r="B169" s="8" t="s">
        <v>91</v>
      </c>
    </row>
    <row r="170" spans="2:2" ht="16" thickBot="1" x14ac:dyDescent="0.25">
      <c r="B170" s="9" t="s">
        <v>92</v>
      </c>
    </row>
    <row r="171" spans="2:2" ht="17" thickTop="1" thickBot="1" x14ac:dyDescent="0.25">
      <c r="B171" s="19" t="s">
        <v>110</v>
      </c>
    </row>
    <row r="172" spans="2:2" ht="16" thickTop="1" x14ac:dyDescent="0.2">
      <c r="B172" s="18" t="s">
        <v>95</v>
      </c>
    </row>
    <row r="173" spans="2:2" x14ac:dyDescent="0.2">
      <c r="B173" s="11" t="s">
        <v>96</v>
      </c>
    </row>
    <row r="174" spans="2:2" ht="16" thickBot="1" x14ac:dyDescent="0.25">
      <c r="B174" s="15" t="s">
        <v>90</v>
      </c>
    </row>
    <row r="175" spans="2:2" ht="17" thickTop="1" thickBot="1" x14ac:dyDescent="0.25">
      <c r="B175" s="19" t="s">
        <v>111</v>
      </c>
    </row>
    <row r="176" spans="2:2" ht="16" thickTop="1" x14ac:dyDescent="0.2">
      <c r="B176" s="18" t="s">
        <v>112</v>
      </c>
    </row>
    <row r="177" spans="2:2" x14ac:dyDescent="0.2">
      <c r="B177" s="11" t="s">
        <v>113</v>
      </c>
    </row>
    <row r="178" spans="2:2" ht="16" thickBot="1" x14ac:dyDescent="0.25">
      <c r="B178" s="15" t="s">
        <v>114</v>
      </c>
    </row>
    <row r="179" spans="2:2" ht="17" thickTop="1" thickBot="1" x14ac:dyDescent="0.25">
      <c r="B179" s="19" t="s">
        <v>117</v>
      </c>
    </row>
    <row r="180" spans="2:2" ht="16" thickTop="1" x14ac:dyDescent="0.2">
      <c r="B180" s="10" t="s">
        <v>134</v>
      </c>
    </row>
    <row r="181" spans="2:2" x14ac:dyDescent="0.2">
      <c r="B181" s="8" t="s">
        <v>135</v>
      </c>
    </row>
    <row r="182" spans="2:2" ht="16" thickBot="1" x14ac:dyDescent="0.25">
      <c r="B182" s="9" t="s">
        <v>136</v>
      </c>
    </row>
    <row r="183" spans="2:2" ht="17" thickTop="1" thickBot="1" x14ac:dyDescent="0.25">
      <c r="B183" s="19" t="s">
        <v>115</v>
      </c>
    </row>
    <row r="184" spans="2:2" ht="16" thickTop="1" x14ac:dyDescent="0.2">
      <c r="B184" s="18" t="s">
        <v>96</v>
      </c>
    </row>
    <row r="185" spans="2:2" x14ac:dyDescent="0.2">
      <c r="B185" s="11" t="s">
        <v>91</v>
      </c>
    </row>
    <row r="186" spans="2:2" x14ac:dyDescent="0.2">
      <c r="B186" s="11" t="s">
        <v>128</v>
      </c>
    </row>
    <row r="187" spans="2:2" ht="16" thickBot="1" x14ac:dyDescent="0.25">
      <c r="B187" s="15" t="s">
        <v>118</v>
      </c>
    </row>
    <row r="188" spans="2:2" ht="17" thickTop="1" thickBot="1" x14ac:dyDescent="0.25">
      <c r="B188" s="17" t="s">
        <v>119</v>
      </c>
    </row>
    <row r="189" spans="2:2" ht="16" thickTop="1" x14ac:dyDescent="0.2">
      <c r="B189" s="18" t="s">
        <v>96</v>
      </c>
    </row>
    <row r="190" spans="2:2" x14ac:dyDescent="0.2">
      <c r="B190" s="11" t="s">
        <v>91</v>
      </c>
    </row>
    <row r="191" spans="2:2" ht="16" thickBot="1" x14ac:dyDescent="0.25">
      <c r="B191" s="15" t="s">
        <v>120</v>
      </c>
    </row>
    <row r="192" spans="2:2" ht="17" thickTop="1" thickBot="1" x14ac:dyDescent="0.25">
      <c r="B192" s="19" t="s">
        <v>121</v>
      </c>
    </row>
    <row r="193" spans="2:2" ht="16" thickTop="1" x14ac:dyDescent="0.2">
      <c r="B193" s="18" t="s">
        <v>122</v>
      </c>
    </row>
    <row r="194" spans="2:2" ht="16" thickBot="1" x14ac:dyDescent="0.25">
      <c r="B194" s="15" t="s">
        <v>123</v>
      </c>
    </row>
    <row r="195" spans="2:2" ht="17" thickTop="1" thickBot="1" x14ac:dyDescent="0.25">
      <c r="B195" s="19" t="s">
        <v>124</v>
      </c>
    </row>
    <row r="196" spans="2:2" ht="16" thickTop="1" x14ac:dyDescent="0.2">
      <c r="B196" s="18" t="s">
        <v>127</v>
      </c>
    </row>
    <row r="197" spans="2:2" x14ac:dyDescent="0.2">
      <c r="B197" s="11" t="s">
        <v>125</v>
      </c>
    </row>
    <row r="198" spans="2:2" ht="16" thickBot="1" x14ac:dyDescent="0.25">
      <c r="B198" s="15" t="s">
        <v>126</v>
      </c>
    </row>
    <row r="199" spans="2:2" ht="17" thickTop="1" thickBot="1" x14ac:dyDescent="0.25">
      <c r="B199" s="19" t="s">
        <v>124</v>
      </c>
    </row>
    <row r="200" spans="2:2" ht="16" thickTop="1" x14ac:dyDescent="0.2">
      <c r="B200" s="10" t="s">
        <v>130</v>
      </c>
    </row>
    <row r="201" spans="2:2" x14ac:dyDescent="0.2">
      <c r="B201" s="8" t="s">
        <v>131</v>
      </c>
    </row>
    <row r="202" spans="2:2" ht="16" thickBot="1" x14ac:dyDescent="0.25">
      <c r="B202" s="9" t="s">
        <v>129</v>
      </c>
    </row>
    <row r="203" spans="2:2" ht="17" thickTop="1" thickBot="1" x14ac:dyDescent="0.25">
      <c r="B203" s="19" t="s">
        <v>169</v>
      </c>
    </row>
    <row r="204" spans="2:2" ht="16" thickTop="1" x14ac:dyDescent="0.2">
      <c r="B204" s="18" t="s">
        <v>132</v>
      </c>
    </row>
    <row r="205" spans="2:2" ht="16" thickBot="1" x14ac:dyDescent="0.25">
      <c r="B205" s="15" t="s">
        <v>133</v>
      </c>
    </row>
    <row r="206" spans="2:2" ht="17" thickTop="1" thickBot="1" x14ac:dyDescent="0.25">
      <c r="B206" s="19" t="s">
        <v>170</v>
      </c>
    </row>
    <row r="207" spans="2:2" ht="16" thickTop="1" x14ac:dyDescent="0.2">
      <c r="B207" s="10" t="s">
        <v>171</v>
      </c>
    </row>
    <row r="208" spans="2:2" x14ac:dyDescent="0.2">
      <c r="B208" s="8" t="s">
        <v>172</v>
      </c>
    </row>
    <row r="209" spans="2:2" x14ac:dyDescent="0.2">
      <c r="B209" s="8" t="s">
        <v>173</v>
      </c>
    </row>
    <row r="210" spans="2:2" x14ac:dyDescent="0.2">
      <c r="B210" s="8" t="s">
        <v>174</v>
      </c>
    </row>
    <row r="211" spans="2:2" ht="16" thickBot="1" x14ac:dyDescent="0.25">
      <c r="B211" s="9" t="s">
        <v>175</v>
      </c>
    </row>
    <row r="212" spans="2:2" ht="16" thickTop="1" x14ac:dyDescent="0.2">
      <c r="B212" s="8"/>
    </row>
    <row r="213" spans="2:2" x14ac:dyDescent="0.2">
      <c r="B213" s="8" t="s">
        <v>176</v>
      </c>
    </row>
    <row r="214" spans="2:2" x14ac:dyDescent="0.2">
      <c r="B214" s="8" t="s">
        <v>177</v>
      </c>
    </row>
    <row r="215" spans="2:2" x14ac:dyDescent="0.2">
      <c r="B215" s="8" t="s">
        <v>178</v>
      </c>
    </row>
    <row r="216" spans="2:2" x14ac:dyDescent="0.2">
      <c r="B216" s="8" t="s">
        <v>183</v>
      </c>
    </row>
    <row r="217" spans="2:2" x14ac:dyDescent="0.2">
      <c r="B217" s="8" t="s">
        <v>179</v>
      </c>
    </row>
    <row r="218" spans="2:2" x14ac:dyDescent="0.2">
      <c r="B218" s="8" t="s">
        <v>180</v>
      </c>
    </row>
    <row r="219" spans="2:2" x14ac:dyDescent="0.2">
      <c r="B219" s="8" t="s">
        <v>185</v>
      </c>
    </row>
    <row r="220" spans="2:2" x14ac:dyDescent="0.2">
      <c r="B220" s="8" t="s">
        <v>181</v>
      </c>
    </row>
    <row r="221" spans="2:2" x14ac:dyDescent="0.2">
      <c r="B221" s="8" t="s">
        <v>184</v>
      </c>
    </row>
    <row r="222" spans="2:2" ht="16" thickBot="1" x14ac:dyDescent="0.25">
      <c r="B222" s="8" t="s">
        <v>182</v>
      </c>
    </row>
    <row r="223" spans="2:2" ht="16" thickTop="1" x14ac:dyDescent="0.2">
      <c r="B223" s="10" t="s">
        <v>145</v>
      </c>
    </row>
    <row r="224" spans="2:2" x14ac:dyDescent="0.2">
      <c r="B224" s="8" t="s">
        <v>164</v>
      </c>
    </row>
    <row r="225" spans="2:3" x14ac:dyDescent="0.2">
      <c r="B225" s="8" t="s">
        <v>165</v>
      </c>
    </row>
    <row r="226" spans="2:3" x14ac:dyDescent="0.2">
      <c r="B226" s="8" t="s">
        <v>146</v>
      </c>
    </row>
    <row r="227" spans="2:3" ht="16" thickBot="1" x14ac:dyDescent="0.25">
      <c r="B227" s="9" t="s">
        <v>166</v>
      </c>
    </row>
    <row r="228" spans="2:3" ht="17" thickTop="1" thickBot="1" x14ac:dyDescent="0.25"/>
    <row r="229" spans="2:3" ht="16" thickTop="1" x14ac:dyDescent="0.2">
      <c r="B229" s="10" t="s">
        <v>154</v>
      </c>
      <c r="C229">
        <v>1</v>
      </c>
    </row>
    <row r="230" spans="2:3" ht="16" thickBot="1" x14ac:dyDescent="0.25">
      <c r="B230" s="9" t="s">
        <v>155</v>
      </c>
      <c r="C230">
        <v>0</v>
      </c>
    </row>
    <row r="231" spans="2:3" ht="17" thickTop="1" thickBot="1" x14ac:dyDescent="0.25"/>
    <row r="232" spans="2:3" ht="16" thickBot="1" x14ac:dyDescent="0.25">
      <c r="B232" s="25" t="s">
        <v>156</v>
      </c>
      <c r="C232">
        <v>3</v>
      </c>
    </row>
    <row r="233" spans="2:3" ht="16" thickBot="1" x14ac:dyDescent="0.25">
      <c r="B233" s="26" t="s">
        <v>157</v>
      </c>
      <c r="C233">
        <v>2</v>
      </c>
    </row>
    <row r="234" spans="2:3" ht="16" thickBot="1" x14ac:dyDescent="0.25">
      <c r="B234" s="26" t="s">
        <v>158</v>
      </c>
      <c r="C234">
        <v>1</v>
      </c>
    </row>
    <row r="235" spans="2:3" ht="16" thickBot="1" x14ac:dyDescent="0.25">
      <c r="B235" s="26" t="s">
        <v>159</v>
      </c>
      <c r="C235">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85"/>
  <sheetViews>
    <sheetView zoomScale="101" workbookViewId="0"/>
  </sheetViews>
  <sheetFormatPr baseColWidth="10" defaultColWidth="15.6640625" defaultRowHeight="15" x14ac:dyDescent="0.2"/>
  <cols>
    <col min="1" max="1" width="7.6640625" customWidth="1"/>
    <col min="2" max="2" width="9.5" customWidth="1"/>
    <col min="3" max="3" width="46.83203125" style="82" customWidth="1"/>
    <col min="7" max="7" width="13.33203125" customWidth="1"/>
    <col min="8" max="8" width="15.6640625" style="92"/>
  </cols>
  <sheetData>
    <row r="2" spans="1:8" ht="40" customHeight="1" x14ac:dyDescent="0.2">
      <c r="A2" s="83" t="s">
        <v>335</v>
      </c>
      <c r="B2" s="83" t="s">
        <v>362</v>
      </c>
      <c r="C2" s="83" t="s">
        <v>336</v>
      </c>
      <c r="D2" s="78" t="s">
        <v>0</v>
      </c>
      <c r="E2" s="78" t="s">
        <v>163</v>
      </c>
      <c r="F2" s="78" t="s">
        <v>337</v>
      </c>
      <c r="G2" s="78" t="s">
        <v>338</v>
      </c>
      <c r="H2" s="78" t="s">
        <v>519</v>
      </c>
    </row>
    <row r="3" spans="1:8" s="81" customFormat="1" ht="40" hidden="1" customHeight="1" x14ac:dyDescent="0.2">
      <c r="A3" s="55">
        <v>1</v>
      </c>
      <c r="B3" s="55" t="s">
        <v>363</v>
      </c>
      <c r="C3" s="84" t="s">
        <v>322</v>
      </c>
      <c r="D3" s="55" t="s">
        <v>186</v>
      </c>
      <c r="E3" s="55" t="s">
        <v>321</v>
      </c>
      <c r="F3" s="108">
        <f>'Agriculture Sector Assets'!T4</f>
        <v>300000</v>
      </c>
      <c r="G3" s="108">
        <f>'Agriculture Sector Assets'!U4</f>
        <v>4500</v>
      </c>
      <c r="H3" s="94">
        <v>55.266666666666666</v>
      </c>
    </row>
    <row r="4" spans="1:8" s="81" customFormat="1" ht="40" hidden="1" customHeight="1" x14ac:dyDescent="0.2">
      <c r="A4" s="55">
        <f>A3+1</f>
        <v>2</v>
      </c>
      <c r="B4" s="55" t="s">
        <v>364</v>
      </c>
      <c r="C4" s="84" t="s">
        <v>323</v>
      </c>
      <c r="D4" s="55" t="s">
        <v>186</v>
      </c>
      <c r="E4" s="55" t="s">
        <v>321</v>
      </c>
      <c r="F4" s="108">
        <f>'Agriculture Sector Assets'!T5</f>
        <v>500000</v>
      </c>
      <c r="G4" s="108">
        <f>'Agriculture Sector Assets'!U5</f>
        <v>5000</v>
      </c>
      <c r="H4" s="94">
        <v>54.066666666666663</v>
      </c>
    </row>
    <row r="5" spans="1:8" s="81" customFormat="1" ht="40" hidden="1" customHeight="1" x14ac:dyDescent="0.2">
      <c r="A5" s="55">
        <f t="shared" ref="A5:A70" si="0">A4+1</f>
        <v>3</v>
      </c>
      <c r="B5" s="55" t="s">
        <v>365</v>
      </c>
      <c r="C5" s="84" t="s">
        <v>341</v>
      </c>
      <c r="D5" s="55" t="s">
        <v>186</v>
      </c>
      <c r="E5" s="55" t="s">
        <v>321</v>
      </c>
      <c r="F5" s="108">
        <f>'Agriculture Sector Assets'!T6</f>
        <v>1500000</v>
      </c>
      <c r="G5" s="108">
        <f>'Agriculture Sector Assets'!U6</f>
        <v>15000</v>
      </c>
      <c r="H5" s="94">
        <v>25.666666666666668</v>
      </c>
    </row>
    <row r="6" spans="1:8" s="81" customFormat="1" ht="40" hidden="1" customHeight="1" x14ac:dyDescent="0.2">
      <c r="A6" s="50">
        <f t="shared" si="0"/>
        <v>4</v>
      </c>
      <c r="B6" s="50" t="s">
        <v>369</v>
      </c>
      <c r="C6" s="85" t="s">
        <v>344</v>
      </c>
      <c r="D6" s="50" t="s">
        <v>343</v>
      </c>
      <c r="E6" s="50" t="s">
        <v>321</v>
      </c>
      <c r="F6" s="126">
        <f>'Central Govt'!T4</f>
        <v>12000000</v>
      </c>
      <c r="G6" s="126">
        <f>'Central Govt'!U4</f>
        <v>60000</v>
      </c>
      <c r="H6" s="95">
        <v>65</v>
      </c>
    </row>
    <row r="7" spans="1:8" s="81" customFormat="1" ht="40" hidden="1" customHeight="1" x14ac:dyDescent="0.2">
      <c r="A7" s="50">
        <f t="shared" si="0"/>
        <v>5</v>
      </c>
      <c r="B7" s="50" t="s">
        <v>373</v>
      </c>
      <c r="C7" s="85" t="s">
        <v>342</v>
      </c>
      <c r="D7" s="50" t="s">
        <v>343</v>
      </c>
      <c r="E7" s="50" t="s">
        <v>321</v>
      </c>
      <c r="F7" s="126">
        <f>'Central Govt'!T5</f>
        <v>1000000</v>
      </c>
      <c r="G7" s="126">
        <f>'Central Govt'!U5</f>
        <v>5000</v>
      </c>
      <c r="H7" s="95">
        <v>15</v>
      </c>
    </row>
    <row r="8" spans="1:8" s="81" customFormat="1" ht="40" hidden="1" customHeight="1" x14ac:dyDescent="0.2">
      <c r="A8" s="50">
        <f t="shared" si="0"/>
        <v>6</v>
      </c>
      <c r="B8" s="50" t="s">
        <v>374</v>
      </c>
      <c r="C8" s="85" t="s">
        <v>345</v>
      </c>
      <c r="D8" s="50" t="s">
        <v>343</v>
      </c>
      <c r="E8" s="50" t="s">
        <v>321</v>
      </c>
      <c r="F8" s="126">
        <f>'Central Govt'!T6</f>
        <v>1000000</v>
      </c>
      <c r="G8" s="126">
        <f>'Central Govt'!U6</f>
        <v>5000</v>
      </c>
      <c r="H8" s="95">
        <v>50</v>
      </c>
    </row>
    <row r="9" spans="1:8" s="81" customFormat="1" ht="81.75" hidden="1" customHeight="1" x14ac:dyDescent="0.2">
      <c r="A9" s="50">
        <f t="shared" si="0"/>
        <v>7</v>
      </c>
      <c r="B9" s="50" t="s">
        <v>366</v>
      </c>
      <c r="C9" s="85" t="s">
        <v>607</v>
      </c>
      <c r="D9" s="50" t="s">
        <v>343</v>
      </c>
      <c r="E9" s="50" t="s">
        <v>430</v>
      </c>
      <c r="F9" s="126">
        <f>'Central Govt'!T7</f>
        <v>35000000</v>
      </c>
      <c r="G9" s="126">
        <f>'Central Govt'!U7</f>
        <v>175000</v>
      </c>
      <c r="H9" s="95">
        <v>83</v>
      </c>
    </row>
    <row r="10" spans="1:8" s="81" customFormat="1" ht="81.75" hidden="1" customHeight="1" x14ac:dyDescent="0.2">
      <c r="A10" s="50">
        <f t="shared" si="0"/>
        <v>8</v>
      </c>
      <c r="B10" s="50" t="s">
        <v>367</v>
      </c>
      <c r="C10" s="85" t="s">
        <v>501</v>
      </c>
      <c r="D10" s="50" t="s">
        <v>343</v>
      </c>
      <c r="E10" s="50" t="s">
        <v>502</v>
      </c>
      <c r="F10" s="126">
        <f>'Central Govt'!T8</f>
        <v>1000000</v>
      </c>
      <c r="G10" s="126">
        <f>'Central Govt'!U8</f>
        <v>10000</v>
      </c>
      <c r="H10" s="95">
        <v>65</v>
      </c>
    </row>
    <row r="11" spans="1:8" s="81" customFormat="1" ht="40" hidden="1" customHeight="1" x14ac:dyDescent="0.2">
      <c r="A11" s="50">
        <f t="shared" si="0"/>
        <v>9</v>
      </c>
      <c r="B11" s="50" t="s">
        <v>368</v>
      </c>
      <c r="C11" s="86" t="s">
        <v>503</v>
      </c>
      <c r="D11" s="50" t="s">
        <v>343</v>
      </c>
      <c r="E11" s="50" t="s">
        <v>504</v>
      </c>
      <c r="F11" s="126">
        <f>'Central Govt'!T9</f>
        <v>5000000</v>
      </c>
      <c r="G11" s="126">
        <f>'Central Govt'!U9</f>
        <v>375000</v>
      </c>
      <c r="H11" s="95">
        <v>55</v>
      </c>
    </row>
    <row r="12" spans="1:8" s="81" customFormat="1" ht="40" hidden="1" customHeight="1" x14ac:dyDescent="0.2">
      <c r="A12" s="50">
        <f t="shared" si="0"/>
        <v>10</v>
      </c>
      <c r="B12" s="50" t="s">
        <v>432</v>
      </c>
      <c r="C12" s="86" t="s">
        <v>505</v>
      </c>
      <c r="D12" s="50" t="s">
        <v>343</v>
      </c>
      <c r="E12" s="50" t="s">
        <v>504</v>
      </c>
      <c r="F12" s="126">
        <f>'Central Govt'!T10</f>
        <v>4500000</v>
      </c>
      <c r="G12" s="126">
        <f>'Central Govt'!U10</f>
        <v>337500</v>
      </c>
      <c r="H12" s="95">
        <v>55</v>
      </c>
    </row>
    <row r="13" spans="1:8" s="81" customFormat="1" ht="40" hidden="1" customHeight="1" x14ac:dyDescent="0.2">
      <c r="A13" s="54">
        <f t="shared" si="0"/>
        <v>11</v>
      </c>
      <c r="B13" s="54" t="s">
        <v>370</v>
      </c>
      <c r="C13" s="87" t="s">
        <v>496</v>
      </c>
      <c r="D13" s="60" t="s">
        <v>188</v>
      </c>
      <c r="E13" s="54" t="s">
        <v>339</v>
      </c>
      <c r="F13" s="127">
        <f>'Education Sector'!T4</f>
        <v>11000000</v>
      </c>
      <c r="G13" s="127">
        <f>'Education Sector'!U4</f>
        <v>55000</v>
      </c>
      <c r="H13" s="96">
        <v>59.86666666666666</v>
      </c>
    </row>
    <row r="14" spans="1:8" s="81" customFormat="1" ht="40" hidden="1" customHeight="1" x14ac:dyDescent="0.2">
      <c r="A14" s="54">
        <f t="shared" si="0"/>
        <v>12</v>
      </c>
      <c r="B14" s="54" t="s">
        <v>375</v>
      </c>
      <c r="C14" s="87" t="s">
        <v>228</v>
      </c>
      <c r="D14" s="60" t="s">
        <v>188</v>
      </c>
      <c r="E14" s="54" t="s">
        <v>164</v>
      </c>
      <c r="F14" s="127">
        <f>'Education Sector'!T5</f>
        <v>2200000</v>
      </c>
      <c r="G14" s="127">
        <f>'Education Sector'!U5</f>
        <v>165000</v>
      </c>
      <c r="H14" s="96">
        <v>40.799999999999997</v>
      </c>
    </row>
    <row r="15" spans="1:8" s="81" customFormat="1" ht="40" hidden="1" customHeight="1" x14ac:dyDescent="0.2">
      <c r="A15" s="55">
        <f t="shared" si="0"/>
        <v>13</v>
      </c>
      <c r="B15" s="55" t="s">
        <v>376</v>
      </c>
      <c r="C15" s="84" t="s">
        <v>232</v>
      </c>
      <c r="D15" s="55" t="s">
        <v>302</v>
      </c>
      <c r="E15" s="55" t="s">
        <v>240</v>
      </c>
      <c r="F15" s="128">
        <f>50*180000</f>
        <v>9000000</v>
      </c>
      <c r="G15" s="129">
        <f t="shared" ref="G15:G20" si="1">2%*F15</f>
        <v>180000</v>
      </c>
      <c r="H15" s="94">
        <v>50.4</v>
      </c>
    </row>
    <row r="16" spans="1:8" s="81" customFormat="1" ht="40" hidden="1" customHeight="1" x14ac:dyDescent="0.2">
      <c r="A16" s="55">
        <f t="shared" si="0"/>
        <v>14</v>
      </c>
      <c r="B16" s="55" t="s">
        <v>377</v>
      </c>
      <c r="C16" s="84" t="s">
        <v>237</v>
      </c>
      <c r="D16" s="55" t="s">
        <v>302</v>
      </c>
      <c r="E16" s="55" t="s">
        <v>233</v>
      </c>
      <c r="F16" s="128">
        <f>20*180000</f>
        <v>3600000</v>
      </c>
      <c r="G16" s="129">
        <f t="shared" si="1"/>
        <v>72000</v>
      </c>
      <c r="H16" s="94">
        <v>51.8</v>
      </c>
    </row>
    <row r="17" spans="1:8" s="81" customFormat="1" ht="40" hidden="1" customHeight="1" x14ac:dyDescent="0.2">
      <c r="A17" s="55">
        <f t="shared" si="0"/>
        <v>15</v>
      </c>
      <c r="B17" s="55" t="s">
        <v>378</v>
      </c>
      <c r="C17" s="84" t="s">
        <v>242</v>
      </c>
      <c r="D17" s="55" t="s">
        <v>302</v>
      </c>
      <c r="E17" s="55" t="s">
        <v>243</v>
      </c>
      <c r="F17" s="128">
        <f>2*250000+10*125000</f>
        <v>1750000</v>
      </c>
      <c r="G17" s="129">
        <f t="shared" si="1"/>
        <v>35000</v>
      </c>
      <c r="H17" s="94">
        <v>51</v>
      </c>
    </row>
    <row r="18" spans="1:8" s="81" customFormat="1" ht="40" hidden="1" customHeight="1" x14ac:dyDescent="0.2">
      <c r="A18" s="55">
        <f t="shared" si="0"/>
        <v>16</v>
      </c>
      <c r="B18" s="55" t="s">
        <v>380</v>
      </c>
      <c r="C18" s="84" t="s">
        <v>245</v>
      </c>
      <c r="D18" s="55" t="s">
        <v>302</v>
      </c>
      <c r="E18" s="55" t="s">
        <v>248</v>
      </c>
      <c r="F18" s="128">
        <f>40*140000</f>
        <v>5600000</v>
      </c>
      <c r="G18" s="129">
        <f t="shared" si="1"/>
        <v>112000</v>
      </c>
      <c r="H18" s="94">
        <v>52.4</v>
      </c>
    </row>
    <row r="19" spans="1:8" s="81" customFormat="1" ht="40" hidden="1" customHeight="1" x14ac:dyDescent="0.2">
      <c r="A19" s="55">
        <f t="shared" si="0"/>
        <v>17</v>
      </c>
      <c r="B19" s="55" t="s">
        <v>381</v>
      </c>
      <c r="C19" s="84" t="s">
        <v>274</v>
      </c>
      <c r="D19" s="55" t="s">
        <v>302</v>
      </c>
      <c r="E19" s="55" t="s">
        <v>254</v>
      </c>
      <c r="F19" s="128">
        <v>8000000</v>
      </c>
      <c r="G19" s="129">
        <f t="shared" si="1"/>
        <v>160000</v>
      </c>
      <c r="H19" s="94">
        <v>53</v>
      </c>
    </row>
    <row r="20" spans="1:8" s="81" customFormat="1" ht="40" hidden="1" customHeight="1" x14ac:dyDescent="0.2">
      <c r="A20" s="55">
        <f t="shared" si="0"/>
        <v>18</v>
      </c>
      <c r="B20" s="55" t="s">
        <v>382</v>
      </c>
      <c r="C20" s="84" t="s">
        <v>258</v>
      </c>
      <c r="D20" s="55" t="s">
        <v>302</v>
      </c>
      <c r="E20" s="55" t="s">
        <v>263</v>
      </c>
      <c r="F20" s="128">
        <v>1700000</v>
      </c>
      <c r="G20" s="129">
        <f t="shared" si="1"/>
        <v>34000</v>
      </c>
      <c r="H20" s="94">
        <v>49.8</v>
      </c>
    </row>
    <row r="21" spans="1:8" s="81" customFormat="1" ht="40" hidden="1" customHeight="1" x14ac:dyDescent="0.2">
      <c r="A21" s="50">
        <f>A20+1</f>
        <v>19</v>
      </c>
      <c r="B21" s="50" t="s">
        <v>384</v>
      </c>
      <c r="C21" s="85" t="s">
        <v>259</v>
      </c>
      <c r="D21" s="53" t="s">
        <v>260</v>
      </c>
      <c r="E21" s="50" t="s">
        <v>506</v>
      </c>
      <c r="F21" s="126">
        <f>Fisheries!T4</f>
        <v>250000</v>
      </c>
      <c r="G21" s="130">
        <f>Fisheries!U4</f>
        <v>25000</v>
      </c>
      <c r="H21" s="95">
        <v>46.06666666666667</v>
      </c>
    </row>
    <row r="22" spans="1:8" s="81" customFormat="1" ht="40" hidden="1" customHeight="1" x14ac:dyDescent="0.2">
      <c r="A22" s="50">
        <f t="shared" si="0"/>
        <v>20</v>
      </c>
      <c r="B22" s="50" t="s">
        <v>385</v>
      </c>
      <c r="C22" s="85" t="s">
        <v>261</v>
      </c>
      <c r="D22" s="53" t="s">
        <v>260</v>
      </c>
      <c r="E22" s="50" t="s">
        <v>433</v>
      </c>
      <c r="F22" s="126">
        <f>Fisheries!T5</f>
        <v>1000000</v>
      </c>
      <c r="G22" s="130">
        <f>Fisheries!U5</f>
        <v>75000</v>
      </c>
      <c r="H22" s="95">
        <v>32.200000000000003</v>
      </c>
    </row>
    <row r="23" spans="1:8" s="81" customFormat="1" ht="40" hidden="1" customHeight="1" x14ac:dyDescent="0.2">
      <c r="A23" s="50">
        <f t="shared" si="0"/>
        <v>21</v>
      </c>
      <c r="B23" s="50" t="s">
        <v>386</v>
      </c>
      <c r="C23" s="85" t="s">
        <v>287</v>
      </c>
      <c r="D23" s="53" t="s">
        <v>260</v>
      </c>
      <c r="E23" s="50" t="s">
        <v>288</v>
      </c>
      <c r="F23" s="126">
        <f>Fisheries!T6</f>
        <v>800000</v>
      </c>
      <c r="G23" s="130">
        <f>Fisheries!U6</f>
        <v>4000</v>
      </c>
      <c r="H23" s="95">
        <v>51.86666666666666</v>
      </c>
    </row>
    <row r="24" spans="1:8" s="81" customFormat="1" ht="40" hidden="1" customHeight="1" x14ac:dyDescent="0.2">
      <c r="A24" s="50">
        <f t="shared" si="0"/>
        <v>22</v>
      </c>
      <c r="B24" s="50" t="s">
        <v>387</v>
      </c>
      <c r="C24" s="85" t="s">
        <v>507</v>
      </c>
      <c r="D24" s="53" t="s">
        <v>260</v>
      </c>
      <c r="E24" s="50" t="s">
        <v>340</v>
      </c>
      <c r="F24" s="126">
        <f>Fisheries!T7</f>
        <v>750000</v>
      </c>
      <c r="G24" s="130">
        <f>Fisheries!U7</f>
        <v>3750</v>
      </c>
      <c r="H24" s="95">
        <v>40.799999999999997</v>
      </c>
    </row>
    <row r="25" spans="1:8" s="81" customFormat="1" ht="40" hidden="1" customHeight="1" x14ac:dyDescent="0.2">
      <c r="A25" s="54">
        <f>A24+1</f>
        <v>23</v>
      </c>
      <c r="B25" s="54" t="s">
        <v>379</v>
      </c>
      <c r="C25" s="87" t="s">
        <v>266</v>
      </c>
      <c r="D25" s="60" t="s">
        <v>189</v>
      </c>
      <c r="E25" s="54" t="s">
        <v>295</v>
      </c>
      <c r="F25" s="131">
        <f>Health!T4</f>
        <v>60000000</v>
      </c>
      <c r="G25" s="131">
        <f>Health!U4</f>
        <v>300000</v>
      </c>
      <c r="H25" s="96">
        <v>43.466666666666669</v>
      </c>
    </row>
    <row r="26" spans="1:8" s="81" customFormat="1" ht="40" hidden="1" customHeight="1" x14ac:dyDescent="0.2">
      <c r="A26" s="54">
        <f t="shared" si="0"/>
        <v>24</v>
      </c>
      <c r="B26" s="54" t="s">
        <v>388</v>
      </c>
      <c r="C26" s="87" t="s">
        <v>290</v>
      </c>
      <c r="D26" s="60" t="s">
        <v>189</v>
      </c>
      <c r="E26" s="54" t="s">
        <v>292</v>
      </c>
      <c r="F26" s="131">
        <f>Health!T5</f>
        <v>3000000</v>
      </c>
      <c r="G26" s="131">
        <f>Health!U5</f>
        <v>15000</v>
      </c>
      <c r="H26" s="96">
        <v>36.533333333333331</v>
      </c>
    </row>
    <row r="27" spans="1:8" s="81" customFormat="1" ht="40" hidden="1" customHeight="1" x14ac:dyDescent="0.2">
      <c r="A27" s="54">
        <f t="shared" si="0"/>
        <v>25</v>
      </c>
      <c r="B27" s="54" t="s">
        <v>383</v>
      </c>
      <c r="C27" s="87" t="s">
        <v>508</v>
      </c>
      <c r="D27" s="60" t="s">
        <v>189</v>
      </c>
      <c r="E27" s="54" t="s">
        <v>509</v>
      </c>
      <c r="F27" s="131">
        <f>Health!T6</f>
        <v>1500000</v>
      </c>
      <c r="G27" s="131">
        <f>Health!U6</f>
        <v>7500</v>
      </c>
      <c r="H27" s="96">
        <v>36.799999999999997</v>
      </c>
    </row>
    <row r="28" spans="1:8" s="81" customFormat="1" ht="40" hidden="1" customHeight="1" x14ac:dyDescent="0.2">
      <c r="A28" s="54">
        <f t="shared" si="0"/>
        <v>26</v>
      </c>
      <c r="B28" s="54" t="s">
        <v>391</v>
      </c>
      <c r="C28" s="87" t="s">
        <v>347</v>
      </c>
      <c r="D28" s="60" t="s">
        <v>189</v>
      </c>
      <c r="E28" s="54" t="s">
        <v>294</v>
      </c>
      <c r="F28" s="131">
        <f>Health!T7</f>
        <v>562500</v>
      </c>
      <c r="G28" s="131">
        <f>Health!U7</f>
        <v>2800</v>
      </c>
      <c r="H28" s="96">
        <v>40.4</v>
      </c>
    </row>
    <row r="29" spans="1:8" s="81" customFormat="1" ht="40" hidden="1" customHeight="1" x14ac:dyDescent="0.2">
      <c r="A29" s="54">
        <f t="shared" si="0"/>
        <v>27</v>
      </c>
      <c r="B29" s="54" t="s">
        <v>392</v>
      </c>
      <c r="C29" s="87" t="s">
        <v>347</v>
      </c>
      <c r="D29" s="60" t="s">
        <v>189</v>
      </c>
      <c r="E29" s="54" t="s">
        <v>294</v>
      </c>
      <c r="F29" s="131">
        <f>Health!T8</f>
        <v>562500</v>
      </c>
      <c r="G29" s="131">
        <f>Health!U8</f>
        <v>2800</v>
      </c>
      <c r="H29" s="96">
        <v>40.4</v>
      </c>
    </row>
    <row r="30" spans="1:8" s="81" customFormat="1" ht="40" hidden="1" customHeight="1" x14ac:dyDescent="0.2">
      <c r="A30" s="55">
        <f t="shared" si="0"/>
        <v>28</v>
      </c>
      <c r="B30" s="55" t="s">
        <v>393</v>
      </c>
      <c r="C30" s="84" t="s">
        <v>267</v>
      </c>
      <c r="D30" s="58" t="s">
        <v>191</v>
      </c>
      <c r="E30" s="55" t="s">
        <v>268</v>
      </c>
      <c r="F30" s="132">
        <v>3000000</v>
      </c>
      <c r="G30" s="133">
        <f>ROUND(0.5%*F30,-2)</f>
        <v>15000</v>
      </c>
      <c r="H30" s="94">
        <v>51.466666666666661</v>
      </c>
    </row>
    <row r="31" spans="1:8" s="81" customFormat="1" ht="40" hidden="1" customHeight="1" x14ac:dyDescent="0.2">
      <c r="A31" s="55">
        <f t="shared" si="0"/>
        <v>29</v>
      </c>
      <c r="B31" s="55" t="s">
        <v>394</v>
      </c>
      <c r="C31" s="84" t="s">
        <v>269</v>
      </c>
      <c r="D31" s="58" t="s">
        <v>191</v>
      </c>
      <c r="E31" s="55" t="s">
        <v>270</v>
      </c>
      <c r="F31" s="132">
        <v>2000000</v>
      </c>
      <c r="G31" s="133">
        <f>ROUND(0.5%*F31,-2)</f>
        <v>10000</v>
      </c>
      <c r="H31" s="94">
        <v>47.533333333333331</v>
      </c>
    </row>
    <row r="32" spans="1:8" s="81" customFormat="1" ht="40" hidden="1" customHeight="1" x14ac:dyDescent="0.2">
      <c r="A32" s="50">
        <f t="shared" si="0"/>
        <v>30</v>
      </c>
      <c r="B32" s="50" t="s">
        <v>395</v>
      </c>
      <c r="C32" s="85" t="s">
        <v>275</v>
      </c>
      <c r="D32" s="53" t="s">
        <v>190</v>
      </c>
      <c r="E32" s="50" t="s">
        <v>276</v>
      </c>
      <c r="F32" s="126">
        <f>'Public Safety'!T4</f>
        <v>2000000</v>
      </c>
      <c r="G32" s="130">
        <f>'Public Safety'!U4</f>
        <v>10000</v>
      </c>
      <c r="H32" s="95">
        <v>36.06666666666667</v>
      </c>
    </row>
    <row r="33" spans="1:8" s="81" customFormat="1" ht="40" hidden="1" customHeight="1" x14ac:dyDescent="0.2">
      <c r="A33" s="50">
        <f t="shared" si="0"/>
        <v>31</v>
      </c>
      <c r="B33" s="50" t="s">
        <v>396</v>
      </c>
      <c r="C33" s="85" t="s">
        <v>277</v>
      </c>
      <c r="D33" s="53" t="s">
        <v>190</v>
      </c>
      <c r="E33" s="50" t="s">
        <v>278</v>
      </c>
      <c r="F33" s="126">
        <f>'Public Safety'!T5</f>
        <v>2500000</v>
      </c>
      <c r="G33" s="130">
        <f>'Public Safety'!U5</f>
        <v>25000</v>
      </c>
      <c r="H33" s="95">
        <v>31.866666666666667</v>
      </c>
    </row>
    <row r="34" spans="1:8" s="81" customFormat="1" ht="40" hidden="1" customHeight="1" x14ac:dyDescent="0.2">
      <c r="A34" s="50">
        <f t="shared" si="0"/>
        <v>32</v>
      </c>
      <c r="B34" s="50" t="s">
        <v>397</v>
      </c>
      <c r="C34" s="85" t="s">
        <v>606</v>
      </c>
      <c r="D34" s="53" t="s">
        <v>190</v>
      </c>
      <c r="E34" s="50" t="s">
        <v>510</v>
      </c>
      <c r="F34" s="126">
        <f>'Public Safety'!T6</f>
        <v>1000000</v>
      </c>
      <c r="G34" s="130">
        <f>'Public Safety'!U6</f>
        <v>20000</v>
      </c>
      <c r="H34" s="95">
        <v>46.06666666666667</v>
      </c>
    </row>
    <row r="35" spans="1:8" s="81" customFormat="1" ht="40" hidden="1" customHeight="1" x14ac:dyDescent="0.2">
      <c r="A35" s="54">
        <v>33</v>
      </c>
      <c r="B35" s="54" t="s">
        <v>371</v>
      </c>
      <c r="C35" s="87" t="s">
        <v>435</v>
      </c>
      <c r="D35" s="60" t="s">
        <v>283</v>
      </c>
      <c r="E35" s="54" t="s">
        <v>511</v>
      </c>
      <c r="F35" s="134">
        <v>2000000</v>
      </c>
      <c r="G35" s="135">
        <v>10000</v>
      </c>
      <c r="H35" s="96">
        <v>41.93333333333333</v>
      </c>
    </row>
    <row r="36" spans="1:8" s="81" customFormat="1" ht="40" hidden="1" customHeight="1" x14ac:dyDescent="0.2">
      <c r="A36" s="54">
        <f t="shared" si="0"/>
        <v>34</v>
      </c>
      <c r="B36" s="54" t="s">
        <v>398</v>
      </c>
      <c r="C36" s="87" t="s">
        <v>284</v>
      </c>
      <c r="D36" s="60" t="s">
        <v>283</v>
      </c>
      <c r="E36" s="54" t="s">
        <v>285</v>
      </c>
      <c r="F36" s="136">
        <v>1000000</v>
      </c>
      <c r="G36" s="135">
        <f>ROUND(0.5%*F36,-2)</f>
        <v>5000</v>
      </c>
      <c r="H36" s="96">
        <v>46</v>
      </c>
    </row>
    <row r="37" spans="1:8" s="81" customFormat="1" ht="40" hidden="1" customHeight="1" x14ac:dyDescent="0.2">
      <c r="A37" s="55">
        <f t="shared" si="0"/>
        <v>35</v>
      </c>
      <c r="B37" s="55" t="s">
        <v>372</v>
      </c>
      <c r="C37" s="84" t="s">
        <v>351</v>
      </c>
      <c r="D37" s="58" t="s">
        <v>350</v>
      </c>
      <c r="E37" s="55" t="s">
        <v>354</v>
      </c>
      <c r="F37" s="128">
        <f>Tourism!T4</f>
        <v>900000</v>
      </c>
      <c r="G37" s="129">
        <f>Tourism!U4</f>
        <v>4500</v>
      </c>
      <c r="H37" s="94">
        <v>57</v>
      </c>
    </row>
    <row r="38" spans="1:8" s="81" customFormat="1" ht="40" hidden="1" customHeight="1" x14ac:dyDescent="0.2">
      <c r="A38" s="55">
        <f t="shared" si="0"/>
        <v>36</v>
      </c>
      <c r="B38" s="55" t="s">
        <v>399</v>
      </c>
      <c r="C38" s="84" t="s">
        <v>352</v>
      </c>
      <c r="D38" s="58" t="s">
        <v>350</v>
      </c>
      <c r="E38" s="55" t="s">
        <v>354</v>
      </c>
      <c r="F38" s="128">
        <f>Tourism!T5</f>
        <v>900000</v>
      </c>
      <c r="G38" s="129">
        <f>Tourism!U5</f>
        <v>4500</v>
      </c>
      <c r="H38" s="94">
        <v>57</v>
      </c>
    </row>
    <row r="39" spans="1:8" s="81" customFormat="1" ht="40" hidden="1" customHeight="1" x14ac:dyDescent="0.2">
      <c r="A39" s="55">
        <f t="shared" si="0"/>
        <v>37</v>
      </c>
      <c r="B39" s="55" t="s">
        <v>389</v>
      </c>
      <c r="C39" s="84" t="s">
        <v>353</v>
      </c>
      <c r="D39" s="58" t="s">
        <v>350</v>
      </c>
      <c r="E39" s="55" t="s">
        <v>354</v>
      </c>
      <c r="F39" s="128">
        <f>Tourism!T6</f>
        <v>900000</v>
      </c>
      <c r="G39" s="129">
        <f>Tourism!U6</f>
        <v>4500</v>
      </c>
      <c r="H39" s="94">
        <v>52</v>
      </c>
    </row>
    <row r="40" spans="1:8" s="81" customFormat="1" ht="40" hidden="1" customHeight="1" x14ac:dyDescent="0.2">
      <c r="A40" s="55">
        <f t="shared" si="0"/>
        <v>38</v>
      </c>
      <c r="B40" s="55" t="s">
        <v>400</v>
      </c>
      <c r="C40" s="84" t="s">
        <v>355</v>
      </c>
      <c r="D40" s="58" t="s">
        <v>350</v>
      </c>
      <c r="E40" s="55" t="s">
        <v>358</v>
      </c>
      <c r="F40" s="128">
        <f>Tourism!T7</f>
        <v>2500000</v>
      </c>
      <c r="G40" s="129">
        <f>Tourism!U7</f>
        <v>12500</v>
      </c>
      <c r="H40" s="94">
        <v>50</v>
      </c>
    </row>
    <row r="41" spans="1:8" s="81" customFormat="1" ht="40" hidden="1" customHeight="1" x14ac:dyDescent="0.2">
      <c r="A41" s="55">
        <f t="shared" si="0"/>
        <v>39</v>
      </c>
      <c r="B41" s="55" t="s">
        <v>401</v>
      </c>
      <c r="C41" s="84" t="s">
        <v>356</v>
      </c>
      <c r="D41" s="58" t="s">
        <v>350</v>
      </c>
      <c r="E41" s="55" t="s">
        <v>358</v>
      </c>
      <c r="F41" s="128">
        <f>Tourism!T8</f>
        <v>3500000</v>
      </c>
      <c r="G41" s="129">
        <f>Tourism!U8</f>
        <v>17500</v>
      </c>
      <c r="H41" s="94">
        <v>33</v>
      </c>
    </row>
    <row r="42" spans="1:8" s="81" customFormat="1" ht="40" hidden="1" customHeight="1" x14ac:dyDescent="0.2">
      <c r="A42" s="55">
        <f t="shared" si="0"/>
        <v>40</v>
      </c>
      <c r="B42" s="55" t="s">
        <v>402</v>
      </c>
      <c r="C42" s="84" t="s">
        <v>357</v>
      </c>
      <c r="D42" s="58" t="s">
        <v>350</v>
      </c>
      <c r="E42" s="55" t="s">
        <v>358</v>
      </c>
      <c r="F42" s="128">
        <f>Tourism!T9</f>
        <v>2000000</v>
      </c>
      <c r="G42" s="129">
        <f>Tourism!U9</f>
        <v>10000</v>
      </c>
      <c r="H42" s="94">
        <v>50</v>
      </c>
    </row>
    <row r="43" spans="1:8" s="81" customFormat="1" ht="40" hidden="1" customHeight="1" x14ac:dyDescent="0.2">
      <c r="A43" s="55">
        <f t="shared" si="0"/>
        <v>41</v>
      </c>
      <c r="B43" s="55" t="s">
        <v>403</v>
      </c>
      <c r="C43" s="84" t="s">
        <v>359</v>
      </c>
      <c r="D43" s="58" t="s">
        <v>350</v>
      </c>
      <c r="E43" s="55" t="s">
        <v>360</v>
      </c>
      <c r="F43" s="128">
        <f>Tourism!T10</f>
        <v>8000000</v>
      </c>
      <c r="G43" s="129">
        <f>Tourism!U10</f>
        <v>40000</v>
      </c>
      <c r="H43" s="94">
        <v>57</v>
      </c>
    </row>
    <row r="44" spans="1:8" s="81" customFormat="1" ht="40" hidden="1" customHeight="1" x14ac:dyDescent="0.2">
      <c r="A44" s="50">
        <f t="shared" si="0"/>
        <v>42</v>
      </c>
      <c r="B44" s="50" t="s">
        <v>404</v>
      </c>
      <c r="C44" s="85" t="s">
        <v>217</v>
      </c>
      <c r="D44" s="50" t="s">
        <v>348</v>
      </c>
      <c r="E44" s="50" t="s">
        <v>215</v>
      </c>
      <c r="F44" s="59">
        <v>10000000</v>
      </c>
      <c r="G44" s="101">
        <v>200000</v>
      </c>
      <c r="H44" s="95">
        <v>30.4</v>
      </c>
    </row>
    <row r="45" spans="1:8" s="81" customFormat="1" ht="40" hidden="1" customHeight="1" x14ac:dyDescent="0.2">
      <c r="A45" s="50">
        <f t="shared" si="0"/>
        <v>43</v>
      </c>
      <c r="B45" s="50" t="s">
        <v>405</v>
      </c>
      <c r="C45" s="85" t="s">
        <v>325</v>
      </c>
      <c r="D45" s="50" t="s">
        <v>348</v>
      </c>
      <c r="E45" s="50" t="s">
        <v>215</v>
      </c>
      <c r="F45" s="101">
        <v>6000000</v>
      </c>
      <c r="G45" s="101">
        <v>120000</v>
      </c>
      <c r="H45" s="95">
        <v>29.4</v>
      </c>
    </row>
    <row r="46" spans="1:8" s="81" customFormat="1" ht="40" hidden="1" customHeight="1" x14ac:dyDescent="0.2">
      <c r="A46" s="50">
        <f t="shared" si="0"/>
        <v>44</v>
      </c>
      <c r="B46" s="50" t="s">
        <v>406</v>
      </c>
      <c r="C46" s="85" t="s">
        <v>326</v>
      </c>
      <c r="D46" s="50" t="s">
        <v>348</v>
      </c>
      <c r="E46" s="50" t="s">
        <v>215</v>
      </c>
      <c r="F46" s="101">
        <v>1100000</v>
      </c>
      <c r="G46" s="101">
        <v>22000</v>
      </c>
      <c r="H46" s="95">
        <v>32.799999999999997</v>
      </c>
    </row>
    <row r="47" spans="1:8" s="81" customFormat="1" ht="40" hidden="1" customHeight="1" x14ac:dyDescent="0.2">
      <c r="A47" s="50">
        <f t="shared" si="0"/>
        <v>45</v>
      </c>
      <c r="B47" s="50" t="s">
        <v>407</v>
      </c>
      <c r="C47" s="85" t="s">
        <v>218</v>
      </c>
      <c r="D47" s="50" t="s">
        <v>348</v>
      </c>
      <c r="E47" s="50" t="s">
        <v>216</v>
      </c>
      <c r="F47" s="101">
        <v>13250000</v>
      </c>
      <c r="G47" s="101">
        <v>265000</v>
      </c>
      <c r="H47" s="95">
        <v>51.6</v>
      </c>
    </row>
    <row r="48" spans="1:8" s="81" customFormat="1" ht="40" hidden="1" customHeight="1" x14ac:dyDescent="0.2">
      <c r="A48" s="50">
        <f t="shared" si="0"/>
        <v>46</v>
      </c>
      <c r="B48" s="50" t="s">
        <v>408</v>
      </c>
      <c r="C48" s="85" t="s">
        <v>219</v>
      </c>
      <c r="D48" s="50" t="s">
        <v>348</v>
      </c>
      <c r="E48" s="50" t="s">
        <v>216</v>
      </c>
      <c r="F48" s="101">
        <v>9000000</v>
      </c>
      <c r="G48" s="101">
        <v>180000</v>
      </c>
      <c r="H48" s="95">
        <v>51.6</v>
      </c>
    </row>
    <row r="49" spans="1:8" s="81" customFormat="1" ht="40" hidden="1" customHeight="1" x14ac:dyDescent="0.2">
      <c r="A49" s="50">
        <f t="shared" si="0"/>
        <v>47</v>
      </c>
      <c r="B49" s="50" t="s">
        <v>409</v>
      </c>
      <c r="C49" s="85" t="s">
        <v>221</v>
      </c>
      <c r="D49" s="50" t="s">
        <v>348</v>
      </c>
      <c r="E49" s="50" t="s">
        <v>223</v>
      </c>
      <c r="F49" s="101">
        <v>1000000</v>
      </c>
      <c r="G49" s="101">
        <v>20000</v>
      </c>
      <c r="H49" s="95">
        <v>26.93333333333333</v>
      </c>
    </row>
    <row r="50" spans="1:8" s="81" customFormat="1" ht="40" hidden="1" customHeight="1" x14ac:dyDescent="0.2">
      <c r="A50" s="50">
        <f t="shared" si="0"/>
        <v>48</v>
      </c>
      <c r="B50" s="50" t="s">
        <v>410</v>
      </c>
      <c r="C50" s="85" t="s">
        <v>222</v>
      </c>
      <c r="D50" s="50" t="s">
        <v>348</v>
      </c>
      <c r="E50" s="50" t="s">
        <v>512</v>
      </c>
      <c r="F50" s="101">
        <v>1000000</v>
      </c>
      <c r="G50" s="101">
        <v>20000</v>
      </c>
      <c r="H50" s="95">
        <v>16.399999999999999</v>
      </c>
    </row>
    <row r="51" spans="1:8" s="81" customFormat="1" ht="48" hidden="1" customHeight="1" x14ac:dyDescent="0.2">
      <c r="A51" s="50">
        <f>A50+1</f>
        <v>49</v>
      </c>
      <c r="B51" s="50" t="s">
        <v>411</v>
      </c>
      <c r="C51" s="85" t="s">
        <v>581</v>
      </c>
      <c r="D51" s="50" t="s">
        <v>348</v>
      </c>
      <c r="E51" s="50" t="s">
        <v>584</v>
      </c>
      <c r="F51" s="101">
        <f>'Transport Air'!T11</f>
        <v>2500000</v>
      </c>
      <c r="G51" s="101">
        <f>'Transport Air'!U11</f>
        <v>12500</v>
      </c>
      <c r="H51" s="95">
        <v>36.533333333333331</v>
      </c>
    </row>
    <row r="52" spans="1:8" s="81" customFormat="1" ht="40" hidden="1" customHeight="1" x14ac:dyDescent="0.2">
      <c r="A52" s="50">
        <f>A51+1</f>
        <v>50</v>
      </c>
      <c r="B52" s="50" t="s">
        <v>429</v>
      </c>
      <c r="C52" s="85" t="s">
        <v>224</v>
      </c>
      <c r="D52" s="50" t="s">
        <v>348</v>
      </c>
      <c r="E52" s="50" t="s">
        <v>589</v>
      </c>
      <c r="F52" s="101">
        <f>'Transport Air'!T12</f>
        <v>5000000</v>
      </c>
      <c r="G52" s="101">
        <f>'Transport Air'!U12</f>
        <v>100000</v>
      </c>
      <c r="H52" s="95">
        <v>20.466666666666665</v>
      </c>
    </row>
    <row r="53" spans="1:8" s="81" customFormat="1" ht="66" hidden="1" customHeight="1" x14ac:dyDescent="0.2">
      <c r="A53" s="54">
        <f>A52+1</f>
        <v>51</v>
      </c>
      <c r="B53" s="54" t="s">
        <v>412</v>
      </c>
      <c r="C53" s="90" t="s">
        <v>497</v>
      </c>
      <c r="D53" s="54" t="s">
        <v>349</v>
      </c>
      <c r="E53" s="54" t="s">
        <v>165</v>
      </c>
      <c r="F53" s="88">
        <v>9800000</v>
      </c>
      <c r="G53" s="89">
        <v>147000</v>
      </c>
      <c r="H53" s="96">
        <v>48.6</v>
      </c>
    </row>
    <row r="54" spans="1:8" s="81" customFormat="1" ht="40" hidden="1" customHeight="1" x14ac:dyDescent="0.2">
      <c r="A54" s="54">
        <f t="shared" si="0"/>
        <v>52</v>
      </c>
      <c r="B54" s="54" t="s">
        <v>413</v>
      </c>
      <c r="C54" s="90" t="s">
        <v>514</v>
      </c>
      <c r="D54" s="54" t="s">
        <v>349</v>
      </c>
      <c r="E54" s="54" t="s">
        <v>165</v>
      </c>
      <c r="F54" s="88">
        <v>6300000</v>
      </c>
      <c r="G54" s="89">
        <v>94500</v>
      </c>
      <c r="H54" s="96">
        <v>41.2</v>
      </c>
    </row>
    <row r="55" spans="1:8" s="81" customFormat="1" ht="40" hidden="1" customHeight="1" x14ac:dyDescent="0.2">
      <c r="A55" s="54">
        <f t="shared" si="0"/>
        <v>53</v>
      </c>
      <c r="B55" s="54" t="s">
        <v>414</v>
      </c>
      <c r="C55" s="90" t="s">
        <v>498</v>
      </c>
      <c r="D55" s="54" t="s">
        <v>349</v>
      </c>
      <c r="E55" s="54" t="s">
        <v>164</v>
      </c>
      <c r="F55" s="105">
        <v>6500000</v>
      </c>
      <c r="G55" s="104">
        <v>97500</v>
      </c>
      <c r="H55" s="96">
        <v>37.6</v>
      </c>
    </row>
    <row r="56" spans="1:8" s="81" customFormat="1" ht="40" hidden="1" customHeight="1" x14ac:dyDescent="0.2">
      <c r="A56" s="54">
        <f t="shared" si="0"/>
        <v>54</v>
      </c>
      <c r="B56" s="54" t="s">
        <v>415</v>
      </c>
      <c r="C56" s="87" t="s">
        <v>448</v>
      </c>
      <c r="D56" s="54" t="s">
        <v>349</v>
      </c>
      <c r="E56" s="54" t="s">
        <v>164</v>
      </c>
      <c r="F56" s="105">
        <v>6000000</v>
      </c>
      <c r="G56" s="104">
        <v>90000</v>
      </c>
      <c r="H56" s="96">
        <v>22.133333333333333</v>
      </c>
    </row>
    <row r="57" spans="1:8" s="81" customFormat="1" ht="40" hidden="1" customHeight="1" x14ac:dyDescent="0.2">
      <c r="A57" s="54">
        <f t="shared" si="0"/>
        <v>55</v>
      </c>
      <c r="B57" s="54" t="s">
        <v>416</v>
      </c>
      <c r="C57" s="87" t="s">
        <v>515</v>
      </c>
      <c r="D57" s="54" t="s">
        <v>349</v>
      </c>
      <c r="E57" s="54" t="s">
        <v>164</v>
      </c>
      <c r="F57" s="88">
        <v>48400000</v>
      </c>
      <c r="G57" s="105">
        <v>726000</v>
      </c>
      <c r="H57" s="96">
        <v>35.4</v>
      </c>
    </row>
    <row r="58" spans="1:8" s="81" customFormat="1" ht="40" hidden="1" customHeight="1" x14ac:dyDescent="0.2">
      <c r="A58" s="54">
        <f t="shared" si="0"/>
        <v>56</v>
      </c>
      <c r="B58" s="54" t="s">
        <v>417</v>
      </c>
      <c r="C58" s="90" t="s">
        <v>328</v>
      </c>
      <c r="D58" s="54" t="s">
        <v>349</v>
      </c>
      <c r="E58" s="54" t="s">
        <v>164</v>
      </c>
      <c r="F58" s="88">
        <v>1800000</v>
      </c>
      <c r="G58" s="105">
        <v>36000</v>
      </c>
      <c r="H58" s="96">
        <v>36.666666666666671</v>
      </c>
    </row>
    <row r="59" spans="1:8" s="81" customFormat="1" ht="40" hidden="1" customHeight="1" x14ac:dyDescent="0.2">
      <c r="A59" s="55">
        <f t="shared" si="0"/>
        <v>57</v>
      </c>
      <c r="B59" s="55" t="s">
        <v>418</v>
      </c>
      <c r="C59" s="91" t="s">
        <v>280</v>
      </c>
      <c r="D59" s="58" t="s">
        <v>279</v>
      </c>
      <c r="E59" s="55" t="s">
        <v>281</v>
      </c>
      <c r="F59" s="128">
        <f>'Transport Sea'!Q4</f>
        <v>120000000</v>
      </c>
      <c r="G59" s="133">
        <f>'Transport Sea'!R4</f>
        <v>600000</v>
      </c>
      <c r="H59" s="94">
        <v>39.533333333333331</v>
      </c>
    </row>
    <row r="60" spans="1:8" s="81" customFormat="1" ht="40" hidden="1" customHeight="1" x14ac:dyDescent="0.2">
      <c r="A60" s="55">
        <f t="shared" si="0"/>
        <v>58</v>
      </c>
      <c r="B60" s="55" t="s">
        <v>419</v>
      </c>
      <c r="C60" s="91" t="s">
        <v>282</v>
      </c>
      <c r="D60" s="58" t="s">
        <v>279</v>
      </c>
      <c r="E60" s="55" t="s">
        <v>281</v>
      </c>
      <c r="F60" s="128">
        <f>'Transport Sea'!Q5</f>
        <v>1500000</v>
      </c>
      <c r="G60" s="133">
        <f>'Transport Sea'!R5</f>
        <v>7500</v>
      </c>
      <c r="H60" s="94">
        <v>37.533333333333331</v>
      </c>
    </row>
    <row r="61" spans="1:8" s="81" customFormat="1" ht="40" hidden="1" customHeight="1" x14ac:dyDescent="0.2">
      <c r="A61" s="55">
        <f t="shared" si="0"/>
        <v>59</v>
      </c>
      <c r="B61" s="55" t="s">
        <v>420</v>
      </c>
      <c r="C61" s="91" t="s">
        <v>313</v>
      </c>
      <c r="D61" s="58" t="s">
        <v>279</v>
      </c>
      <c r="E61" s="55" t="s">
        <v>316</v>
      </c>
      <c r="F61" s="128">
        <f>'Transport Sea'!Q6</f>
        <v>2000000</v>
      </c>
      <c r="G61" s="133">
        <f>'Transport Sea'!R6</f>
        <v>10000</v>
      </c>
      <c r="H61" s="94">
        <v>27.533333333333331</v>
      </c>
    </row>
    <row r="62" spans="1:8" s="81" customFormat="1" ht="40" hidden="1" customHeight="1" x14ac:dyDescent="0.2">
      <c r="A62" s="55">
        <f t="shared" si="0"/>
        <v>60</v>
      </c>
      <c r="B62" s="55" t="s">
        <v>421</v>
      </c>
      <c r="C62" s="91" t="s">
        <v>361</v>
      </c>
      <c r="D62" s="58" t="s">
        <v>279</v>
      </c>
      <c r="E62" s="55" t="s">
        <v>516</v>
      </c>
      <c r="F62" s="128">
        <f>'Transport Sea'!Q7</f>
        <v>120000000</v>
      </c>
      <c r="G62" s="133">
        <f>'Transport Sea'!R7</f>
        <v>600000</v>
      </c>
      <c r="H62" s="94">
        <v>77</v>
      </c>
    </row>
    <row r="63" spans="1:8" s="81" customFormat="1" ht="40" customHeight="1" x14ac:dyDescent="0.2">
      <c r="A63" s="50">
        <f t="shared" si="0"/>
        <v>61</v>
      </c>
      <c r="B63" s="50" t="s">
        <v>422</v>
      </c>
      <c r="C63" s="86" t="s">
        <v>517</v>
      </c>
      <c r="D63" s="53" t="s">
        <v>305</v>
      </c>
      <c r="E63" s="50" t="s">
        <v>319</v>
      </c>
      <c r="F63" s="137">
        <v>6000000</v>
      </c>
      <c r="G63" s="138">
        <v>180000</v>
      </c>
      <c r="H63" s="95">
        <v>43.333333333333329</v>
      </c>
    </row>
    <row r="64" spans="1:8" s="81" customFormat="1" ht="40" customHeight="1" x14ac:dyDescent="0.2">
      <c r="A64" s="50">
        <f t="shared" si="0"/>
        <v>62</v>
      </c>
      <c r="B64" s="50" t="s">
        <v>423</v>
      </c>
      <c r="C64" s="86" t="s">
        <v>314</v>
      </c>
      <c r="D64" s="53" t="s">
        <v>305</v>
      </c>
      <c r="E64" s="50" t="s">
        <v>319</v>
      </c>
      <c r="F64" s="137">
        <v>3000000</v>
      </c>
      <c r="G64" s="138">
        <v>90000</v>
      </c>
      <c r="H64" s="95">
        <v>53.266666666666666</v>
      </c>
    </row>
    <row r="65" spans="1:8" s="81" customFormat="1" ht="40" customHeight="1" x14ac:dyDescent="0.2">
      <c r="A65" s="50">
        <f t="shared" si="0"/>
        <v>63</v>
      </c>
      <c r="B65" s="50" t="s">
        <v>390</v>
      </c>
      <c r="C65" s="86" t="s">
        <v>317</v>
      </c>
      <c r="D65" s="53" t="s">
        <v>305</v>
      </c>
      <c r="E65" s="50" t="s">
        <v>317</v>
      </c>
      <c r="F65" s="137">
        <v>1700000</v>
      </c>
      <c r="G65" s="138">
        <v>85000</v>
      </c>
      <c r="H65" s="95">
        <v>50.2</v>
      </c>
    </row>
    <row r="66" spans="1:8" s="81" customFormat="1" ht="40" customHeight="1" x14ac:dyDescent="0.2">
      <c r="A66" s="50">
        <f t="shared" si="0"/>
        <v>64</v>
      </c>
      <c r="B66" s="50" t="s">
        <v>424</v>
      </c>
      <c r="C66" s="86" t="s">
        <v>318</v>
      </c>
      <c r="D66" s="53" t="s">
        <v>305</v>
      </c>
      <c r="E66" s="50" t="s">
        <v>332</v>
      </c>
      <c r="F66" s="137">
        <v>4300000</v>
      </c>
      <c r="G66" s="138">
        <v>85000</v>
      </c>
      <c r="H66" s="95">
        <v>50</v>
      </c>
    </row>
    <row r="67" spans="1:8" s="81" customFormat="1" ht="51.5" customHeight="1" x14ac:dyDescent="0.2">
      <c r="A67" s="54">
        <f t="shared" si="0"/>
        <v>65</v>
      </c>
      <c r="B67" s="54" t="s">
        <v>425</v>
      </c>
      <c r="C67" s="90" t="s">
        <v>307</v>
      </c>
      <c r="D67" s="60" t="s">
        <v>308</v>
      </c>
      <c r="E67" s="54" t="s">
        <v>164</v>
      </c>
      <c r="F67" s="88">
        <v>300000</v>
      </c>
      <c r="G67" s="89">
        <v>9000</v>
      </c>
      <c r="H67" s="96">
        <v>46.466666666666669</v>
      </c>
    </row>
    <row r="68" spans="1:8" s="81" customFormat="1" ht="52" customHeight="1" x14ac:dyDescent="0.2">
      <c r="A68" s="54">
        <f t="shared" si="0"/>
        <v>66</v>
      </c>
      <c r="B68" s="54" t="s">
        <v>426</v>
      </c>
      <c r="C68" s="90" t="s">
        <v>307</v>
      </c>
      <c r="D68" s="60" t="s">
        <v>308</v>
      </c>
      <c r="E68" s="54" t="s">
        <v>146</v>
      </c>
      <c r="F68" s="88">
        <v>950000</v>
      </c>
      <c r="G68" s="89">
        <v>28500</v>
      </c>
      <c r="H68" s="96">
        <v>51.06666666666667</v>
      </c>
    </row>
    <row r="69" spans="1:8" s="81" customFormat="1" ht="48.5" customHeight="1" x14ac:dyDescent="0.2">
      <c r="A69" s="54">
        <f t="shared" si="0"/>
        <v>67</v>
      </c>
      <c r="B69" s="54" t="s">
        <v>427</v>
      </c>
      <c r="C69" s="90" t="s">
        <v>315</v>
      </c>
      <c r="D69" s="60" t="s">
        <v>308</v>
      </c>
      <c r="E69" s="54" t="s">
        <v>311</v>
      </c>
      <c r="F69" s="88">
        <v>5000000</v>
      </c>
      <c r="G69" s="89">
        <v>150000</v>
      </c>
      <c r="H69" s="96">
        <v>45.133333333333333</v>
      </c>
    </row>
    <row r="70" spans="1:8" s="81" customFormat="1" ht="40" customHeight="1" x14ac:dyDescent="0.2">
      <c r="A70" s="54">
        <f t="shared" si="0"/>
        <v>68</v>
      </c>
      <c r="B70" s="54" t="s">
        <v>428</v>
      </c>
      <c r="C70" s="90" t="s">
        <v>518</v>
      </c>
      <c r="D70" s="60" t="s">
        <v>308</v>
      </c>
      <c r="E70" s="54" t="s">
        <v>333</v>
      </c>
      <c r="F70" s="88">
        <v>3000000</v>
      </c>
      <c r="G70" s="89">
        <v>90000</v>
      </c>
      <c r="H70" s="96">
        <v>38.799999999999997</v>
      </c>
    </row>
    <row r="71" spans="1:8" s="81" customFormat="1" ht="40" customHeight="1" x14ac:dyDescent="0.2">
      <c r="A71" s="80"/>
      <c r="B71" s="80"/>
      <c r="C71" s="79"/>
      <c r="D71" s="80"/>
      <c r="E71" s="80"/>
      <c r="F71" s="80"/>
      <c r="G71" s="80"/>
      <c r="H71" s="93"/>
    </row>
    <row r="72" spans="1:8" s="81" customFormat="1" ht="40" customHeight="1" x14ac:dyDescent="0.2">
      <c r="A72" s="80"/>
      <c r="B72" s="80"/>
      <c r="C72" s="79"/>
      <c r="D72" s="80"/>
      <c r="E72" s="80"/>
      <c r="F72" s="80"/>
      <c r="G72" s="80"/>
      <c r="H72" s="93"/>
    </row>
    <row r="73" spans="1:8" s="81" customFormat="1" ht="40" customHeight="1" x14ac:dyDescent="0.2">
      <c r="A73" s="80"/>
      <c r="B73" s="80"/>
      <c r="C73" s="79"/>
      <c r="D73" s="80"/>
      <c r="E73" s="80"/>
      <c r="F73" s="80"/>
      <c r="G73" s="80"/>
      <c r="H73" s="93"/>
    </row>
    <row r="74" spans="1:8" s="81" customFormat="1" ht="40" customHeight="1" x14ac:dyDescent="0.2">
      <c r="A74" s="80"/>
      <c r="B74" s="80"/>
      <c r="C74" s="79"/>
      <c r="D74" s="80"/>
      <c r="E74" s="80"/>
      <c r="F74" s="80"/>
      <c r="G74" s="80"/>
      <c r="H74" s="93"/>
    </row>
    <row r="75" spans="1:8" s="81" customFormat="1" ht="40" customHeight="1" x14ac:dyDescent="0.2">
      <c r="A75" s="80"/>
      <c r="B75" s="80"/>
      <c r="C75" s="79"/>
      <c r="D75" s="80"/>
      <c r="E75" s="80"/>
      <c r="F75" s="80"/>
      <c r="G75" s="80"/>
      <c r="H75" s="93"/>
    </row>
    <row r="76" spans="1:8" s="81" customFormat="1" ht="40" customHeight="1" x14ac:dyDescent="0.2">
      <c r="A76" s="80"/>
      <c r="B76" s="80"/>
      <c r="C76" s="79"/>
      <c r="D76" s="80"/>
      <c r="E76" s="80"/>
      <c r="F76" s="80"/>
      <c r="G76" s="80"/>
      <c r="H76" s="93"/>
    </row>
    <row r="77" spans="1:8" s="81" customFormat="1" ht="40" customHeight="1" x14ac:dyDescent="0.2">
      <c r="A77" s="80"/>
      <c r="B77" s="80"/>
      <c r="C77" s="79"/>
      <c r="D77" s="80"/>
      <c r="E77" s="80"/>
      <c r="F77" s="80"/>
      <c r="G77" s="80"/>
      <c r="H77" s="93"/>
    </row>
    <row r="78" spans="1:8" s="81" customFormat="1" ht="40" customHeight="1" x14ac:dyDescent="0.2">
      <c r="A78" s="80"/>
      <c r="B78" s="80"/>
      <c r="C78" s="79"/>
      <c r="D78" s="80"/>
      <c r="E78" s="80"/>
      <c r="F78" s="80"/>
      <c r="G78" s="80"/>
      <c r="H78" s="93"/>
    </row>
    <row r="79" spans="1:8" s="81" customFormat="1" ht="40" customHeight="1" x14ac:dyDescent="0.2">
      <c r="A79" s="80"/>
      <c r="B79" s="80"/>
      <c r="C79" s="79"/>
      <c r="D79" s="80"/>
      <c r="E79" s="80"/>
      <c r="F79" s="80"/>
      <c r="G79" s="80"/>
      <c r="H79" s="93"/>
    </row>
    <row r="80" spans="1:8" s="81" customFormat="1" ht="40" customHeight="1" x14ac:dyDescent="0.2">
      <c r="A80" s="80"/>
      <c r="B80" s="80"/>
      <c r="C80" s="79"/>
      <c r="D80" s="80"/>
      <c r="E80" s="80"/>
      <c r="F80" s="80"/>
      <c r="G80" s="80"/>
      <c r="H80" s="93"/>
    </row>
    <row r="81" spans="1:8" s="81" customFormat="1" ht="40" customHeight="1" x14ac:dyDescent="0.2">
      <c r="A81" s="80"/>
      <c r="B81" s="80"/>
      <c r="C81" s="79"/>
      <c r="D81" s="80"/>
      <c r="E81" s="80"/>
      <c r="F81" s="80"/>
      <c r="G81" s="80"/>
      <c r="H81" s="93"/>
    </row>
    <row r="82" spans="1:8" s="81" customFormat="1" ht="40" customHeight="1" x14ac:dyDescent="0.2">
      <c r="A82" s="80"/>
      <c r="B82" s="80"/>
      <c r="C82" s="79"/>
      <c r="D82" s="80"/>
      <c r="E82" s="80"/>
      <c r="F82" s="80"/>
      <c r="G82" s="80"/>
      <c r="H82" s="93"/>
    </row>
    <row r="83" spans="1:8" s="81" customFormat="1" ht="40" customHeight="1" x14ac:dyDescent="0.2">
      <c r="A83" s="80"/>
      <c r="B83" s="80"/>
      <c r="C83" s="79"/>
      <c r="D83" s="80"/>
      <c r="E83" s="80"/>
      <c r="F83" s="80"/>
      <c r="G83" s="80"/>
      <c r="H83" s="93"/>
    </row>
    <row r="84" spans="1:8" s="81" customFormat="1" ht="40" customHeight="1" x14ac:dyDescent="0.2">
      <c r="A84" s="80"/>
      <c r="B84" s="80"/>
      <c r="C84" s="79"/>
      <c r="D84" s="80"/>
      <c r="E84" s="80"/>
      <c r="F84" s="80"/>
      <c r="G84" s="80"/>
      <c r="H84" s="93"/>
    </row>
    <row r="85" spans="1:8" ht="30" customHeight="1" x14ac:dyDescent="0.2"/>
  </sheetData>
  <phoneticPr fontId="9"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F37A9FC-8104-4723-9E7A-1738E3F1BCFD}">
          <x14:formula1>
            <xm:f>'Validation Lists'!$B$223:$B$227</xm:f>
          </x14:formula1>
          <xm:sqref>E53:E58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14154-434C-4D86-8ABC-1049B3C1F382}">
  <dimension ref="A2:H85"/>
  <sheetViews>
    <sheetView topLeftCell="A30" workbookViewId="0">
      <selection activeCell="C36" sqref="C36"/>
    </sheetView>
  </sheetViews>
  <sheetFormatPr baseColWidth="10" defaultColWidth="8.83203125" defaultRowHeight="15" x14ac:dyDescent="0.2"/>
  <cols>
    <col min="3" max="3" width="46.83203125" style="82" customWidth="1"/>
    <col min="4" max="4" width="14.1640625" customWidth="1"/>
    <col min="5" max="5" width="29.5" customWidth="1"/>
    <col min="6" max="6" width="15" customWidth="1"/>
    <col min="7" max="7" width="13.6640625" customWidth="1"/>
    <col min="8" max="8" width="13.33203125" style="92" customWidth="1"/>
  </cols>
  <sheetData>
    <row r="2" spans="1:8" ht="40" customHeight="1" x14ac:dyDescent="0.2">
      <c r="A2" s="83" t="s">
        <v>335</v>
      </c>
      <c r="B2" s="83" t="s">
        <v>362</v>
      </c>
      <c r="C2" s="83" t="s">
        <v>336</v>
      </c>
      <c r="D2" s="123" t="s">
        <v>0</v>
      </c>
      <c r="E2" s="123" t="s">
        <v>163</v>
      </c>
      <c r="F2" s="123" t="s">
        <v>337</v>
      </c>
      <c r="G2" s="123" t="s">
        <v>338</v>
      </c>
      <c r="H2" s="123" t="s">
        <v>519</v>
      </c>
    </row>
    <row r="3" spans="1:8" s="81" customFormat="1" ht="40" customHeight="1" x14ac:dyDescent="0.2">
      <c r="A3" s="55">
        <v>1</v>
      </c>
      <c r="B3" s="55" t="s">
        <v>363</v>
      </c>
      <c r="C3" s="84" t="s">
        <v>322</v>
      </c>
      <c r="D3" s="55" t="s">
        <v>186</v>
      </c>
      <c r="E3" s="55" t="s">
        <v>321</v>
      </c>
      <c r="F3" s="108">
        <f>'Agriculture Sector Assets'!T4</f>
        <v>300000</v>
      </c>
      <c r="G3" s="108">
        <f>'Agriculture Sector Assets'!U4</f>
        <v>4500</v>
      </c>
      <c r="H3" s="98">
        <v>55.266666666666666</v>
      </c>
    </row>
    <row r="4" spans="1:8" s="81" customFormat="1" ht="40" customHeight="1" x14ac:dyDescent="0.2">
      <c r="A4" s="55">
        <f>A3+1</f>
        <v>2</v>
      </c>
      <c r="B4" s="55" t="s">
        <v>364</v>
      </c>
      <c r="C4" s="84" t="s">
        <v>323</v>
      </c>
      <c r="D4" s="55" t="s">
        <v>186</v>
      </c>
      <c r="E4" s="55" t="s">
        <v>321</v>
      </c>
      <c r="F4" s="108">
        <f>'Agriculture Sector Assets'!T5</f>
        <v>500000</v>
      </c>
      <c r="G4" s="108">
        <f>'Agriculture Sector Assets'!U5</f>
        <v>5000</v>
      </c>
      <c r="H4" s="98">
        <v>54.066666666666663</v>
      </c>
    </row>
    <row r="5" spans="1:8" s="81" customFormat="1" ht="40" customHeight="1" x14ac:dyDescent="0.2">
      <c r="A5" s="55">
        <f t="shared" ref="A5:A68" si="0">A4+1</f>
        <v>3</v>
      </c>
      <c r="B5" s="55" t="s">
        <v>365</v>
      </c>
      <c r="C5" s="84" t="s">
        <v>341</v>
      </c>
      <c r="D5" s="55" t="s">
        <v>186</v>
      </c>
      <c r="E5" s="55" t="s">
        <v>321</v>
      </c>
      <c r="F5" s="108">
        <f>'Agriculture Sector Assets'!T6</f>
        <v>1500000</v>
      </c>
      <c r="G5" s="108">
        <f>'Agriculture Sector Assets'!U6</f>
        <v>15000</v>
      </c>
      <c r="H5" s="98">
        <v>25.666666666666668</v>
      </c>
    </row>
    <row r="6" spans="1:8" s="81" customFormat="1" ht="40" customHeight="1" x14ac:dyDescent="0.2">
      <c r="A6" s="50">
        <f t="shared" si="0"/>
        <v>4</v>
      </c>
      <c r="B6" s="50" t="s">
        <v>366</v>
      </c>
      <c r="C6" s="85" t="s">
        <v>500</v>
      </c>
      <c r="D6" s="50" t="s">
        <v>343</v>
      </c>
      <c r="E6" s="50" t="s">
        <v>430</v>
      </c>
      <c r="F6" s="126">
        <f>'Central Govt'!T7</f>
        <v>35000000</v>
      </c>
      <c r="G6" s="126">
        <f>'Central Govt'!U7</f>
        <v>175000</v>
      </c>
      <c r="H6" s="95">
        <v>83</v>
      </c>
    </row>
    <row r="7" spans="1:8" s="81" customFormat="1" ht="40" customHeight="1" x14ac:dyDescent="0.2">
      <c r="A7" s="50">
        <f t="shared" si="0"/>
        <v>5</v>
      </c>
      <c r="B7" s="50" t="s">
        <v>369</v>
      </c>
      <c r="C7" s="85" t="s">
        <v>344</v>
      </c>
      <c r="D7" s="50" t="s">
        <v>343</v>
      </c>
      <c r="E7" s="50" t="s">
        <v>321</v>
      </c>
      <c r="F7" s="126">
        <f>'Central Govt'!T4</f>
        <v>12000000</v>
      </c>
      <c r="G7" s="126">
        <f>'Central Govt'!U4</f>
        <v>60000</v>
      </c>
      <c r="H7" s="95">
        <v>65</v>
      </c>
    </row>
    <row r="8" spans="1:8" s="81" customFormat="1" ht="40" customHeight="1" x14ac:dyDescent="0.2">
      <c r="A8" s="50">
        <f t="shared" si="0"/>
        <v>6</v>
      </c>
      <c r="B8" s="50" t="s">
        <v>367</v>
      </c>
      <c r="C8" s="85" t="s">
        <v>501</v>
      </c>
      <c r="D8" s="50" t="s">
        <v>343</v>
      </c>
      <c r="E8" s="50" t="s">
        <v>502</v>
      </c>
      <c r="F8" s="126">
        <f>'Central Govt'!T8</f>
        <v>1000000</v>
      </c>
      <c r="G8" s="126">
        <f>'Central Govt'!U8</f>
        <v>10000</v>
      </c>
      <c r="H8" s="95">
        <v>65</v>
      </c>
    </row>
    <row r="9" spans="1:8" s="81" customFormat="1" ht="81.75" customHeight="1" x14ac:dyDescent="0.2">
      <c r="A9" s="50">
        <f t="shared" si="0"/>
        <v>7</v>
      </c>
      <c r="B9" s="50" t="s">
        <v>368</v>
      </c>
      <c r="C9" s="86" t="s">
        <v>503</v>
      </c>
      <c r="D9" s="50" t="s">
        <v>343</v>
      </c>
      <c r="E9" s="50" t="s">
        <v>504</v>
      </c>
      <c r="F9" s="126">
        <f>'Central Govt'!T9</f>
        <v>5000000</v>
      </c>
      <c r="G9" s="126">
        <f>'Central Govt'!U9</f>
        <v>375000</v>
      </c>
      <c r="H9" s="95">
        <v>55</v>
      </c>
    </row>
    <row r="10" spans="1:8" s="81" customFormat="1" ht="81.75" customHeight="1" x14ac:dyDescent="0.2">
      <c r="A10" s="50">
        <f t="shared" si="0"/>
        <v>8</v>
      </c>
      <c r="B10" s="50" t="s">
        <v>432</v>
      </c>
      <c r="C10" s="86" t="s">
        <v>505</v>
      </c>
      <c r="D10" s="50" t="s">
        <v>343</v>
      </c>
      <c r="E10" s="50" t="s">
        <v>504</v>
      </c>
      <c r="F10" s="126">
        <f>'Central Govt'!T10</f>
        <v>4500000</v>
      </c>
      <c r="G10" s="126">
        <f>'Central Govt'!U10</f>
        <v>337500</v>
      </c>
      <c r="H10" s="95">
        <v>55</v>
      </c>
    </row>
    <row r="11" spans="1:8" s="81" customFormat="1" ht="40" customHeight="1" x14ac:dyDescent="0.2">
      <c r="A11" s="50">
        <f t="shared" si="0"/>
        <v>9</v>
      </c>
      <c r="B11" s="50" t="s">
        <v>374</v>
      </c>
      <c r="C11" s="85" t="s">
        <v>345</v>
      </c>
      <c r="D11" s="50" t="s">
        <v>343</v>
      </c>
      <c r="E11" s="50" t="s">
        <v>321</v>
      </c>
      <c r="F11" s="126">
        <f>'Central Govt'!T6</f>
        <v>1000000</v>
      </c>
      <c r="G11" s="126">
        <f>'Central Govt'!U6</f>
        <v>5000</v>
      </c>
      <c r="H11" s="95">
        <v>50</v>
      </c>
    </row>
    <row r="12" spans="1:8" s="81" customFormat="1" ht="40" customHeight="1" x14ac:dyDescent="0.2">
      <c r="A12" s="50">
        <f t="shared" si="0"/>
        <v>10</v>
      </c>
      <c r="B12" s="50" t="s">
        <v>373</v>
      </c>
      <c r="C12" s="85" t="s">
        <v>342</v>
      </c>
      <c r="D12" s="50" t="s">
        <v>343</v>
      </c>
      <c r="E12" s="50" t="s">
        <v>321</v>
      </c>
      <c r="F12" s="126">
        <f>'Central Govt'!T5</f>
        <v>1000000</v>
      </c>
      <c r="G12" s="126">
        <f>'Central Govt'!U5</f>
        <v>5000</v>
      </c>
      <c r="H12" s="95">
        <v>15</v>
      </c>
    </row>
    <row r="13" spans="1:8" s="81" customFormat="1" ht="40" customHeight="1" x14ac:dyDescent="0.2">
      <c r="A13" s="100">
        <f t="shared" si="0"/>
        <v>11</v>
      </c>
      <c r="B13" s="100" t="s">
        <v>370</v>
      </c>
      <c r="C13" s="87" t="s">
        <v>496</v>
      </c>
      <c r="D13" s="60" t="s">
        <v>188</v>
      </c>
      <c r="E13" s="100" t="s">
        <v>339</v>
      </c>
      <c r="F13" s="127">
        <f>'Education Sector'!T4</f>
        <v>11000000</v>
      </c>
      <c r="G13" s="127">
        <f>'Education Sector'!U4</f>
        <v>55000</v>
      </c>
      <c r="H13" s="96">
        <v>59.86666666666666</v>
      </c>
    </row>
    <row r="14" spans="1:8" s="81" customFormat="1" ht="40" customHeight="1" x14ac:dyDescent="0.2">
      <c r="A14" s="100">
        <f t="shared" si="0"/>
        <v>12</v>
      </c>
      <c r="B14" s="100" t="s">
        <v>375</v>
      </c>
      <c r="C14" s="87" t="s">
        <v>228</v>
      </c>
      <c r="D14" s="60" t="s">
        <v>188</v>
      </c>
      <c r="E14" s="100" t="s">
        <v>164</v>
      </c>
      <c r="F14" s="127">
        <f>'Education Sector'!T5</f>
        <v>2200000</v>
      </c>
      <c r="G14" s="127">
        <f>'Education Sector'!U5</f>
        <v>165000</v>
      </c>
      <c r="H14" s="96">
        <v>40.799999999999997</v>
      </c>
    </row>
    <row r="15" spans="1:8" s="81" customFormat="1" ht="40" customHeight="1" x14ac:dyDescent="0.2">
      <c r="A15" s="55">
        <f t="shared" si="0"/>
        <v>13</v>
      </c>
      <c r="B15" s="55" t="s">
        <v>381</v>
      </c>
      <c r="C15" s="84" t="s">
        <v>274</v>
      </c>
      <c r="D15" s="55" t="s">
        <v>302</v>
      </c>
      <c r="E15" s="55" t="s">
        <v>254</v>
      </c>
      <c r="F15" s="128">
        <v>8000000</v>
      </c>
      <c r="G15" s="129">
        <f t="shared" ref="G15:G20" si="1">2%*F15</f>
        <v>160000</v>
      </c>
      <c r="H15" s="98">
        <v>53</v>
      </c>
    </row>
    <row r="16" spans="1:8" s="81" customFormat="1" ht="40" customHeight="1" x14ac:dyDescent="0.2">
      <c r="A16" s="55">
        <f t="shared" si="0"/>
        <v>14</v>
      </c>
      <c r="B16" s="55" t="s">
        <v>380</v>
      </c>
      <c r="C16" s="84" t="s">
        <v>245</v>
      </c>
      <c r="D16" s="55" t="s">
        <v>302</v>
      </c>
      <c r="E16" s="55" t="s">
        <v>248</v>
      </c>
      <c r="F16" s="128">
        <f>40*140000</f>
        <v>5600000</v>
      </c>
      <c r="G16" s="129">
        <f t="shared" si="1"/>
        <v>112000</v>
      </c>
      <c r="H16" s="98">
        <v>52.4</v>
      </c>
    </row>
    <row r="17" spans="1:8" s="81" customFormat="1" ht="40" customHeight="1" x14ac:dyDescent="0.2">
      <c r="A17" s="55">
        <f t="shared" si="0"/>
        <v>15</v>
      </c>
      <c r="B17" s="55" t="s">
        <v>377</v>
      </c>
      <c r="C17" s="84" t="s">
        <v>237</v>
      </c>
      <c r="D17" s="55" t="s">
        <v>302</v>
      </c>
      <c r="E17" s="55" t="s">
        <v>233</v>
      </c>
      <c r="F17" s="128">
        <f>20*180000</f>
        <v>3600000</v>
      </c>
      <c r="G17" s="129">
        <f t="shared" si="1"/>
        <v>72000</v>
      </c>
      <c r="H17" s="98">
        <v>51.8</v>
      </c>
    </row>
    <row r="18" spans="1:8" s="81" customFormat="1" ht="40" customHeight="1" x14ac:dyDescent="0.2">
      <c r="A18" s="55">
        <f t="shared" si="0"/>
        <v>16</v>
      </c>
      <c r="B18" s="55" t="s">
        <v>378</v>
      </c>
      <c r="C18" s="84" t="s">
        <v>242</v>
      </c>
      <c r="D18" s="55" t="s">
        <v>302</v>
      </c>
      <c r="E18" s="55" t="s">
        <v>243</v>
      </c>
      <c r="F18" s="128">
        <f>2*250000+10*125000</f>
        <v>1750000</v>
      </c>
      <c r="G18" s="129">
        <f t="shared" si="1"/>
        <v>35000</v>
      </c>
      <c r="H18" s="98">
        <v>51</v>
      </c>
    </row>
    <row r="19" spans="1:8" s="81" customFormat="1" ht="40" customHeight="1" x14ac:dyDescent="0.2">
      <c r="A19" s="55">
        <f t="shared" si="0"/>
        <v>17</v>
      </c>
      <c r="B19" s="55" t="s">
        <v>376</v>
      </c>
      <c r="C19" s="84" t="s">
        <v>232</v>
      </c>
      <c r="D19" s="55" t="s">
        <v>302</v>
      </c>
      <c r="E19" s="55" t="s">
        <v>240</v>
      </c>
      <c r="F19" s="128">
        <f>50*180000</f>
        <v>9000000</v>
      </c>
      <c r="G19" s="129">
        <f t="shared" si="1"/>
        <v>180000</v>
      </c>
      <c r="H19" s="98">
        <v>50.4</v>
      </c>
    </row>
    <row r="20" spans="1:8" s="81" customFormat="1" ht="40" customHeight="1" x14ac:dyDescent="0.2">
      <c r="A20" s="55">
        <f t="shared" si="0"/>
        <v>18</v>
      </c>
      <c r="B20" s="55" t="s">
        <v>382</v>
      </c>
      <c r="C20" s="84" t="s">
        <v>258</v>
      </c>
      <c r="D20" s="55" t="s">
        <v>302</v>
      </c>
      <c r="E20" s="55" t="s">
        <v>263</v>
      </c>
      <c r="F20" s="128">
        <v>1700000</v>
      </c>
      <c r="G20" s="129">
        <f t="shared" si="1"/>
        <v>34000</v>
      </c>
      <c r="H20" s="98">
        <v>49.8</v>
      </c>
    </row>
    <row r="21" spans="1:8" s="81" customFormat="1" ht="40" customHeight="1" x14ac:dyDescent="0.2">
      <c r="A21" s="50">
        <f>A20+1</f>
        <v>19</v>
      </c>
      <c r="B21" s="50" t="s">
        <v>386</v>
      </c>
      <c r="C21" s="85" t="s">
        <v>287</v>
      </c>
      <c r="D21" s="53" t="s">
        <v>260</v>
      </c>
      <c r="E21" s="50" t="s">
        <v>288</v>
      </c>
      <c r="F21" s="126">
        <f>Fisheries!T6</f>
        <v>800000</v>
      </c>
      <c r="G21" s="130">
        <f>Fisheries!U6</f>
        <v>4000</v>
      </c>
      <c r="H21" s="95">
        <v>51.86666666666666</v>
      </c>
    </row>
    <row r="22" spans="1:8" s="81" customFormat="1" ht="40" customHeight="1" x14ac:dyDescent="0.2">
      <c r="A22" s="50">
        <f t="shared" si="0"/>
        <v>20</v>
      </c>
      <c r="B22" s="50" t="s">
        <v>384</v>
      </c>
      <c r="C22" s="85" t="s">
        <v>259</v>
      </c>
      <c r="D22" s="53" t="s">
        <v>260</v>
      </c>
      <c r="E22" s="50" t="s">
        <v>506</v>
      </c>
      <c r="F22" s="126">
        <f>Fisheries!T4</f>
        <v>250000</v>
      </c>
      <c r="G22" s="130">
        <f>Fisheries!U4</f>
        <v>25000</v>
      </c>
      <c r="H22" s="95">
        <v>46.06666666666667</v>
      </c>
    </row>
    <row r="23" spans="1:8" s="81" customFormat="1" ht="40" customHeight="1" x14ac:dyDescent="0.2">
      <c r="A23" s="50">
        <f t="shared" si="0"/>
        <v>21</v>
      </c>
      <c r="B23" s="50" t="s">
        <v>387</v>
      </c>
      <c r="C23" s="85" t="s">
        <v>507</v>
      </c>
      <c r="D23" s="53" t="s">
        <v>260</v>
      </c>
      <c r="E23" s="50" t="s">
        <v>340</v>
      </c>
      <c r="F23" s="126">
        <f>Fisheries!T7</f>
        <v>750000</v>
      </c>
      <c r="G23" s="130">
        <f>Fisheries!U7</f>
        <v>3750</v>
      </c>
      <c r="H23" s="95">
        <v>40.799999999999997</v>
      </c>
    </row>
    <row r="24" spans="1:8" s="81" customFormat="1" ht="40" customHeight="1" x14ac:dyDescent="0.2">
      <c r="A24" s="50">
        <f t="shared" si="0"/>
        <v>22</v>
      </c>
      <c r="B24" s="50" t="s">
        <v>385</v>
      </c>
      <c r="C24" s="85" t="s">
        <v>261</v>
      </c>
      <c r="D24" s="53" t="s">
        <v>260</v>
      </c>
      <c r="E24" s="50" t="s">
        <v>433</v>
      </c>
      <c r="F24" s="126">
        <f>Fisheries!T5</f>
        <v>1000000</v>
      </c>
      <c r="G24" s="130">
        <f>Fisheries!U5</f>
        <v>75000</v>
      </c>
      <c r="H24" s="95">
        <v>32.200000000000003</v>
      </c>
    </row>
    <row r="25" spans="1:8" s="81" customFormat="1" ht="40" customHeight="1" x14ac:dyDescent="0.2">
      <c r="A25" s="100">
        <f>A24+1</f>
        <v>23</v>
      </c>
      <c r="B25" s="100" t="s">
        <v>379</v>
      </c>
      <c r="C25" s="87" t="s">
        <v>266</v>
      </c>
      <c r="D25" s="60" t="s">
        <v>189</v>
      </c>
      <c r="E25" s="100" t="s">
        <v>295</v>
      </c>
      <c r="F25" s="131">
        <f>Health!T4</f>
        <v>60000000</v>
      </c>
      <c r="G25" s="131">
        <f>Health!U4</f>
        <v>300000</v>
      </c>
      <c r="H25" s="96">
        <v>43.466666666666669</v>
      </c>
    </row>
    <row r="26" spans="1:8" s="81" customFormat="1" ht="40" customHeight="1" x14ac:dyDescent="0.2">
      <c r="A26" s="100">
        <f t="shared" si="0"/>
        <v>24</v>
      </c>
      <c r="B26" s="100" t="s">
        <v>391</v>
      </c>
      <c r="C26" s="87" t="s">
        <v>347</v>
      </c>
      <c r="D26" s="60" t="s">
        <v>189</v>
      </c>
      <c r="E26" s="100" t="s">
        <v>294</v>
      </c>
      <c r="F26" s="131">
        <f>Health!T7</f>
        <v>562500</v>
      </c>
      <c r="G26" s="131">
        <f>Health!U7</f>
        <v>2800</v>
      </c>
      <c r="H26" s="96">
        <v>40.4</v>
      </c>
    </row>
    <row r="27" spans="1:8" s="81" customFormat="1" ht="40" customHeight="1" x14ac:dyDescent="0.2">
      <c r="A27" s="100">
        <f t="shared" si="0"/>
        <v>25</v>
      </c>
      <c r="B27" s="100" t="s">
        <v>392</v>
      </c>
      <c r="C27" s="87" t="s">
        <v>347</v>
      </c>
      <c r="D27" s="60" t="s">
        <v>189</v>
      </c>
      <c r="E27" s="100" t="s">
        <v>294</v>
      </c>
      <c r="F27" s="131">
        <f>Health!T8</f>
        <v>562500</v>
      </c>
      <c r="G27" s="131">
        <f>Health!U8</f>
        <v>2800</v>
      </c>
      <c r="H27" s="96">
        <v>40.4</v>
      </c>
    </row>
    <row r="28" spans="1:8" s="81" customFormat="1" ht="40" customHeight="1" x14ac:dyDescent="0.2">
      <c r="A28" s="100">
        <f t="shared" si="0"/>
        <v>26</v>
      </c>
      <c r="B28" s="100" t="s">
        <v>383</v>
      </c>
      <c r="C28" s="87" t="s">
        <v>508</v>
      </c>
      <c r="D28" s="60" t="s">
        <v>189</v>
      </c>
      <c r="E28" s="100" t="s">
        <v>509</v>
      </c>
      <c r="F28" s="131">
        <f>Health!T6</f>
        <v>1500000</v>
      </c>
      <c r="G28" s="131">
        <f>Health!U6</f>
        <v>7500</v>
      </c>
      <c r="H28" s="96">
        <v>36.799999999999997</v>
      </c>
    </row>
    <row r="29" spans="1:8" s="81" customFormat="1" ht="40" customHeight="1" x14ac:dyDescent="0.2">
      <c r="A29" s="100">
        <f t="shared" si="0"/>
        <v>27</v>
      </c>
      <c r="B29" s="100" t="s">
        <v>388</v>
      </c>
      <c r="C29" s="87" t="s">
        <v>290</v>
      </c>
      <c r="D29" s="60" t="s">
        <v>189</v>
      </c>
      <c r="E29" s="100" t="s">
        <v>292</v>
      </c>
      <c r="F29" s="131">
        <f>Health!T5</f>
        <v>3000000</v>
      </c>
      <c r="G29" s="131">
        <f>Health!U5</f>
        <v>15000</v>
      </c>
      <c r="H29" s="96">
        <v>36.533333333333331</v>
      </c>
    </row>
    <row r="30" spans="1:8" s="81" customFormat="1" ht="40" customHeight="1" x14ac:dyDescent="0.2">
      <c r="A30" s="55">
        <f t="shared" si="0"/>
        <v>28</v>
      </c>
      <c r="B30" s="55" t="s">
        <v>393</v>
      </c>
      <c r="C30" s="84" t="s">
        <v>267</v>
      </c>
      <c r="D30" s="103" t="s">
        <v>191</v>
      </c>
      <c r="E30" s="55" t="s">
        <v>268</v>
      </c>
      <c r="F30" s="132">
        <v>3000000</v>
      </c>
      <c r="G30" s="133">
        <f>ROUND(0.5%*F30,-2)</f>
        <v>15000</v>
      </c>
      <c r="H30" s="98">
        <v>51.466666666666661</v>
      </c>
    </row>
    <row r="31" spans="1:8" s="81" customFormat="1" ht="40" customHeight="1" x14ac:dyDescent="0.2">
      <c r="A31" s="55">
        <f t="shared" si="0"/>
        <v>29</v>
      </c>
      <c r="B31" s="55" t="s">
        <v>394</v>
      </c>
      <c r="C31" s="84" t="s">
        <v>269</v>
      </c>
      <c r="D31" s="103" t="s">
        <v>191</v>
      </c>
      <c r="E31" s="55" t="s">
        <v>270</v>
      </c>
      <c r="F31" s="132">
        <v>2000000</v>
      </c>
      <c r="G31" s="133">
        <f>ROUND(0.5%*F31,-2)</f>
        <v>10000</v>
      </c>
      <c r="H31" s="98">
        <v>47.533333333333331</v>
      </c>
    </row>
    <row r="32" spans="1:8" s="81" customFormat="1" ht="40" customHeight="1" x14ac:dyDescent="0.2">
      <c r="A32" s="50">
        <f t="shared" si="0"/>
        <v>30</v>
      </c>
      <c r="B32" s="50" t="s">
        <v>397</v>
      </c>
      <c r="C32" s="85" t="s">
        <v>286</v>
      </c>
      <c r="D32" s="53" t="s">
        <v>190</v>
      </c>
      <c r="E32" s="50" t="s">
        <v>510</v>
      </c>
      <c r="F32" s="126">
        <f>'Public Safety'!T6</f>
        <v>1000000</v>
      </c>
      <c r="G32" s="130">
        <f>'Public Safety'!U6</f>
        <v>20000</v>
      </c>
      <c r="H32" s="95">
        <v>46.06666666666667</v>
      </c>
    </row>
    <row r="33" spans="1:8" s="81" customFormat="1" ht="40" customHeight="1" x14ac:dyDescent="0.2">
      <c r="A33" s="50">
        <f t="shared" si="0"/>
        <v>31</v>
      </c>
      <c r="B33" s="50" t="s">
        <v>395</v>
      </c>
      <c r="C33" s="85" t="s">
        <v>275</v>
      </c>
      <c r="D33" s="53" t="s">
        <v>190</v>
      </c>
      <c r="E33" s="50" t="s">
        <v>276</v>
      </c>
      <c r="F33" s="126">
        <f>'Public Safety'!T4</f>
        <v>2000000</v>
      </c>
      <c r="G33" s="130">
        <f>'Public Safety'!U4</f>
        <v>10000</v>
      </c>
      <c r="H33" s="95">
        <v>36.06666666666667</v>
      </c>
    </row>
    <row r="34" spans="1:8" s="81" customFormat="1" ht="40" customHeight="1" x14ac:dyDescent="0.2">
      <c r="A34" s="50">
        <f t="shared" si="0"/>
        <v>32</v>
      </c>
      <c r="B34" s="50" t="s">
        <v>396</v>
      </c>
      <c r="C34" s="85" t="s">
        <v>277</v>
      </c>
      <c r="D34" s="53" t="s">
        <v>190</v>
      </c>
      <c r="E34" s="50" t="s">
        <v>278</v>
      </c>
      <c r="F34" s="126">
        <f>'Public Safety'!T5</f>
        <v>2500000</v>
      </c>
      <c r="G34" s="130">
        <f>'Public Safety'!U5</f>
        <v>25000</v>
      </c>
      <c r="H34" s="95">
        <v>31.866666666666667</v>
      </c>
    </row>
    <row r="35" spans="1:8" s="81" customFormat="1" ht="40" customHeight="1" x14ac:dyDescent="0.2">
      <c r="A35" s="100">
        <f t="shared" si="0"/>
        <v>33</v>
      </c>
      <c r="B35" s="100" t="s">
        <v>398</v>
      </c>
      <c r="C35" s="87" t="s">
        <v>284</v>
      </c>
      <c r="D35" s="60" t="s">
        <v>283</v>
      </c>
      <c r="E35" s="100" t="s">
        <v>285</v>
      </c>
      <c r="F35" s="136">
        <v>1000000</v>
      </c>
      <c r="G35" s="135">
        <f>ROUND(0.5%*F35,-2)</f>
        <v>5000</v>
      </c>
      <c r="H35" s="96">
        <v>46</v>
      </c>
    </row>
    <row r="36" spans="1:8" s="81" customFormat="1" ht="40" customHeight="1" x14ac:dyDescent="0.2">
      <c r="A36" s="100">
        <f t="shared" si="0"/>
        <v>34</v>
      </c>
      <c r="B36" s="100" t="s">
        <v>371</v>
      </c>
      <c r="C36" s="87" t="s">
        <v>435</v>
      </c>
      <c r="D36" s="60" t="s">
        <v>283</v>
      </c>
      <c r="E36" s="100" t="s">
        <v>511</v>
      </c>
      <c r="F36" s="134">
        <v>2000000</v>
      </c>
      <c r="G36" s="135">
        <v>10000</v>
      </c>
      <c r="H36" s="96">
        <v>41.93333333333333</v>
      </c>
    </row>
    <row r="37" spans="1:8" s="81" customFormat="1" ht="40" customHeight="1" x14ac:dyDescent="0.2">
      <c r="A37" s="55">
        <f t="shared" si="0"/>
        <v>35</v>
      </c>
      <c r="B37" s="55" t="s">
        <v>372</v>
      </c>
      <c r="C37" s="84" t="s">
        <v>351</v>
      </c>
      <c r="D37" s="103" t="s">
        <v>350</v>
      </c>
      <c r="E37" s="55" t="s">
        <v>354</v>
      </c>
      <c r="F37" s="128">
        <f>Tourism!T4</f>
        <v>900000</v>
      </c>
      <c r="G37" s="129">
        <f>Tourism!U4</f>
        <v>4500</v>
      </c>
      <c r="H37" s="98">
        <v>57</v>
      </c>
    </row>
    <row r="38" spans="1:8" s="81" customFormat="1" ht="40" customHeight="1" x14ac:dyDescent="0.2">
      <c r="A38" s="55">
        <f t="shared" si="0"/>
        <v>36</v>
      </c>
      <c r="B38" s="55" t="s">
        <v>399</v>
      </c>
      <c r="C38" s="84" t="s">
        <v>352</v>
      </c>
      <c r="D38" s="103" t="s">
        <v>350</v>
      </c>
      <c r="E38" s="55" t="s">
        <v>354</v>
      </c>
      <c r="F38" s="128">
        <f>Tourism!T5</f>
        <v>900000</v>
      </c>
      <c r="G38" s="129">
        <f>Tourism!U5</f>
        <v>4500</v>
      </c>
      <c r="H38" s="98">
        <v>57</v>
      </c>
    </row>
    <row r="39" spans="1:8" s="81" customFormat="1" ht="40" customHeight="1" x14ac:dyDescent="0.2">
      <c r="A39" s="55">
        <f t="shared" si="0"/>
        <v>37</v>
      </c>
      <c r="B39" s="55" t="s">
        <v>403</v>
      </c>
      <c r="C39" s="84" t="s">
        <v>359</v>
      </c>
      <c r="D39" s="103" t="s">
        <v>350</v>
      </c>
      <c r="E39" s="55" t="s">
        <v>360</v>
      </c>
      <c r="F39" s="128">
        <f>Tourism!T10</f>
        <v>8000000</v>
      </c>
      <c r="G39" s="129">
        <f>Tourism!U10</f>
        <v>40000</v>
      </c>
      <c r="H39" s="98">
        <v>57</v>
      </c>
    </row>
    <row r="40" spans="1:8" s="81" customFormat="1" ht="40" customHeight="1" x14ac:dyDescent="0.2">
      <c r="A40" s="55">
        <f t="shared" si="0"/>
        <v>38</v>
      </c>
      <c r="B40" s="55" t="s">
        <v>389</v>
      </c>
      <c r="C40" s="84" t="s">
        <v>353</v>
      </c>
      <c r="D40" s="103" t="s">
        <v>350</v>
      </c>
      <c r="E40" s="55" t="s">
        <v>354</v>
      </c>
      <c r="F40" s="128">
        <f>Tourism!T6</f>
        <v>900000</v>
      </c>
      <c r="G40" s="129">
        <f>Tourism!U6</f>
        <v>4500</v>
      </c>
      <c r="H40" s="98">
        <v>52</v>
      </c>
    </row>
    <row r="41" spans="1:8" s="81" customFormat="1" ht="40" customHeight="1" x14ac:dyDescent="0.2">
      <c r="A41" s="55">
        <f t="shared" si="0"/>
        <v>39</v>
      </c>
      <c r="B41" s="55" t="s">
        <v>400</v>
      </c>
      <c r="C41" s="84" t="s">
        <v>355</v>
      </c>
      <c r="D41" s="103" t="s">
        <v>350</v>
      </c>
      <c r="E41" s="55" t="s">
        <v>358</v>
      </c>
      <c r="F41" s="128">
        <f>Tourism!T7</f>
        <v>2500000</v>
      </c>
      <c r="G41" s="129">
        <f>Tourism!U7</f>
        <v>12500</v>
      </c>
      <c r="H41" s="98">
        <v>50</v>
      </c>
    </row>
    <row r="42" spans="1:8" s="81" customFormat="1" ht="40" customHeight="1" x14ac:dyDescent="0.2">
      <c r="A42" s="55">
        <f t="shared" si="0"/>
        <v>40</v>
      </c>
      <c r="B42" s="55" t="s">
        <v>402</v>
      </c>
      <c r="C42" s="84" t="s">
        <v>357</v>
      </c>
      <c r="D42" s="103" t="s">
        <v>350</v>
      </c>
      <c r="E42" s="55" t="s">
        <v>358</v>
      </c>
      <c r="F42" s="128">
        <f>Tourism!T9</f>
        <v>2000000</v>
      </c>
      <c r="G42" s="129">
        <f>Tourism!U9</f>
        <v>10000</v>
      </c>
      <c r="H42" s="98">
        <v>50</v>
      </c>
    </row>
    <row r="43" spans="1:8" s="81" customFormat="1" ht="40" customHeight="1" x14ac:dyDescent="0.2">
      <c r="A43" s="55">
        <f t="shared" si="0"/>
        <v>41</v>
      </c>
      <c r="B43" s="55" t="s">
        <v>401</v>
      </c>
      <c r="C43" s="84" t="s">
        <v>356</v>
      </c>
      <c r="D43" s="103" t="s">
        <v>350</v>
      </c>
      <c r="E43" s="55" t="s">
        <v>358</v>
      </c>
      <c r="F43" s="128">
        <f>Tourism!T8</f>
        <v>3500000</v>
      </c>
      <c r="G43" s="129">
        <f>Tourism!U8</f>
        <v>17500</v>
      </c>
      <c r="H43" s="98">
        <v>33</v>
      </c>
    </row>
    <row r="44" spans="1:8" s="81" customFormat="1" ht="40" customHeight="1" x14ac:dyDescent="0.2">
      <c r="A44" s="50">
        <f t="shared" si="0"/>
        <v>42</v>
      </c>
      <c r="B44" s="50" t="s">
        <v>407</v>
      </c>
      <c r="C44" s="85" t="s">
        <v>218</v>
      </c>
      <c r="D44" s="50" t="s">
        <v>348</v>
      </c>
      <c r="E44" s="50" t="s">
        <v>216</v>
      </c>
      <c r="F44" s="101">
        <v>13250000</v>
      </c>
      <c r="G44" s="101">
        <v>265000</v>
      </c>
      <c r="H44" s="95">
        <v>51.6</v>
      </c>
    </row>
    <row r="45" spans="1:8" s="81" customFormat="1" ht="40" customHeight="1" x14ac:dyDescent="0.2">
      <c r="A45" s="50">
        <f t="shared" si="0"/>
        <v>43</v>
      </c>
      <c r="B45" s="50" t="s">
        <v>408</v>
      </c>
      <c r="C45" s="85" t="s">
        <v>219</v>
      </c>
      <c r="D45" s="50" t="s">
        <v>348</v>
      </c>
      <c r="E45" s="50" t="s">
        <v>216</v>
      </c>
      <c r="F45" s="101">
        <v>9000000</v>
      </c>
      <c r="G45" s="101">
        <v>180000</v>
      </c>
      <c r="H45" s="95">
        <v>51.6</v>
      </c>
    </row>
    <row r="46" spans="1:8" s="81" customFormat="1" ht="40" customHeight="1" x14ac:dyDescent="0.2">
      <c r="A46" s="50">
        <f t="shared" si="0"/>
        <v>44</v>
      </c>
      <c r="B46" s="50" t="s">
        <v>411</v>
      </c>
      <c r="C46" s="85" t="s">
        <v>581</v>
      </c>
      <c r="D46" s="50" t="s">
        <v>348</v>
      </c>
      <c r="E46" s="50" t="s">
        <v>584</v>
      </c>
      <c r="F46" s="101">
        <f>'Transport Air'!T11</f>
        <v>2500000</v>
      </c>
      <c r="G46" s="101">
        <f>'Transport Air'!U11</f>
        <v>12500</v>
      </c>
      <c r="H46" s="95">
        <v>36.533333333333331</v>
      </c>
    </row>
    <row r="47" spans="1:8" s="81" customFormat="1" ht="40" customHeight="1" x14ac:dyDescent="0.2">
      <c r="A47" s="50">
        <f t="shared" si="0"/>
        <v>45</v>
      </c>
      <c r="B47" s="50" t="s">
        <v>406</v>
      </c>
      <c r="C47" s="85" t="s">
        <v>326</v>
      </c>
      <c r="D47" s="50" t="s">
        <v>348</v>
      </c>
      <c r="E47" s="50" t="s">
        <v>215</v>
      </c>
      <c r="F47" s="101">
        <v>1100000</v>
      </c>
      <c r="G47" s="101">
        <v>22000</v>
      </c>
      <c r="H47" s="95">
        <v>32.799999999999997</v>
      </c>
    </row>
    <row r="48" spans="1:8" s="81" customFormat="1" ht="40" customHeight="1" x14ac:dyDescent="0.2">
      <c r="A48" s="50">
        <f t="shared" si="0"/>
        <v>46</v>
      </c>
      <c r="B48" s="50" t="s">
        <v>404</v>
      </c>
      <c r="C48" s="85" t="s">
        <v>217</v>
      </c>
      <c r="D48" s="50" t="s">
        <v>348</v>
      </c>
      <c r="E48" s="50" t="s">
        <v>215</v>
      </c>
      <c r="F48" s="101">
        <v>10000000</v>
      </c>
      <c r="G48" s="101">
        <v>200000</v>
      </c>
      <c r="H48" s="95">
        <v>30.4</v>
      </c>
    </row>
    <row r="49" spans="1:8" s="81" customFormat="1" ht="40" customHeight="1" x14ac:dyDescent="0.2">
      <c r="A49" s="50">
        <f t="shared" si="0"/>
        <v>47</v>
      </c>
      <c r="B49" s="50" t="s">
        <v>405</v>
      </c>
      <c r="C49" s="85" t="s">
        <v>325</v>
      </c>
      <c r="D49" s="50" t="s">
        <v>348</v>
      </c>
      <c r="E49" s="50" t="s">
        <v>215</v>
      </c>
      <c r="F49" s="101">
        <v>6000000</v>
      </c>
      <c r="G49" s="101">
        <v>120000</v>
      </c>
      <c r="H49" s="95">
        <v>29.4</v>
      </c>
    </row>
    <row r="50" spans="1:8" s="81" customFormat="1" ht="40" customHeight="1" x14ac:dyDescent="0.2">
      <c r="A50" s="50">
        <f t="shared" si="0"/>
        <v>48</v>
      </c>
      <c r="B50" s="50" t="s">
        <v>409</v>
      </c>
      <c r="C50" s="85" t="s">
        <v>221</v>
      </c>
      <c r="D50" s="50" t="s">
        <v>348</v>
      </c>
      <c r="E50" s="50" t="s">
        <v>223</v>
      </c>
      <c r="F50" s="101">
        <v>1000000</v>
      </c>
      <c r="G50" s="101">
        <v>20000</v>
      </c>
      <c r="H50" s="95">
        <v>26.93333333333333</v>
      </c>
    </row>
    <row r="51" spans="1:8" s="81" customFormat="1" ht="48" customHeight="1" x14ac:dyDescent="0.2">
      <c r="A51" s="50">
        <f>A50+1</f>
        <v>49</v>
      </c>
      <c r="B51" s="50" t="s">
        <v>429</v>
      </c>
      <c r="C51" s="85" t="s">
        <v>224</v>
      </c>
      <c r="D51" s="50" t="s">
        <v>348</v>
      </c>
      <c r="E51" s="50" t="s">
        <v>589</v>
      </c>
      <c r="F51" s="101">
        <f>'Transport Air'!T12</f>
        <v>5000000</v>
      </c>
      <c r="G51" s="101">
        <f>'Transport Air'!U12</f>
        <v>100000</v>
      </c>
      <c r="H51" s="95">
        <v>20.466666666666665</v>
      </c>
    </row>
    <row r="52" spans="1:8" s="81" customFormat="1" ht="40" customHeight="1" x14ac:dyDescent="0.2">
      <c r="A52" s="50">
        <f>A51+1</f>
        <v>50</v>
      </c>
      <c r="B52" s="50" t="s">
        <v>410</v>
      </c>
      <c r="C52" s="85" t="s">
        <v>222</v>
      </c>
      <c r="D52" s="50" t="s">
        <v>348</v>
      </c>
      <c r="E52" s="50" t="s">
        <v>512</v>
      </c>
      <c r="F52" s="101">
        <v>1000000</v>
      </c>
      <c r="G52" s="101">
        <v>20000</v>
      </c>
      <c r="H52" s="95">
        <v>16.399999999999999</v>
      </c>
    </row>
    <row r="53" spans="1:8" s="81" customFormat="1" ht="66" customHeight="1" x14ac:dyDescent="0.2">
      <c r="A53" s="100">
        <f>A52+1</f>
        <v>51</v>
      </c>
      <c r="B53" s="100" t="s">
        <v>412</v>
      </c>
      <c r="C53" s="90" t="s">
        <v>497</v>
      </c>
      <c r="D53" s="100" t="s">
        <v>349</v>
      </c>
      <c r="E53" s="100" t="s">
        <v>165</v>
      </c>
      <c r="F53" s="105">
        <v>9800000</v>
      </c>
      <c r="G53" s="104">
        <v>147000</v>
      </c>
      <c r="H53" s="96">
        <v>48.6</v>
      </c>
    </row>
    <row r="54" spans="1:8" s="81" customFormat="1" ht="40" customHeight="1" x14ac:dyDescent="0.2">
      <c r="A54" s="100">
        <f t="shared" si="0"/>
        <v>52</v>
      </c>
      <c r="B54" s="100" t="s">
        <v>413</v>
      </c>
      <c r="C54" s="90" t="s">
        <v>514</v>
      </c>
      <c r="D54" s="100" t="s">
        <v>349</v>
      </c>
      <c r="E54" s="100" t="s">
        <v>165</v>
      </c>
      <c r="F54" s="105">
        <v>6300000</v>
      </c>
      <c r="G54" s="104">
        <v>94500</v>
      </c>
      <c r="H54" s="96">
        <v>41.2</v>
      </c>
    </row>
    <row r="55" spans="1:8" s="81" customFormat="1" ht="40" customHeight="1" x14ac:dyDescent="0.2">
      <c r="A55" s="100">
        <f t="shared" si="0"/>
        <v>53</v>
      </c>
      <c r="B55" s="100" t="s">
        <v>414</v>
      </c>
      <c r="C55" s="90" t="s">
        <v>498</v>
      </c>
      <c r="D55" s="100" t="s">
        <v>349</v>
      </c>
      <c r="E55" s="100" t="s">
        <v>164</v>
      </c>
      <c r="F55" s="105">
        <v>6500000</v>
      </c>
      <c r="G55" s="104">
        <v>97500</v>
      </c>
      <c r="H55" s="96">
        <v>37.6</v>
      </c>
    </row>
    <row r="56" spans="1:8" s="81" customFormat="1" ht="40" customHeight="1" x14ac:dyDescent="0.2">
      <c r="A56" s="100">
        <f t="shared" si="0"/>
        <v>54</v>
      </c>
      <c r="B56" s="100" t="s">
        <v>417</v>
      </c>
      <c r="C56" s="90" t="s">
        <v>328</v>
      </c>
      <c r="D56" s="100" t="s">
        <v>349</v>
      </c>
      <c r="E56" s="100" t="s">
        <v>164</v>
      </c>
      <c r="F56" s="105">
        <v>1800000</v>
      </c>
      <c r="G56" s="105">
        <v>36000</v>
      </c>
      <c r="H56" s="96">
        <v>36.666666666666671</v>
      </c>
    </row>
    <row r="57" spans="1:8" s="81" customFormat="1" ht="40" customHeight="1" x14ac:dyDescent="0.2">
      <c r="A57" s="100">
        <f t="shared" si="0"/>
        <v>55</v>
      </c>
      <c r="B57" s="100" t="s">
        <v>416</v>
      </c>
      <c r="C57" s="87" t="s">
        <v>515</v>
      </c>
      <c r="D57" s="100" t="s">
        <v>349</v>
      </c>
      <c r="E57" s="100" t="s">
        <v>164</v>
      </c>
      <c r="F57" s="105">
        <v>48400000</v>
      </c>
      <c r="G57" s="105">
        <v>726000</v>
      </c>
      <c r="H57" s="96">
        <v>35.4</v>
      </c>
    </row>
    <row r="58" spans="1:8" s="81" customFormat="1" ht="40" customHeight="1" x14ac:dyDescent="0.2">
      <c r="A58" s="100">
        <f t="shared" si="0"/>
        <v>56</v>
      </c>
      <c r="B58" s="100" t="s">
        <v>415</v>
      </c>
      <c r="C58" s="87" t="s">
        <v>448</v>
      </c>
      <c r="D58" s="100" t="s">
        <v>349</v>
      </c>
      <c r="E58" s="100" t="s">
        <v>164</v>
      </c>
      <c r="F58" s="105">
        <v>6000000</v>
      </c>
      <c r="G58" s="104">
        <v>90000</v>
      </c>
      <c r="H58" s="96">
        <v>22.133333333333333</v>
      </c>
    </row>
    <row r="59" spans="1:8" s="81" customFormat="1" ht="40" customHeight="1" x14ac:dyDescent="0.2">
      <c r="A59" s="55">
        <f t="shared" si="0"/>
        <v>57</v>
      </c>
      <c r="B59" s="55" t="s">
        <v>421</v>
      </c>
      <c r="C59" s="91" t="s">
        <v>361</v>
      </c>
      <c r="D59" s="103" t="s">
        <v>279</v>
      </c>
      <c r="E59" s="55" t="s">
        <v>516</v>
      </c>
      <c r="F59" s="128">
        <f>'Transport Sea'!Q7</f>
        <v>120000000</v>
      </c>
      <c r="G59" s="133">
        <f>'Transport Sea'!R7</f>
        <v>600000</v>
      </c>
      <c r="H59" s="98">
        <v>77</v>
      </c>
    </row>
    <row r="60" spans="1:8" s="81" customFormat="1" ht="40" customHeight="1" x14ac:dyDescent="0.2">
      <c r="A60" s="55">
        <f t="shared" si="0"/>
        <v>58</v>
      </c>
      <c r="B60" s="55" t="s">
        <v>418</v>
      </c>
      <c r="C60" s="91" t="s">
        <v>280</v>
      </c>
      <c r="D60" s="103" t="s">
        <v>279</v>
      </c>
      <c r="E60" s="55" t="s">
        <v>281</v>
      </c>
      <c r="F60" s="128">
        <f>'Transport Sea'!Q4</f>
        <v>120000000</v>
      </c>
      <c r="G60" s="133">
        <f>'Transport Sea'!R4</f>
        <v>600000</v>
      </c>
      <c r="H60" s="98">
        <v>39.533333333333331</v>
      </c>
    </row>
    <row r="61" spans="1:8" s="81" customFormat="1" ht="40" customHeight="1" x14ac:dyDescent="0.2">
      <c r="A61" s="55">
        <f t="shared" si="0"/>
        <v>59</v>
      </c>
      <c r="B61" s="55" t="s">
        <v>419</v>
      </c>
      <c r="C61" s="91" t="s">
        <v>282</v>
      </c>
      <c r="D61" s="103" t="s">
        <v>279</v>
      </c>
      <c r="E61" s="55" t="s">
        <v>281</v>
      </c>
      <c r="F61" s="128">
        <f>'Transport Sea'!Q5</f>
        <v>1500000</v>
      </c>
      <c r="G61" s="133">
        <f>'Transport Sea'!R5</f>
        <v>7500</v>
      </c>
      <c r="H61" s="98">
        <v>37.533333333333331</v>
      </c>
    </row>
    <row r="62" spans="1:8" s="81" customFormat="1" ht="40" customHeight="1" x14ac:dyDescent="0.2">
      <c r="A62" s="55">
        <f t="shared" si="0"/>
        <v>60</v>
      </c>
      <c r="B62" s="55" t="s">
        <v>420</v>
      </c>
      <c r="C62" s="91" t="s">
        <v>313</v>
      </c>
      <c r="D62" s="103" t="s">
        <v>279</v>
      </c>
      <c r="E62" s="55" t="s">
        <v>316</v>
      </c>
      <c r="F62" s="128">
        <f>'Transport Sea'!Q6</f>
        <v>2000000</v>
      </c>
      <c r="G62" s="133">
        <f>'Transport Sea'!R6</f>
        <v>10000</v>
      </c>
      <c r="H62" s="98">
        <v>27.533333333333331</v>
      </c>
    </row>
    <row r="63" spans="1:8" s="81" customFormat="1" ht="40" customHeight="1" x14ac:dyDescent="0.2">
      <c r="A63" s="50">
        <f t="shared" si="0"/>
        <v>61</v>
      </c>
      <c r="B63" s="50" t="s">
        <v>423</v>
      </c>
      <c r="C63" s="86" t="s">
        <v>314</v>
      </c>
      <c r="D63" s="53" t="s">
        <v>305</v>
      </c>
      <c r="E63" s="50" t="s">
        <v>319</v>
      </c>
      <c r="F63" s="137">
        <v>3000000</v>
      </c>
      <c r="G63" s="138">
        <v>90000</v>
      </c>
      <c r="H63" s="95">
        <v>53.266666666666666</v>
      </c>
    </row>
    <row r="64" spans="1:8" s="81" customFormat="1" ht="40" customHeight="1" x14ac:dyDescent="0.2">
      <c r="A64" s="50">
        <f t="shared" si="0"/>
        <v>62</v>
      </c>
      <c r="B64" s="50" t="s">
        <v>390</v>
      </c>
      <c r="C64" s="86" t="s">
        <v>317</v>
      </c>
      <c r="D64" s="53" t="s">
        <v>305</v>
      </c>
      <c r="E64" s="50" t="s">
        <v>317</v>
      </c>
      <c r="F64" s="137">
        <v>1700000</v>
      </c>
      <c r="G64" s="138">
        <v>85000</v>
      </c>
      <c r="H64" s="95">
        <v>50.2</v>
      </c>
    </row>
    <row r="65" spans="1:8" s="81" customFormat="1" ht="40" customHeight="1" x14ac:dyDescent="0.2">
      <c r="A65" s="50">
        <f t="shared" si="0"/>
        <v>63</v>
      </c>
      <c r="B65" s="50" t="s">
        <v>424</v>
      </c>
      <c r="C65" s="86" t="s">
        <v>318</v>
      </c>
      <c r="D65" s="53" t="s">
        <v>305</v>
      </c>
      <c r="E65" s="50" t="s">
        <v>332</v>
      </c>
      <c r="F65" s="137">
        <v>4300000</v>
      </c>
      <c r="G65" s="138">
        <v>85000</v>
      </c>
      <c r="H65" s="95">
        <v>50</v>
      </c>
    </row>
    <row r="66" spans="1:8" s="81" customFormat="1" ht="40" customHeight="1" x14ac:dyDescent="0.2">
      <c r="A66" s="50">
        <f t="shared" si="0"/>
        <v>64</v>
      </c>
      <c r="B66" s="50" t="s">
        <v>422</v>
      </c>
      <c r="C66" s="86" t="s">
        <v>517</v>
      </c>
      <c r="D66" s="53" t="s">
        <v>305</v>
      </c>
      <c r="E66" s="50" t="s">
        <v>319</v>
      </c>
      <c r="F66" s="137">
        <v>6000000</v>
      </c>
      <c r="G66" s="138">
        <v>180000</v>
      </c>
      <c r="H66" s="95">
        <v>43.333333333333329</v>
      </c>
    </row>
    <row r="67" spans="1:8" s="81" customFormat="1" ht="51.5" customHeight="1" x14ac:dyDescent="0.2">
      <c r="A67" s="100">
        <f t="shared" si="0"/>
        <v>65</v>
      </c>
      <c r="B67" s="100" t="s">
        <v>426</v>
      </c>
      <c r="C67" s="90" t="s">
        <v>307</v>
      </c>
      <c r="D67" s="60" t="s">
        <v>308</v>
      </c>
      <c r="E67" s="100" t="s">
        <v>146</v>
      </c>
      <c r="F67" s="105">
        <v>950000</v>
      </c>
      <c r="G67" s="104">
        <v>28500</v>
      </c>
      <c r="H67" s="96">
        <v>51.06666666666667</v>
      </c>
    </row>
    <row r="68" spans="1:8" s="81" customFormat="1" ht="52" customHeight="1" x14ac:dyDescent="0.2">
      <c r="A68" s="100">
        <f t="shared" si="0"/>
        <v>66</v>
      </c>
      <c r="B68" s="100" t="s">
        <v>425</v>
      </c>
      <c r="C68" s="90" t="s">
        <v>307</v>
      </c>
      <c r="D68" s="60" t="s">
        <v>308</v>
      </c>
      <c r="E68" s="100" t="s">
        <v>164</v>
      </c>
      <c r="F68" s="105">
        <v>300000</v>
      </c>
      <c r="G68" s="104">
        <v>9000</v>
      </c>
      <c r="H68" s="96">
        <v>46.466666666666669</v>
      </c>
    </row>
    <row r="69" spans="1:8" s="81" customFormat="1" ht="62.5" customHeight="1" x14ac:dyDescent="0.2">
      <c r="A69" s="100">
        <f t="shared" ref="A69:A70" si="2">A68+1</f>
        <v>67</v>
      </c>
      <c r="B69" s="100" t="s">
        <v>427</v>
      </c>
      <c r="C69" s="90" t="s">
        <v>315</v>
      </c>
      <c r="D69" s="60" t="s">
        <v>308</v>
      </c>
      <c r="E69" s="100" t="s">
        <v>311</v>
      </c>
      <c r="F69" s="105">
        <v>5000000</v>
      </c>
      <c r="G69" s="104">
        <v>150000</v>
      </c>
      <c r="H69" s="96">
        <v>45.133333333333333</v>
      </c>
    </row>
    <row r="70" spans="1:8" s="81" customFormat="1" ht="40" customHeight="1" x14ac:dyDescent="0.2">
      <c r="A70" s="100">
        <f t="shared" si="2"/>
        <v>68</v>
      </c>
      <c r="B70" s="100" t="s">
        <v>428</v>
      </c>
      <c r="C70" s="90" t="s">
        <v>518</v>
      </c>
      <c r="D70" s="60" t="s">
        <v>308</v>
      </c>
      <c r="E70" s="100" t="s">
        <v>333</v>
      </c>
      <c r="F70" s="105">
        <v>3000000</v>
      </c>
      <c r="G70" s="104">
        <v>90000</v>
      </c>
      <c r="H70" s="96">
        <v>38.799999999999997</v>
      </c>
    </row>
    <row r="71" spans="1:8" s="81" customFormat="1" ht="40" customHeight="1" x14ac:dyDescent="0.2">
      <c r="A71" s="80"/>
      <c r="B71" s="80"/>
      <c r="C71" s="79"/>
      <c r="D71" s="80"/>
      <c r="E71" s="80"/>
      <c r="F71" s="80"/>
      <c r="G71" s="80"/>
      <c r="H71" s="93"/>
    </row>
    <row r="72" spans="1:8" s="81" customFormat="1" ht="40" customHeight="1" x14ac:dyDescent="0.2">
      <c r="A72" s="80"/>
      <c r="B72" s="80"/>
      <c r="C72" s="79"/>
      <c r="D72" s="80"/>
      <c r="E72" s="80"/>
      <c r="F72" s="80"/>
      <c r="G72" s="80"/>
      <c r="H72" s="93"/>
    </row>
    <row r="73" spans="1:8" s="81" customFormat="1" ht="40" customHeight="1" x14ac:dyDescent="0.2">
      <c r="A73" s="80"/>
      <c r="B73" s="80"/>
      <c r="C73" s="79"/>
      <c r="D73" s="80"/>
      <c r="E73" s="80"/>
      <c r="F73" s="80"/>
      <c r="G73" s="80"/>
      <c r="H73" s="93"/>
    </row>
    <row r="74" spans="1:8" s="81" customFormat="1" ht="40" customHeight="1" x14ac:dyDescent="0.2">
      <c r="A74" s="80"/>
      <c r="B74" s="80"/>
      <c r="C74" s="79"/>
      <c r="D74" s="80"/>
      <c r="E74" s="80"/>
      <c r="F74" s="80"/>
      <c r="G74" s="80"/>
      <c r="H74" s="93"/>
    </row>
    <row r="75" spans="1:8" s="81" customFormat="1" ht="40" customHeight="1" x14ac:dyDescent="0.2">
      <c r="A75" s="80"/>
      <c r="B75" s="80"/>
      <c r="C75" s="79"/>
      <c r="D75" s="80"/>
      <c r="E75" s="80"/>
      <c r="F75" s="80"/>
      <c r="G75" s="80"/>
      <c r="H75" s="93"/>
    </row>
    <row r="76" spans="1:8" s="81" customFormat="1" ht="40" customHeight="1" x14ac:dyDescent="0.2">
      <c r="A76" s="80"/>
      <c r="B76" s="80"/>
      <c r="C76" s="79"/>
      <c r="D76" s="80"/>
      <c r="E76" s="80"/>
      <c r="F76" s="80"/>
      <c r="G76" s="80"/>
      <c r="H76" s="93"/>
    </row>
    <row r="77" spans="1:8" s="81" customFormat="1" ht="40" customHeight="1" x14ac:dyDescent="0.2">
      <c r="A77" s="80"/>
      <c r="B77" s="80"/>
      <c r="C77" s="79"/>
      <c r="D77" s="80"/>
      <c r="E77" s="80"/>
      <c r="F77" s="80"/>
      <c r="G77" s="80"/>
      <c r="H77" s="93"/>
    </row>
    <row r="78" spans="1:8" s="81" customFormat="1" ht="40" customHeight="1" x14ac:dyDescent="0.2">
      <c r="A78" s="80"/>
      <c r="B78" s="80"/>
      <c r="C78" s="79"/>
      <c r="D78" s="80"/>
      <c r="E78" s="80"/>
      <c r="F78" s="80"/>
      <c r="G78" s="80"/>
      <c r="H78" s="93"/>
    </row>
    <row r="79" spans="1:8" s="81" customFormat="1" ht="40" customHeight="1" x14ac:dyDescent="0.2">
      <c r="A79" s="80"/>
      <c r="B79" s="80"/>
      <c r="C79" s="79"/>
      <c r="D79" s="80"/>
      <c r="E79" s="80"/>
      <c r="F79" s="80"/>
      <c r="G79" s="80"/>
      <c r="H79" s="93"/>
    </row>
    <row r="80" spans="1:8" s="81" customFormat="1" ht="40" customHeight="1" x14ac:dyDescent="0.2">
      <c r="A80" s="80"/>
      <c r="B80" s="80"/>
      <c r="C80" s="79"/>
      <c r="D80" s="80"/>
      <c r="E80" s="80"/>
      <c r="F80" s="80"/>
      <c r="G80" s="80"/>
      <c r="H80" s="93"/>
    </row>
    <row r="81" spans="1:8" s="81" customFormat="1" ht="40" customHeight="1" x14ac:dyDescent="0.2">
      <c r="A81" s="80"/>
      <c r="B81" s="80"/>
      <c r="C81" s="79"/>
      <c r="D81" s="80"/>
      <c r="E81" s="80"/>
      <c r="F81" s="80"/>
      <c r="G81" s="80"/>
      <c r="H81" s="93"/>
    </row>
    <row r="82" spans="1:8" s="81" customFormat="1" ht="40" customHeight="1" x14ac:dyDescent="0.2">
      <c r="A82" s="80"/>
      <c r="B82" s="80"/>
      <c r="C82" s="79"/>
      <c r="D82" s="80"/>
      <c r="E82" s="80"/>
      <c r="F82" s="80"/>
      <c r="G82" s="80"/>
      <c r="H82" s="93"/>
    </row>
    <row r="83" spans="1:8" s="81" customFormat="1" ht="40" customHeight="1" x14ac:dyDescent="0.2">
      <c r="A83" s="80"/>
      <c r="B83" s="80"/>
      <c r="C83" s="79"/>
      <c r="D83" s="80"/>
      <c r="E83" s="80"/>
      <c r="F83" s="80"/>
      <c r="G83" s="80"/>
      <c r="H83" s="93"/>
    </row>
    <row r="84" spans="1:8" s="81" customFormat="1" ht="40" customHeight="1" x14ac:dyDescent="0.2">
      <c r="A84" s="80"/>
      <c r="B84" s="80"/>
      <c r="C84" s="79"/>
      <c r="D84" s="80"/>
      <c r="E84" s="80"/>
      <c r="F84" s="80"/>
      <c r="G84" s="80"/>
      <c r="H84" s="93"/>
    </row>
    <row r="85" spans="1:8" ht="30" customHeight="1" x14ac:dyDescent="0.2"/>
  </sheetData>
  <sortState xmlns:xlrd2="http://schemas.microsoft.com/office/spreadsheetml/2017/richdata2" ref="B67:H70">
    <sortCondition descending="1" ref="H67:H70"/>
  </sortState>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C3D4A6A-2C94-4DE3-885B-DDAA94695B81}">
          <x14:formula1>
            <xm:f>'Validation Lists'!$B$223:$B$227</xm:f>
          </x14:formula1>
          <xm:sqref>E53:E58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191"/>
  <sheetViews>
    <sheetView zoomScale="120" zoomScaleNormal="120" workbookViewId="0">
      <selection activeCell="D1" sqref="D1"/>
    </sheetView>
  </sheetViews>
  <sheetFormatPr baseColWidth="10" defaultColWidth="8.6640625" defaultRowHeight="14" x14ac:dyDescent="0.15"/>
  <cols>
    <col min="1" max="1" width="8.6640625" style="48"/>
    <col min="2" max="2" width="28.83203125" style="48" customWidth="1"/>
    <col min="3" max="3" width="16.6640625" style="48" customWidth="1"/>
    <col min="4" max="4" width="15.5" style="48" customWidth="1"/>
    <col min="5" max="5" width="12.6640625" style="48" customWidth="1"/>
    <col min="6" max="6" width="29.83203125" style="48" customWidth="1"/>
    <col min="7" max="7" width="31.33203125" style="48" customWidth="1"/>
    <col min="8" max="8" width="18.33203125" style="48" customWidth="1"/>
    <col min="9" max="14" width="12.6640625" style="48" customWidth="1"/>
    <col min="15" max="16" width="17" style="48" customWidth="1"/>
    <col min="17" max="17" width="17.33203125" style="48" customWidth="1"/>
    <col min="18" max="18" width="17.5" style="48" customWidth="1"/>
    <col min="19" max="19" width="16" style="48" customWidth="1"/>
    <col min="20" max="20" width="16.5" style="48" customWidth="1"/>
    <col min="21" max="21" width="12.6640625" style="48" customWidth="1"/>
    <col min="22" max="31" width="23.5" style="48" hidden="1" customWidth="1"/>
    <col min="32" max="32" width="26.6640625" style="48" hidden="1" customWidth="1"/>
    <col min="33" max="34" width="23.5" style="48" hidden="1" customWidth="1"/>
    <col min="35" max="35" width="28.33203125" style="48" hidden="1" customWidth="1"/>
    <col min="36" max="43" width="23.5" style="48" hidden="1" customWidth="1"/>
    <col min="44" max="44" width="20.33203125" style="35" customWidth="1"/>
    <col min="45" max="45" width="25.33203125" style="47" hidden="1" customWidth="1"/>
    <col min="46" max="46" width="8.6640625" style="35"/>
    <col min="47" max="47" width="10.83203125" style="35" bestFit="1" customWidth="1"/>
    <col min="48" max="51" width="8.6640625" style="35"/>
    <col min="52" max="52" width="9.1640625" style="35" bestFit="1" customWidth="1"/>
    <col min="53" max="75" width="8.6640625" style="35"/>
    <col min="76" max="16384" width="8.6640625" style="48"/>
  </cols>
  <sheetData>
    <row r="1" spans="1:75" x14ac:dyDescent="0.15">
      <c r="AZ1" s="69" t="s">
        <v>297</v>
      </c>
      <c r="BI1" s="69" t="s">
        <v>297</v>
      </c>
    </row>
    <row r="2" spans="1:75" ht="42"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s="56" customFormat="1" ht="140.5" customHeight="1" x14ac:dyDescent="0.15">
      <c r="A3" s="30" t="s">
        <v>8</v>
      </c>
      <c r="B3" s="30" t="s">
        <v>265</v>
      </c>
      <c r="C3" s="30" t="s">
        <v>0</v>
      </c>
      <c r="D3" s="30" t="s">
        <v>301</v>
      </c>
      <c r="E3" s="30" t="s">
        <v>137</v>
      </c>
      <c r="F3" s="30" t="s">
        <v>163</v>
      </c>
      <c r="G3" s="30" t="s">
        <v>167</v>
      </c>
      <c r="H3" s="49" t="s">
        <v>2</v>
      </c>
      <c r="I3" s="49" t="s">
        <v>520</v>
      </c>
      <c r="J3" s="49" t="s">
        <v>3</v>
      </c>
      <c r="K3" s="49" t="s">
        <v>4</v>
      </c>
      <c r="L3" s="49" t="s">
        <v>5</v>
      </c>
      <c r="M3" s="49" t="s">
        <v>7</v>
      </c>
      <c r="N3" s="49" t="s">
        <v>6</v>
      </c>
      <c r="O3" s="50" t="s">
        <v>138</v>
      </c>
      <c r="P3" s="50" t="s">
        <v>139</v>
      </c>
      <c r="Q3" s="50" t="s">
        <v>140</v>
      </c>
      <c r="R3" s="50" t="s">
        <v>141</v>
      </c>
      <c r="S3" s="50" t="s">
        <v>142</v>
      </c>
      <c r="T3" s="50" t="s">
        <v>153</v>
      </c>
      <c r="U3" s="50" t="s">
        <v>152</v>
      </c>
      <c r="V3" s="54" t="s">
        <v>193</v>
      </c>
      <c r="W3" s="54" t="s">
        <v>194</v>
      </c>
      <c r="X3" s="54" t="s">
        <v>195</v>
      </c>
      <c r="Y3" s="54" t="s">
        <v>334</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T3" s="35"/>
      <c r="AU3" s="35"/>
      <c r="AV3" s="35"/>
      <c r="AW3" s="35"/>
      <c r="AX3" s="35"/>
      <c r="AY3" s="35"/>
      <c r="AZ3" s="68"/>
      <c r="BA3" s="68"/>
      <c r="BB3" s="68"/>
      <c r="BC3" s="68"/>
      <c r="BD3" s="68"/>
      <c r="BE3" s="68"/>
      <c r="BF3" s="68"/>
      <c r="BG3" s="68"/>
      <c r="BH3" s="35"/>
      <c r="BI3" s="68"/>
      <c r="BJ3" s="68"/>
      <c r="BK3" s="68"/>
      <c r="BL3" s="68"/>
      <c r="BM3" s="68"/>
      <c r="BN3" s="68"/>
      <c r="BO3" s="68"/>
      <c r="BP3" s="68"/>
      <c r="BQ3" s="68"/>
      <c r="BR3" s="68"/>
      <c r="BS3" s="68"/>
      <c r="BT3" s="68"/>
      <c r="BU3" s="68"/>
      <c r="BV3" s="68"/>
      <c r="BW3" s="68"/>
    </row>
    <row r="4" spans="1:75" ht="71.25" customHeight="1" x14ac:dyDescent="0.15">
      <c r="A4" s="29">
        <v>1</v>
      </c>
      <c r="B4" s="61" t="s">
        <v>344</v>
      </c>
      <c r="C4" s="30" t="s">
        <v>343</v>
      </c>
      <c r="D4" s="29" t="s">
        <v>306</v>
      </c>
      <c r="E4" s="29">
        <v>2024</v>
      </c>
      <c r="F4" s="30" t="s">
        <v>321</v>
      </c>
      <c r="G4" s="30"/>
      <c r="H4" s="49" t="s">
        <v>554</v>
      </c>
      <c r="I4" s="52">
        <v>3150</v>
      </c>
      <c r="J4" s="49" t="s">
        <v>528</v>
      </c>
      <c r="K4" s="49" t="s">
        <v>535</v>
      </c>
      <c r="L4" s="49" t="s">
        <v>555</v>
      </c>
      <c r="M4" s="49" t="s">
        <v>556</v>
      </c>
      <c r="N4" s="49" t="s">
        <v>557</v>
      </c>
      <c r="O4" s="115">
        <f>0.9*0.3*0.2*T4</f>
        <v>648000.00000000012</v>
      </c>
      <c r="P4" s="115">
        <f>0.9*0.3*0.8*T4</f>
        <v>2592000.0000000005</v>
      </c>
      <c r="Q4" s="115">
        <f>0.9*0.7*0.3*T4</f>
        <v>2268000</v>
      </c>
      <c r="R4" s="115">
        <f>0.9*0.7*0.7*T4</f>
        <v>5291999.9999999991</v>
      </c>
      <c r="S4" s="115">
        <f t="shared" ref="S4" si="0">T4*0.1</f>
        <v>1200000</v>
      </c>
      <c r="T4" s="117">
        <v>12000000</v>
      </c>
      <c r="U4" s="39">
        <f>T4*0.005</f>
        <v>60000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52">
        <v>65</v>
      </c>
      <c r="AS4" s="70" t="str">
        <f>IF(BW4=14,"","This Project does not fully meet qualification criteria")</f>
        <v/>
      </c>
      <c r="AU4" s="125">
        <f>0.5%*T4</f>
        <v>60000</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 t="shared" ref="BW4:BW5" si="1">SUM(BI4:BV4)</f>
        <v>14</v>
      </c>
    </row>
    <row r="5" spans="1:75" ht="71.25" customHeight="1" x14ac:dyDescent="0.15">
      <c r="A5" s="29">
        <f>A4+1</f>
        <v>2</v>
      </c>
      <c r="B5" s="61" t="s">
        <v>342</v>
      </c>
      <c r="C5" s="30" t="s">
        <v>343</v>
      </c>
      <c r="D5" s="29" t="s">
        <v>538</v>
      </c>
      <c r="E5" s="29">
        <v>2025</v>
      </c>
      <c r="F5" s="30" t="s">
        <v>321</v>
      </c>
      <c r="G5" s="30"/>
      <c r="H5" s="49" t="s">
        <v>534</v>
      </c>
      <c r="I5" s="52">
        <v>2000</v>
      </c>
      <c r="J5" s="49" t="s">
        <v>528</v>
      </c>
      <c r="K5" s="49" t="s">
        <v>535</v>
      </c>
      <c r="L5" s="49" t="s">
        <v>536</v>
      </c>
      <c r="M5" s="49" t="s">
        <v>537</v>
      </c>
      <c r="N5" s="49" t="s">
        <v>40</v>
      </c>
      <c r="O5" s="115">
        <f>0.9*0.3*0.2*T5</f>
        <v>54000.000000000007</v>
      </c>
      <c r="P5" s="115">
        <f>0.9*0.3*0.8*T5</f>
        <v>216000.00000000003</v>
      </c>
      <c r="Q5" s="115">
        <f>0.9*0.7*0.3*T5</f>
        <v>189000</v>
      </c>
      <c r="R5" s="115">
        <f>0.9*0.7*0.7*T5</f>
        <v>440999.99999999994</v>
      </c>
      <c r="S5" s="115">
        <f t="shared" ref="S5" si="2">T5*0.1</f>
        <v>100000</v>
      </c>
      <c r="T5" s="117">
        <v>1000000</v>
      </c>
      <c r="U5" s="39">
        <f>T5*0.005</f>
        <v>5000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52">
        <v>15</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si="1"/>
        <v>14</v>
      </c>
    </row>
    <row r="6" spans="1:75" ht="71.25" customHeight="1" x14ac:dyDescent="0.15">
      <c r="A6" s="29">
        <v>3</v>
      </c>
      <c r="B6" s="61" t="s">
        <v>345</v>
      </c>
      <c r="C6" s="30" t="s">
        <v>343</v>
      </c>
      <c r="D6" s="30" t="s">
        <v>346</v>
      </c>
      <c r="E6" s="29">
        <v>2027</v>
      </c>
      <c r="F6" s="30" t="s">
        <v>321</v>
      </c>
      <c r="G6" s="30"/>
      <c r="H6" s="49" t="s">
        <v>559</v>
      </c>
      <c r="I6" s="52">
        <v>540</v>
      </c>
      <c r="J6" s="49" t="s">
        <v>528</v>
      </c>
      <c r="K6" s="49" t="s">
        <v>527</v>
      </c>
      <c r="L6" s="49" t="s">
        <v>560</v>
      </c>
      <c r="M6" s="49" t="s">
        <v>561</v>
      </c>
      <c r="N6" s="49" t="s">
        <v>40</v>
      </c>
      <c r="O6" s="115">
        <f>0.9*0.3*0.2*T6</f>
        <v>54000.000000000007</v>
      </c>
      <c r="P6" s="115">
        <f>0.9*0.3*0.8*T6</f>
        <v>216000.00000000003</v>
      </c>
      <c r="Q6" s="115">
        <f>0.9*0.7*0.4*T6</f>
        <v>252000</v>
      </c>
      <c r="R6" s="115">
        <f>0.9*0.7*0.6*T6</f>
        <v>378000</v>
      </c>
      <c r="S6" s="115">
        <f>T6*0.1</f>
        <v>100000</v>
      </c>
      <c r="T6" s="117">
        <v>1000000</v>
      </c>
      <c r="U6" s="39">
        <f>T6*0.005</f>
        <v>5000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c r="AK6" s="58"/>
      <c r="AL6" s="58"/>
      <c r="AM6" s="58"/>
      <c r="AN6" s="58"/>
      <c r="AO6" s="58"/>
      <c r="AP6" s="58"/>
      <c r="AQ6" s="58"/>
      <c r="AR6" s="52">
        <v>50</v>
      </c>
      <c r="AS6" s="70" t="str">
        <f t="shared" ref="AS6:AS69" si="3">IF(BW6=14,"","This Project does not fully meet qualification criteria")</f>
        <v>This Project does not fully meet qualification criteria</v>
      </c>
      <c r="AZ6" s="68"/>
      <c r="BA6" s="68"/>
      <c r="BB6" s="68"/>
      <c r="BC6" s="68"/>
      <c r="BD6" s="68"/>
      <c r="BE6" s="68"/>
      <c r="BF6" s="68"/>
      <c r="BG6" s="68"/>
      <c r="BI6" s="68"/>
      <c r="BJ6" s="68"/>
      <c r="BK6" s="68"/>
      <c r="BL6" s="68"/>
      <c r="BM6" s="68"/>
      <c r="BN6" s="68"/>
      <c r="BO6" s="68"/>
      <c r="BP6" s="68"/>
      <c r="BQ6" s="68"/>
      <c r="BR6" s="68"/>
      <c r="BS6" s="68"/>
      <c r="BT6" s="68"/>
      <c r="BU6" s="68"/>
      <c r="BV6" s="68"/>
      <c r="BW6" s="68"/>
    </row>
    <row r="7" spans="1:75" ht="71.25" customHeight="1" x14ac:dyDescent="0.15">
      <c r="A7" s="29">
        <v>4</v>
      </c>
      <c r="B7" s="30" t="s">
        <v>500</v>
      </c>
      <c r="C7" s="30" t="s">
        <v>343</v>
      </c>
      <c r="D7" s="29" t="s">
        <v>187</v>
      </c>
      <c r="E7" s="29">
        <v>2023</v>
      </c>
      <c r="F7" s="30" t="s">
        <v>431</v>
      </c>
      <c r="G7" s="122"/>
      <c r="H7" s="49"/>
      <c r="I7" s="52"/>
      <c r="J7" s="49" t="s">
        <v>545</v>
      </c>
      <c r="K7" s="49" t="s">
        <v>545</v>
      </c>
      <c r="L7" s="49" t="s">
        <v>545</v>
      </c>
      <c r="M7" s="49" t="s">
        <v>545</v>
      </c>
      <c r="N7" s="49" t="s">
        <v>545</v>
      </c>
      <c r="O7" s="115">
        <f>0.9*0.3*0.2*T7</f>
        <v>1890000.0000000002</v>
      </c>
      <c r="P7" s="115">
        <f>0.9*0.3*0.8*T7</f>
        <v>7560000.0000000009</v>
      </c>
      <c r="Q7" s="115">
        <f>0.9*0.7*0.4*T7</f>
        <v>8820000</v>
      </c>
      <c r="R7" s="115">
        <f>0.9*0.7*0.6*T7</f>
        <v>13230000</v>
      </c>
      <c r="S7" s="115">
        <f>T7*0.1</f>
        <v>3500000</v>
      </c>
      <c r="T7" s="117">
        <v>35000000</v>
      </c>
      <c r="U7" s="39">
        <f>T7*0.005</f>
        <v>175000</v>
      </c>
      <c r="V7" s="54" t="s">
        <v>154</v>
      </c>
      <c r="W7" s="54" t="s">
        <v>154</v>
      </c>
      <c r="X7" s="54" t="s">
        <v>154</v>
      </c>
      <c r="Y7" s="54" t="s">
        <v>154</v>
      </c>
      <c r="Z7" s="54" t="s">
        <v>154</v>
      </c>
      <c r="AA7" s="54" t="s">
        <v>154</v>
      </c>
      <c r="AB7" s="54" t="s">
        <v>154</v>
      </c>
      <c r="AC7" s="54" t="s">
        <v>154</v>
      </c>
      <c r="AD7" s="54" t="s">
        <v>154</v>
      </c>
      <c r="AE7" s="54" t="s">
        <v>154</v>
      </c>
      <c r="AF7" s="54" t="s">
        <v>154</v>
      </c>
      <c r="AG7" s="54" t="s">
        <v>154</v>
      </c>
      <c r="AH7" s="54" t="s">
        <v>154</v>
      </c>
      <c r="AI7" s="54" t="s">
        <v>154</v>
      </c>
      <c r="AJ7" s="58"/>
      <c r="AK7" s="58"/>
      <c r="AL7" s="58"/>
      <c r="AM7" s="58"/>
      <c r="AN7" s="58"/>
      <c r="AO7" s="58"/>
      <c r="AP7" s="58"/>
      <c r="AQ7" s="58"/>
      <c r="AR7" s="52">
        <v>83</v>
      </c>
      <c r="AS7" s="70" t="str">
        <f t="shared" si="3"/>
        <v>This Project does not fully meet qualification criteria</v>
      </c>
      <c r="AZ7" s="68"/>
      <c r="BA7" s="68"/>
      <c r="BB7" s="68"/>
      <c r="BC7" s="68"/>
      <c r="BD7" s="68"/>
      <c r="BE7" s="68"/>
      <c r="BF7" s="68"/>
      <c r="BG7" s="68"/>
      <c r="BI7" s="68"/>
      <c r="BJ7" s="68"/>
      <c r="BK7" s="68"/>
      <c r="BL7" s="68"/>
      <c r="BM7" s="68"/>
      <c r="BN7" s="68"/>
      <c r="BO7" s="68"/>
      <c r="BP7" s="68"/>
      <c r="BQ7" s="68"/>
      <c r="BR7" s="68"/>
      <c r="BS7" s="68"/>
      <c r="BT7" s="68"/>
      <c r="BU7" s="68"/>
      <c r="BV7" s="68"/>
      <c r="BW7" s="68"/>
    </row>
    <row r="8" spans="1:75" ht="71.25" customHeight="1" x14ac:dyDescent="0.15">
      <c r="A8" s="29">
        <v>5</v>
      </c>
      <c r="B8" s="30" t="s">
        <v>501</v>
      </c>
      <c r="C8" s="30" t="s">
        <v>343</v>
      </c>
      <c r="D8" s="29" t="s">
        <v>499</v>
      </c>
      <c r="E8" s="29">
        <v>2022</v>
      </c>
      <c r="F8" s="30" t="s">
        <v>502</v>
      </c>
      <c r="G8" s="30" t="s">
        <v>553</v>
      </c>
      <c r="H8" s="49" t="s">
        <v>558</v>
      </c>
      <c r="I8" s="52">
        <f>5000*1.8</f>
        <v>9000</v>
      </c>
      <c r="J8" s="49" t="s">
        <v>545</v>
      </c>
      <c r="K8" s="49" t="s">
        <v>545</v>
      </c>
      <c r="L8" s="49" t="s">
        <v>545</v>
      </c>
      <c r="M8" s="49" t="s">
        <v>545</v>
      </c>
      <c r="N8" s="49" t="s">
        <v>545</v>
      </c>
      <c r="O8" s="115">
        <f t="shared" ref="O8" si="4">0.9*0.25*0.2*T8</f>
        <v>45000.000000000007</v>
      </c>
      <c r="P8" s="115">
        <f t="shared" ref="P8" si="5">0.9*0.25*0.8*T8</f>
        <v>180000.00000000003</v>
      </c>
      <c r="Q8" s="115">
        <f t="shared" ref="Q8" si="6">0.9*0.75*0.6*T8</f>
        <v>405000</v>
      </c>
      <c r="R8" s="115">
        <f t="shared" ref="R8" si="7">0.9*0.75*0.4*T8</f>
        <v>270000</v>
      </c>
      <c r="S8" s="115">
        <f t="shared" ref="S8" si="8">T8*0.1</f>
        <v>100000</v>
      </c>
      <c r="T8" s="118">
        <v>1000000</v>
      </c>
      <c r="U8" s="39">
        <f>0.01*T8</f>
        <v>10000</v>
      </c>
      <c r="V8" s="54" t="s">
        <v>154</v>
      </c>
      <c r="W8" s="54" t="s">
        <v>154</v>
      </c>
      <c r="X8" s="54" t="s">
        <v>154</v>
      </c>
      <c r="Y8" s="54" t="s">
        <v>154</v>
      </c>
      <c r="Z8" s="54" t="s">
        <v>154</v>
      </c>
      <c r="AA8" s="54" t="s">
        <v>154</v>
      </c>
      <c r="AB8" s="54" t="s">
        <v>154</v>
      </c>
      <c r="AC8" s="54" t="s">
        <v>154</v>
      </c>
      <c r="AD8" s="54" t="s">
        <v>154</v>
      </c>
      <c r="AE8" s="54" t="s">
        <v>154</v>
      </c>
      <c r="AF8" s="54" t="s">
        <v>154</v>
      </c>
      <c r="AG8" s="54" t="s">
        <v>154</v>
      </c>
      <c r="AH8" s="54" t="s">
        <v>154</v>
      </c>
      <c r="AI8" s="54" t="s">
        <v>154</v>
      </c>
      <c r="AJ8" s="58"/>
      <c r="AK8" s="58"/>
      <c r="AL8" s="58"/>
      <c r="AM8" s="58"/>
      <c r="AN8" s="58"/>
      <c r="AO8" s="58"/>
      <c r="AP8" s="58"/>
      <c r="AQ8" s="58"/>
      <c r="AR8" s="52">
        <v>65</v>
      </c>
      <c r="AS8" s="70" t="str">
        <f>IF(BW8=14,"","This Project does not fully meet qualification criteria")</f>
        <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f>VLOOKUP(V8,'Validation Lists'!$B$229:$C$230,2,FALSE)</f>
        <v>1</v>
      </c>
      <c r="BJ8" s="68">
        <f>VLOOKUP(W8,'Validation Lists'!$B$229:$C$230,2,FALSE)</f>
        <v>1</v>
      </c>
      <c r="BK8" s="68">
        <f>VLOOKUP(X8,'Validation Lists'!$B$229:$C$230,2,FALSE)</f>
        <v>1</v>
      </c>
      <c r="BL8" s="68">
        <f>VLOOKUP(Y8,'Validation Lists'!$B$229:$C$230,2,FALSE)</f>
        <v>1</v>
      </c>
      <c r="BM8" s="68">
        <f>VLOOKUP(Z8,'Validation Lists'!$B$229:$C$230,2,FALSE)</f>
        <v>1</v>
      </c>
      <c r="BN8" s="68">
        <f>VLOOKUP(AA8,'Validation Lists'!$B$229:$C$230,2,FALSE)</f>
        <v>1</v>
      </c>
      <c r="BO8" s="68">
        <f>VLOOKUP(AB8,'Validation Lists'!$B$229:$C$230,2,FALSE)</f>
        <v>1</v>
      </c>
      <c r="BP8" s="68">
        <f>VLOOKUP(AC8,'Validation Lists'!$B$229:$C$230,2,FALSE)</f>
        <v>1</v>
      </c>
      <c r="BQ8" s="68">
        <f>VLOOKUP(AD8,'Validation Lists'!$B$229:$C$230,2,FALSE)</f>
        <v>1</v>
      </c>
      <c r="BR8" s="68">
        <f>VLOOKUP(AE8,'Validation Lists'!$B$229:$C$230,2,FALSE)</f>
        <v>1</v>
      </c>
      <c r="BS8" s="68">
        <f>VLOOKUP(AF8,'Validation Lists'!$B$229:$C$230,2,FALSE)</f>
        <v>1</v>
      </c>
      <c r="BT8" s="68">
        <f>VLOOKUP(AG8,'Validation Lists'!$B$229:$C$230,2,FALSE)</f>
        <v>1</v>
      </c>
      <c r="BU8" s="68">
        <f>VLOOKUP(AH8,'Validation Lists'!$B$229:$C$230,2,FALSE)</f>
        <v>1</v>
      </c>
      <c r="BV8" s="68">
        <f>VLOOKUP(AI8,'Validation Lists'!$B$229:$C$230,2,FALSE)</f>
        <v>1</v>
      </c>
      <c r="BW8" s="68">
        <f t="shared" ref="BW8" si="9">SUM(BI8:BV8)</f>
        <v>14</v>
      </c>
    </row>
    <row r="9" spans="1:75" ht="71.25" customHeight="1" x14ac:dyDescent="0.15">
      <c r="A9" s="29">
        <v>6</v>
      </c>
      <c r="B9" s="30" t="s">
        <v>503</v>
      </c>
      <c r="C9" s="30" t="s">
        <v>343</v>
      </c>
      <c r="D9" s="29" t="s">
        <v>192</v>
      </c>
      <c r="E9" s="29">
        <v>2025</v>
      </c>
      <c r="F9" s="30" t="s">
        <v>433</v>
      </c>
      <c r="G9" s="30" t="s">
        <v>434</v>
      </c>
      <c r="H9" s="49" t="s">
        <v>531</v>
      </c>
      <c r="I9" s="52">
        <v>38840</v>
      </c>
      <c r="J9" s="49" t="s">
        <v>528</v>
      </c>
      <c r="K9" s="49" t="s">
        <v>551</v>
      </c>
      <c r="L9" s="49" t="s">
        <v>552</v>
      </c>
      <c r="M9" s="49" t="s">
        <v>550</v>
      </c>
      <c r="N9" s="49" t="s">
        <v>533</v>
      </c>
      <c r="O9" s="115">
        <f>0.95*0.35*0.2*T9</f>
        <v>332499.99999999994</v>
      </c>
      <c r="P9" s="115">
        <f>0.95*0.35*0.8*T9</f>
        <v>1329999.9999999998</v>
      </c>
      <c r="Q9" s="115">
        <f>0.95*0.65*0.4*T9</f>
        <v>1235000</v>
      </c>
      <c r="R9" s="115">
        <f>0.95*0.65*0.6*T9</f>
        <v>1852499.9999999998</v>
      </c>
      <c r="S9" s="115">
        <f>T9*0.05</f>
        <v>250000</v>
      </c>
      <c r="T9" s="118">
        <v>5000000</v>
      </c>
      <c r="U9" s="39">
        <f>T9*0.075</f>
        <v>375000</v>
      </c>
      <c r="V9" s="54"/>
      <c r="W9" s="54"/>
      <c r="X9" s="54"/>
      <c r="Y9" s="54"/>
      <c r="Z9" s="54"/>
      <c r="AA9" s="54"/>
      <c r="AB9" s="54"/>
      <c r="AC9" s="54"/>
      <c r="AD9" s="54"/>
      <c r="AE9" s="54"/>
      <c r="AF9" s="54"/>
      <c r="AG9" s="54"/>
      <c r="AH9" s="54"/>
      <c r="AI9" s="54"/>
      <c r="AJ9" s="58"/>
      <c r="AK9" s="58"/>
      <c r="AL9" s="58"/>
      <c r="AM9" s="58"/>
      <c r="AN9" s="58"/>
      <c r="AO9" s="58"/>
      <c r="AP9" s="58"/>
      <c r="AQ9" s="58"/>
      <c r="AR9" s="52">
        <v>55</v>
      </c>
      <c r="AS9" s="70" t="e">
        <f t="shared" si="3"/>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ref="BW9:BW72" si="10">SUM(BI9:BV9)</f>
        <v>#N/A</v>
      </c>
    </row>
    <row r="10" spans="1:75" ht="71.25" customHeight="1" x14ac:dyDescent="0.15">
      <c r="A10" s="29">
        <v>7</v>
      </c>
      <c r="B10" s="30" t="s">
        <v>505</v>
      </c>
      <c r="C10" s="30" t="s">
        <v>343</v>
      </c>
      <c r="D10" s="29" t="s">
        <v>192</v>
      </c>
      <c r="E10" s="29">
        <v>2022</v>
      </c>
      <c r="F10" s="30" t="s">
        <v>433</v>
      </c>
      <c r="G10" s="30" t="s">
        <v>434</v>
      </c>
      <c r="H10" s="49" t="s">
        <v>531</v>
      </c>
      <c r="I10" s="52">
        <v>41700</v>
      </c>
      <c r="J10" s="49" t="s">
        <v>528</v>
      </c>
      <c r="K10" s="49" t="s">
        <v>551</v>
      </c>
      <c r="L10" s="49" t="s">
        <v>552</v>
      </c>
      <c r="M10" s="49" t="s">
        <v>550</v>
      </c>
      <c r="N10" s="49" t="s">
        <v>533</v>
      </c>
      <c r="O10" s="115">
        <f>0.95*0.35*0.2*T10</f>
        <v>299249.99999999994</v>
      </c>
      <c r="P10" s="115">
        <f>0.95*0.35*0.8*T10</f>
        <v>1196999.9999999998</v>
      </c>
      <c r="Q10" s="115">
        <f>0.95*0.65*0.4*T10</f>
        <v>1111500</v>
      </c>
      <c r="R10" s="115">
        <f>0.95*0.65*0.6*T10</f>
        <v>1667249.9999999998</v>
      </c>
      <c r="S10" s="115">
        <f>T10*0.05</f>
        <v>225000</v>
      </c>
      <c r="T10" s="118">
        <v>4500000</v>
      </c>
      <c r="U10" s="39">
        <f>0.075*T10</f>
        <v>337500</v>
      </c>
      <c r="V10" s="54"/>
      <c r="W10" s="54"/>
      <c r="X10" s="54"/>
      <c r="Y10" s="54"/>
      <c r="Z10" s="54"/>
      <c r="AA10" s="54"/>
      <c r="AB10" s="54"/>
      <c r="AC10" s="54"/>
      <c r="AD10" s="54"/>
      <c r="AE10" s="54"/>
      <c r="AF10" s="54"/>
      <c r="AG10" s="54"/>
      <c r="AH10" s="54"/>
      <c r="AI10" s="54"/>
      <c r="AJ10" s="58"/>
      <c r="AK10" s="58"/>
      <c r="AL10" s="58"/>
      <c r="AM10" s="58"/>
      <c r="AN10" s="58"/>
      <c r="AO10" s="58"/>
      <c r="AP10" s="58"/>
      <c r="AQ10" s="58"/>
      <c r="AR10" s="52">
        <v>55</v>
      </c>
      <c r="AS10" s="70" t="e">
        <f t="shared" si="3"/>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10"/>
        <v>#N/A</v>
      </c>
    </row>
    <row r="11" spans="1:75" ht="25" customHeight="1" x14ac:dyDescent="0.15">
      <c r="A11" s="29"/>
      <c r="B11" s="29"/>
      <c r="C11" s="29"/>
      <c r="D11" s="29"/>
      <c r="E11" s="29"/>
      <c r="F11" s="30"/>
      <c r="G11" s="30"/>
      <c r="H11" s="52"/>
      <c r="I11" s="52"/>
      <c r="J11" s="52"/>
      <c r="K11" s="52"/>
      <c r="L11" s="52"/>
      <c r="M11" s="52"/>
      <c r="N11" s="52"/>
      <c r="O11" s="53"/>
      <c r="P11" s="53"/>
      <c r="Q11" s="53"/>
      <c r="R11" s="53"/>
      <c r="S11" s="53"/>
      <c r="T11" s="53"/>
      <c r="U11" s="53"/>
      <c r="V11" s="54"/>
      <c r="W11" s="54"/>
      <c r="X11" s="54"/>
      <c r="Y11" s="54"/>
      <c r="Z11" s="54"/>
      <c r="AA11" s="54"/>
      <c r="AB11" s="54"/>
      <c r="AC11" s="54"/>
      <c r="AD11" s="54"/>
      <c r="AE11" s="54"/>
      <c r="AF11" s="54"/>
      <c r="AG11" s="54"/>
      <c r="AH11" s="54"/>
      <c r="AI11" s="54"/>
      <c r="AJ11" s="58"/>
      <c r="AK11" s="58"/>
      <c r="AL11" s="58"/>
      <c r="AM11" s="58"/>
      <c r="AN11" s="58"/>
      <c r="AO11" s="58"/>
      <c r="AP11" s="58"/>
      <c r="AQ11" s="58"/>
      <c r="AR11" s="52" t="e">
        <f t="shared" ref="AR11:AR68" si="11">ROUND((AZ$2*AZ11+BA$2*BA11+BB$2*BB11+BC$2*BC11+BD$2*BD11+BE$2*BE11+BF$2*BF11+BG$2*BG11)/3,0)</f>
        <v>#N/A</v>
      </c>
      <c r="AS11" s="70" t="e">
        <f t="shared" si="3"/>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10"/>
        <v>#N/A</v>
      </c>
    </row>
    <row r="12" spans="1:75" ht="25" customHeight="1" x14ac:dyDescent="0.15">
      <c r="A12" s="29"/>
      <c r="B12" s="29"/>
      <c r="C12" s="29"/>
      <c r="D12" s="29"/>
      <c r="E12" s="29"/>
      <c r="F12" s="30"/>
      <c r="G12" s="30"/>
      <c r="H12" s="52"/>
      <c r="I12" s="52"/>
      <c r="J12" s="52"/>
      <c r="K12" s="52"/>
      <c r="L12" s="52"/>
      <c r="M12" s="52"/>
      <c r="N12" s="52"/>
      <c r="O12" s="53"/>
      <c r="P12" s="53"/>
      <c r="Q12" s="53"/>
      <c r="R12" s="53"/>
      <c r="S12" s="53"/>
      <c r="T12" s="53"/>
      <c r="U12" s="53"/>
      <c r="V12" s="54"/>
      <c r="W12" s="54"/>
      <c r="X12" s="54"/>
      <c r="Y12" s="54"/>
      <c r="Z12" s="54"/>
      <c r="AA12" s="54"/>
      <c r="AB12" s="54"/>
      <c r="AC12" s="54"/>
      <c r="AD12" s="54"/>
      <c r="AE12" s="54"/>
      <c r="AF12" s="54"/>
      <c r="AG12" s="54"/>
      <c r="AH12" s="54"/>
      <c r="AI12" s="54"/>
      <c r="AJ12" s="58"/>
      <c r="AK12" s="58"/>
      <c r="AL12" s="58"/>
      <c r="AM12" s="58"/>
      <c r="AN12" s="58"/>
      <c r="AO12" s="58"/>
      <c r="AP12" s="58"/>
      <c r="AQ12" s="58"/>
      <c r="AR12" s="52" t="e">
        <f t="shared" si="11"/>
        <v>#N/A</v>
      </c>
      <c r="AS12" s="70" t="e">
        <f t="shared" si="3"/>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10"/>
        <v>#N/A</v>
      </c>
    </row>
    <row r="13" spans="1:75" ht="25" customHeight="1" x14ac:dyDescent="0.15">
      <c r="A13" s="29"/>
      <c r="B13" s="29"/>
      <c r="C13" s="29"/>
      <c r="D13" s="29"/>
      <c r="E13" s="29"/>
      <c r="F13" s="30"/>
      <c r="G13" s="30"/>
      <c r="H13" s="52"/>
      <c r="I13" s="52"/>
      <c r="J13" s="52"/>
      <c r="K13" s="52"/>
      <c r="L13" s="52"/>
      <c r="M13" s="52"/>
      <c r="N13" s="52"/>
      <c r="O13" s="53"/>
      <c r="P13" s="53"/>
      <c r="Q13" s="53"/>
      <c r="R13" s="53"/>
      <c r="S13" s="53"/>
      <c r="T13" s="53"/>
      <c r="U13" s="53"/>
      <c r="V13" s="54"/>
      <c r="W13" s="54"/>
      <c r="X13" s="54"/>
      <c r="Y13" s="54"/>
      <c r="Z13" s="54"/>
      <c r="AA13" s="54"/>
      <c r="AB13" s="54"/>
      <c r="AC13" s="54"/>
      <c r="AD13" s="54"/>
      <c r="AE13" s="54"/>
      <c r="AF13" s="54"/>
      <c r="AG13" s="54"/>
      <c r="AH13" s="54"/>
      <c r="AI13" s="54"/>
      <c r="AJ13" s="58"/>
      <c r="AK13" s="58"/>
      <c r="AL13" s="58"/>
      <c r="AM13" s="58"/>
      <c r="AN13" s="58"/>
      <c r="AO13" s="58"/>
      <c r="AP13" s="58"/>
      <c r="AQ13" s="58"/>
      <c r="AR13" s="52" t="e">
        <f t="shared" si="11"/>
        <v>#N/A</v>
      </c>
      <c r="AS13" s="70" t="e">
        <f t="shared" si="3"/>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10"/>
        <v>#N/A</v>
      </c>
    </row>
    <row r="14" spans="1:75" ht="25" customHeight="1" x14ac:dyDescent="0.15">
      <c r="A14" s="29"/>
      <c r="B14" s="29"/>
      <c r="C14" s="29"/>
      <c r="D14" s="29"/>
      <c r="E14" s="29"/>
      <c r="F14" s="30"/>
      <c r="G14" s="30"/>
      <c r="H14" s="52"/>
      <c r="I14" s="52"/>
      <c r="J14" s="52"/>
      <c r="K14" s="52"/>
      <c r="L14" s="52"/>
      <c r="M14" s="52"/>
      <c r="N14" s="52"/>
      <c r="O14" s="53"/>
      <c r="P14" s="53"/>
      <c r="Q14" s="53"/>
      <c r="R14" s="53"/>
      <c r="S14" s="53"/>
      <c r="T14" s="53"/>
      <c r="U14" s="53"/>
      <c r="V14" s="54"/>
      <c r="W14" s="54"/>
      <c r="X14" s="54"/>
      <c r="Y14" s="54"/>
      <c r="Z14" s="54"/>
      <c r="AA14" s="54"/>
      <c r="AB14" s="54"/>
      <c r="AC14" s="54"/>
      <c r="AD14" s="54"/>
      <c r="AE14" s="54"/>
      <c r="AF14" s="54"/>
      <c r="AG14" s="54"/>
      <c r="AH14" s="54"/>
      <c r="AI14" s="54"/>
      <c r="AJ14" s="58"/>
      <c r="AK14" s="58"/>
      <c r="AL14" s="58"/>
      <c r="AM14" s="58"/>
      <c r="AN14" s="58"/>
      <c r="AO14" s="58"/>
      <c r="AP14" s="58"/>
      <c r="AQ14" s="58"/>
      <c r="AR14" s="52" t="e">
        <f t="shared" si="11"/>
        <v>#N/A</v>
      </c>
      <c r="AS14" s="70" t="e">
        <f t="shared" si="3"/>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10"/>
        <v>#N/A</v>
      </c>
    </row>
    <row r="15" spans="1:75" ht="25" customHeight="1" x14ac:dyDescent="0.15">
      <c r="A15" s="29"/>
      <c r="B15" s="29"/>
      <c r="C15" s="29"/>
      <c r="D15" s="29"/>
      <c r="E15" s="29"/>
      <c r="F15" s="30"/>
      <c r="G15" s="30"/>
      <c r="H15" s="52"/>
      <c r="I15" s="52"/>
      <c r="J15" s="52"/>
      <c r="K15" s="52"/>
      <c r="L15" s="52"/>
      <c r="M15" s="52"/>
      <c r="N15" s="52"/>
      <c r="O15" s="53"/>
      <c r="P15" s="53"/>
      <c r="Q15" s="53"/>
      <c r="R15" s="53"/>
      <c r="S15" s="53"/>
      <c r="T15" s="53"/>
      <c r="U15" s="53"/>
      <c r="V15" s="60"/>
      <c r="W15" s="60"/>
      <c r="X15" s="60"/>
      <c r="Y15" s="60"/>
      <c r="Z15" s="60"/>
      <c r="AA15" s="60"/>
      <c r="AB15" s="60"/>
      <c r="AC15" s="60"/>
      <c r="AD15" s="60"/>
      <c r="AE15" s="60"/>
      <c r="AF15" s="60"/>
      <c r="AG15" s="60"/>
      <c r="AH15" s="60"/>
      <c r="AI15" s="60"/>
      <c r="AJ15" s="58"/>
      <c r="AK15" s="58"/>
      <c r="AL15" s="58"/>
      <c r="AM15" s="58"/>
      <c r="AN15" s="58"/>
      <c r="AO15" s="58"/>
      <c r="AP15" s="58"/>
      <c r="AQ15" s="58"/>
      <c r="AR15" s="52" t="e">
        <f t="shared" si="11"/>
        <v>#N/A</v>
      </c>
      <c r="AS15" s="70" t="e">
        <f t="shared" si="3"/>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10"/>
        <v>#N/A</v>
      </c>
    </row>
    <row r="16" spans="1:75" ht="25" customHeight="1" x14ac:dyDescent="0.15">
      <c r="A16" s="29"/>
      <c r="B16" s="29"/>
      <c r="C16" s="29"/>
      <c r="D16" s="29"/>
      <c r="E16" s="29"/>
      <c r="F16" s="30"/>
      <c r="G16" s="30"/>
      <c r="H16" s="52"/>
      <c r="I16" s="52"/>
      <c r="J16" s="52"/>
      <c r="K16" s="52"/>
      <c r="L16" s="52"/>
      <c r="M16" s="52"/>
      <c r="N16" s="52"/>
      <c r="O16" s="53"/>
      <c r="P16" s="53"/>
      <c r="Q16" s="53"/>
      <c r="R16" s="53"/>
      <c r="S16" s="53"/>
      <c r="T16" s="53"/>
      <c r="U16" s="53"/>
      <c r="V16" s="60"/>
      <c r="W16" s="60"/>
      <c r="X16" s="60"/>
      <c r="Y16" s="60"/>
      <c r="Z16" s="60"/>
      <c r="AA16" s="60"/>
      <c r="AB16" s="60"/>
      <c r="AC16" s="60"/>
      <c r="AD16" s="60"/>
      <c r="AE16" s="60"/>
      <c r="AF16" s="60"/>
      <c r="AG16" s="60"/>
      <c r="AH16" s="60"/>
      <c r="AI16" s="60"/>
      <c r="AJ16" s="58"/>
      <c r="AK16" s="58"/>
      <c r="AL16" s="58"/>
      <c r="AM16" s="58"/>
      <c r="AN16" s="58"/>
      <c r="AO16" s="58"/>
      <c r="AP16" s="58"/>
      <c r="AQ16" s="58"/>
      <c r="AR16" s="52" t="e">
        <f t="shared" si="11"/>
        <v>#N/A</v>
      </c>
      <c r="AS16" s="70" t="e">
        <f t="shared" si="3"/>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10"/>
        <v>#N/A</v>
      </c>
    </row>
    <row r="17" spans="1:75" ht="25" customHeight="1" x14ac:dyDescent="0.15">
      <c r="A17" s="29"/>
      <c r="B17" s="29"/>
      <c r="C17" s="29"/>
      <c r="D17" s="29"/>
      <c r="E17" s="29"/>
      <c r="F17" s="30"/>
      <c r="G17" s="30"/>
      <c r="H17" s="52"/>
      <c r="I17" s="52"/>
      <c r="J17" s="52"/>
      <c r="K17" s="52"/>
      <c r="L17" s="52"/>
      <c r="M17" s="52"/>
      <c r="N17" s="52"/>
      <c r="O17" s="53"/>
      <c r="P17" s="53"/>
      <c r="Q17" s="53"/>
      <c r="R17" s="53"/>
      <c r="S17" s="53"/>
      <c r="T17" s="53"/>
      <c r="U17" s="53"/>
      <c r="V17" s="60"/>
      <c r="W17" s="60"/>
      <c r="X17" s="60"/>
      <c r="Y17" s="60"/>
      <c r="Z17" s="60"/>
      <c r="AA17" s="60"/>
      <c r="AB17" s="60"/>
      <c r="AC17" s="60"/>
      <c r="AD17" s="60"/>
      <c r="AE17" s="60"/>
      <c r="AF17" s="60"/>
      <c r="AG17" s="60"/>
      <c r="AH17" s="60"/>
      <c r="AI17" s="60"/>
      <c r="AJ17" s="58"/>
      <c r="AK17" s="58"/>
      <c r="AL17" s="58"/>
      <c r="AM17" s="58"/>
      <c r="AN17" s="58"/>
      <c r="AO17" s="58"/>
      <c r="AP17" s="58"/>
      <c r="AQ17" s="58"/>
      <c r="AR17" s="52" t="e">
        <f t="shared" si="11"/>
        <v>#N/A</v>
      </c>
      <c r="AS17" s="70" t="e">
        <f t="shared" si="3"/>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10"/>
        <v>#N/A</v>
      </c>
    </row>
    <row r="18" spans="1:75" ht="25" customHeight="1" x14ac:dyDescent="0.15">
      <c r="A18" s="29"/>
      <c r="B18" s="29"/>
      <c r="C18" s="29"/>
      <c r="D18" s="29"/>
      <c r="E18" s="29"/>
      <c r="F18" s="30"/>
      <c r="G18" s="30"/>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11"/>
        <v>#N/A</v>
      </c>
      <c r="AS18" s="70" t="e">
        <f t="shared" si="3"/>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10"/>
        <v>#N/A</v>
      </c>
    </row>
    <row r="19" spans="1:75" ht="25" customHeight="1" x14ac:dyDescent="0.15">
      <c r="A19" s="29"/>
      <c r="B19" s="29"/>
      <c r="C19" s="29"/>
      <c r="D19" s="29"/>
      <c r="E19" s="29"/>
      <c r="F19" s="30"/>
      <c r="G19" s="30"/>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11"/>
        <v>#N/A</v>
      </c>
      <c r="AS19" s="70" t="e">
        <f t="shared" si="3"/>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10"/>
        <v>#N/A</v>
      </c>
    </row>
    <row r="20" spans="1:75" ht="25" customHeight="1" x14ac:dyDescent="0.15">
      <c r="A20" s="29"/>
      <c r="B20" s="29"/>
      <c r="C20" s="29"/>
      <c r="D20" s="29"/>
      <c r="E20" s="29"/>
      <c r="F20" s="30"/>
      <c r="G20" s="30"/>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11"/>
        <v>#N/A</v>
      </c>
      <c r="AS20" s="70" t="e">
        <f t="shared" si="3"/>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10"/>
        <v>#N/A</v>
      </c>
    </row>
    <row r="21" spans="1:75" ht="25" customHeight="1" x14ac:dyDescent="0.15">
      <c r="A21" s="29"/>
      <c r="B21" s="29"/>
      <c r="C21" s="29"/>
      <c r="D21" s="29"/>
      <c r="E21" s="29"/>
      <c r="F21" s="30"/>
      <c r="G21" s="30"/>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11"/>
        <v>#N/A</v>
      </c>
      <c r="AS21" s="70" t="e">
        <f t="shared" si="3"/>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10"/>
        <v>#N/A</v>
      </c>
    </row>
    <row r="22" spans="1:75" ht="25" customHeight="1" x14ac:dyDescent="0.15">
      <c r="A22" s="29"/>
      <c r="B22" s="29"/>
      <c r="C22" s="29"/>
      <c r="D22" s="29"/>
      <c r="E22" s="29"/>
      <c r="F22" s="30"/>
      <c r="G22" s="30"/>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11"/>
        <v>#N/A</v>
      </c>
      <c r="AS22" s="70" t="e">
        <f t="shared" si="3"/>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10"/>
        <v>#N/A</v>
      </c>
    </row>
    <row r="23" spans="1:75" ht="25" customHeight="1" x14ac:dyDescent="0.15">
      <c r="A23" s="29"/>
      <c r="B23" s="29"/>
      <c r="C23" s="29"/>
      <c r="D23" s="29"/>
      <c r="E23" s="29"/>
      <c r="F23" s="30"/>
      <c r="G23" s="30"/>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11"/>
        <v>#N/A</v>
      </c>
      <c r="AS23" s="70" t="e">
        <f t="shared" si="3"/>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10"/>
        <v>#N/A</v>
      </c>
    </row>
    <row r="24" spans="1:75" ht="25" customHeight="1" x14ac:dyDescent="0.15">
      <c r="A24" s="29"/>
      <c r="B24" s="29"/>
      <c r="C24" s="29"/>
      <c r="D24" s="29"/>
      <c r="E24" s="29"/>
      <c r="F24" s="30"/>
      <c r="G24" s="30"/>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11"/>
        <v>#N/A</v>
      </c>
      <c r="AS24" s="70" t="e">
        <f t="shared" si="3"/>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10"/>
        <v>#N/A</v>
      </c>
    </row>
    <row r="25" spans="1:75" ht="25" customHeight="1" x14ac:dyDescent="0.15">
      <c r="A25" s="29"/>
      <c r="B25" s="29"/>
      <c r="C25" s="29"/>
      <c r="D25" s="29"/>
      <c r="E25" s="29"/>
      <c r="F25" s="30"/>
      <c r="G25" s="30"/>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11"/>
        <v>#N/A</v>
      </c>
      <c r="AS25" s="70" t="e">
        <f t="shared" si="3"/>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10"/>
        <v>#N/A</v>
      </c>
    </row>
    <row r="26" spans="1:75" ht="25" customHeight="1" x14ac:dyDescent="0.15">
      <c r="A26" s="29"/>
      <c r="B26" s="29"/>
      <c r="C26" s="29"/>
      <c r="D26" s="29"/>
      <c r="E26" s="29"/>
      <c r="F26" s="30"/>
      <c r="G26" s="30"/>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11"/>
        <v>#N/A</v>
      </c>
      <c r="AS26" s="70" t="e">
        <f t="shared" si="3"/>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10"/>
        <v>#N/A</v>
      </c>
    </row>
    <row r="27" spans="1:75" ht="25" customHeight="1" x14ac:dyDescent="0.15">
      <c r="A27" s="29"/>
      <c r="B27" s="29"/>
      <c r="C27" s="29"/>
      <c r="D27" s="29"/>
      <c r="E27" s="29"/>
      <c r="F27" s="30"/>
      <c r="G27" s="30"/>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11"/>
        <v>#N/A</v>
      </c>
      <c r="AS27" s="70" t="e">
        <f t="shared" si="3"/>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10"/>
        <v>#N/A</v>
      </c>
    </row>
    <row r="28" spans="1:75" ht="25" customHeight="1" x14ac:dyDescent="0.15">
      <c r="A28" s="29"/>
      <c r="B28" s="29"/>
      <c r="C28" s="29"/>
      <c r="D28" s="29"/>
      <c r="E28" s="29"/>
      <c r="F28" s="30"/>
      <c r="G28" s="30"/>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11"/>
        <v>#N/A</v>
      </c>
      <c r="AS28" s="70" t="e">
        <f t="shared" si="3"/>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10"/>
        <v>#N/A</v>
      </c>
    </row>
    <row r="29" spans="1:75" ht="25" customHeight="1" x14ac:dyDescent="0.15">
      <c r="A29" s="29"/>
      <c r="B29" s="29"/>
      <c r="C29" s="29"/>
      <c r="D29" s="29"/>
      <c r="E29" s="29"/>
      <c r="F29" s="30"/>
      <c r="G29" s="30"/>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11"/>
        <v>#N/A</v>
      </c>
      <c r="AS29" s="70" t="e">
        <f t="shared" si="3"/>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10"/>
        <v>#N/A</v>
      </c>
    </row>
    <row r="30" spans="1:75" ht="25" customHeight="1" x14ac:dyDescent="0.15">
      <c r="A30" s="29"/>
      <c r="B30" s="29"/>
      <c r="C30" s="29"/>
      <c r="D30" s="29"/>
      <c r="E30" s="29"/>
      <c r="F30" s="30"/>
      <c r="G30" s="30"/>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11"/>
        <v>#N/A</v>
      </c>
      <c r="AS30" s="70" t="e">
        <f t="shared" si="3"/>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10"/>
        <v>#N/A</v>
      </c>
    </row>
    <row r="31" spans="1:75" ht="25" customHeight="1" x14ac:dyDescent="0.15">
      <c r="A31" s="29"/>
      <c r="B31" s="29"/>
      <c r="C31" s="29"/>
      <c r="D31" s="29"/>
      <c r="E31" s="29"/>
      <c r="F31" s="30"/>
      <c r="G31" s="30"/>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11"/>
        <v>#N/A</v>
      </c>
      <c r="AS31" s="70" t="e">
        <f t="shared" si="3"/>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10"/>
        <v>#N/A</v>
      </c>
    </row>
    <row r="32" spans="1:75" ht="25" customHeight="1" x14ac:dyDescent="0.15">
      <c r="A32" s="29"/>
      <c r="B32" s="29"/>
      <c r="C32" s="29"/>
      <c r="D32" s="29"/>
      <c r="E32" s="29"/>
      <c r="F32" s="30"/>
      <c r="G32" s="30"/>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11"/>
        <v>#N/A</v>
      </c>
      <c r="AS32" s="70" t="e">
        <f t="shared" si="3"/>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10"/>
        <v>#N/A</v>
      </c>
    </row>
    <row r="33" spans="1:75" ht="25" customHeight="1" x14ac:dyDescent="0.15">
      <c r="A33" s="29"/>
      <c r="B33" s="29"/>
      <c r="C33" s="29"/>
      <c r="D33" s="29"/>
      <c r="E33" s="29"/>
      <c r="F33" s="30"/>
      <c r="G33" s="30"/>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11"/>
        <v>#N/A</v>
      </c>
      <c r="AS33" s="70" t="e">
        <f t="shared" si="3"/>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10"/>
        <v>#N/A</v>
      </c>
    </row>
    <row r="34" spans="1:75" ht="25" customHeight="1" x14ac:dyDescent="0.15">
      <c r="A34" s="29"/>
      <c r="B34" s="29"/>
      <c r="C34" s="29"/>
      <c r="D34" s="29"/>
      <c r="E34" s="29"/>
      <c r="F34" s="30"/>
      <c r="G34" s="30"/>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11"/>
        <v>#N/A</v>
      </c>
      <c r="AS34" s="70" t="e">
        <f t="shared" si="3"/>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10"/>
        <v>#N/A</v>
      </c>
    </row>
    <row r="35" spans="1:75" ht="25" customHeight="1" x14ac:dyDescent="0.15">
      <c r="A35" s="29"/>
      <c r="B35" s="29"/>
      <c r="C35" s="29"/>
      <c r="D35" s="29"/>
      <c r="E35" s="29"/>
      <c r="F35" s="30"/>
      <c r="G35" s="30"/>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11"/>
        <v>#N/A</v>
      </c>
      <c r="AS35" s="70" t="e">
        <f t="shared" si="3"/>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10"/>
        <v>#N/A</v>
      </c>
    </row>
    <row r="36" spans="1:75" ht="25" customHeight="1" x14ac:dyDescent="0.15">
      <c r="A36" s="29"/>
      <c r="B36" s="29"/>
      <c r="C36" s="29"/>
      <c r="D36" s="29"/>
      <c r="E36" s="29"/>
      <c r="F36" s="30"/>
      <c r="G36" s="30"/>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11"/>
        <v>#N/A</v>
      </c>
      <c r="AS36" s="70" t="e">
        <f t="shared" si="3"/>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10"/>
        <v>#N/A</v>
      </c>
    </row>
    <row r="37" spans="1:75" ht="25" customHeight="1" x14ac:dyDescent="0.15">
      <c r="A37" s="29"/>
      <c r="B37" s="29"/>
      <c r="C37" s="29"/>
      <c r="D37" s="29"/>
      <c r="E37" s="29"/>
      <c r="F37" s="30"/>
      <c r="G37" s="30"/>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11"/>
        <v>#N/A</v>
      </c>
      <c r="AS37" s="70" t="e">
        <f t="shared" si="3"/>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10"/>
        <v>#N/A</v>
      </c>
    </row>
    <row r="38" spans="1:75" ht="25" customHeight="1" x14ac:dyDescent="0.15">
      <c r="A38" s="29"/>
      <c r="B38" s="29"/>
      <c r="C38" s="29"/>
      <c r="D38" s="29"/>
      <c r="E38" s="29"/>
      <c r="F38" s="30"/>
      <c r="G38" s="30"/>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11"/>
        <v>#N/A</v>
      </c>
      <c r="AS38" s="70" t="e">
        <f t="shared" si="3"/>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10"/>
        <v>#N/A</v>
      </c>
    </row>
    <row r="39" spans="1:75" ht="25" customHeight="1" x14ac:dyDescent="0.15">
      <c r="A39" s="29"/>
      <c r="B39" s="29"/>
      <c r="C39" s="29"/>
      <c r="D39" s="29"/>
      <c r="E39" s="29"/>
      <c r="F39" s="30"/>
      <c r="G39" s="30"/>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11"/>
        <v>#N/A</v>
      </c>
      <c r="AS39" s="70" t="e">
        <f t="shared" si="3"/>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10"/>
        <v>#N/A</v>
      </c>
    </row>
    <row r="40" spans="1:75" ht="25" customHeight="1" x14ac:dyDescent="0.15">
      <c r="A40" s="29"/>
      <c r="B40" s="29"/>
      <c r="C40" s="29"/>
      <c r="D40" s="29"/>
      <c r="E40" s="29"/>
      <c r="F40" s="30"/>
      <c r="G40" s="30"/>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11"/>
        <v>#N/A</v>
      </c>
      <c r="AS40" s="70" t="e">
        <f t="shared" si="3"/>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10"/>
        <v>#N/A</v>
      </c>
    </row>
    <row r="41" spans="1:75" ht="25" customHeight="1" x14ac:dyDescent="0.15">
      <c r="A41" s="29"/>
      <c r="B41" s="29"/>
      <c r="C41" s="29"/>
      <c r="D41" s="29"/>
      <c r="E41" s="29"/>
      <c r="F41" s="30"/>
      <c r="G41" s="30"/>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11"/>
        <v>#N/A</v>
      </c>
      <c r="AS41" s="70" t="e">
        <f t="shared" si="3"/>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10"/>
        <v>#N/A</v>
      </c>
    </row>
    <row r="42" spans="1:75" ht="25" customHeight="1" x14ac:dyDescent="0.15">
      <c r="A42" s="29"/>
      <c r="B42" s="29"/>
      <c r="C42" s="29"/>
      <c r="D42" s="29"/>
      <c r="E42" s="29"/>
      <c r="F42" s="30"/>
      <c r="G42" s="30"/>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11"/>
        <v>#N/A</v>
      </c>
      <c r="AS42" s="70" t="e">
        <f t="shared" si="3"/>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10"/>
        <v>#N/A</v>
      </c>
    </row>
    <row r="43" spans="1:75" ht="25" customHeight="1" x14ac:dyDescent="0.15">
      <c r="A43" s="29"/>
      <c r="B43" s="29"/>
      <c r="C43" s="29"/>
      <c r="D43" s="29"/>
      <c r="E43" s="29"/>
      <c r="F43" s="30"/>
      <c r="G43" s="30"/>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11"/>
        <v>#N/A</v>
      </c>
      <c r="AS43" s="70" t="e">
        <f t="shared" si="3"/>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10"/>
        <v>#N/A</v>
      </c>
    </row>
    <row r="44" spans="1:75" ht="25" customHeight="1" x14ac:dyDescent="0.15">
      <c r="A44" s="29"/>
      <c r="B44" s="29"/>
      <c r="C44" s="29"/>
      <c r="D44" s="29"/>
      <c r="E44" s="29"/>
      <c r="F44" s="30"/>
      <c r="G44" s="30"/>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11"/>
        <v>#N/A</v>
      </c>
      <c r="AS44" s="70" t="e">
        <f t="shared" si="3"/>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10"/>
        <v>#N/A</v>
      </c>
    </row>
    <row r="45" spans="1:75" ht="25" customHeight="1" x14ac:dyDescent="0.15">
      <c r="A45" s="29"/>
      <c r="B45" s="29"/>
      <c r="C45" s="29"/>
      <c r="D45" s="29"/>
      <c r="E45" s="29"/>
      <c r="F45" s="30"/>
      <c r="G45" s="30"/>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11"/>
        <v>#N/A</v>
      </c>
      <c r="AS45" s="70" t="e">
        <f t="shared" si="3"/>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10"/>
        <v>#N/A</v>
      </c>
    </row>
    <row r="46" spans="1:75" ht="25" customHeight="1" x14ac:dyDescent="0.15">
      <c r="A46" s="29"/>
      <c r="B46" s="29"/>
      <c r="C46" s="29"/>
      <c r="D46" s="29"/>
      <c r="E46" s="29"/>
      <c r="F46" s="30"/>
      <c r="G46" s="30"/>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11"/>
        <v>#N/A</v>
      </c>
      <c r="AS46" s="70" t="e">
        <f t="shared" si="3"/>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10"/>
        <v>#N/A</v>
      </c>
    </row>
    <row r="47" spans="1:75" ht="25" customHeight="1" x14ac:dyDescent="0.15">
      <c r="A47" s="29"/>
      <c r="B47" s="29"/>
      <c r="C47" s="29"/>
      <c r="D47" s="29"/>
      <c r="E47" s="29"/>
      <c r="F47" s="30"/>
      <c r="G47" s="30"/>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11"/>
        <v>#N/A</v>
      </c>
      <c r="AS47" s="70" t="e">
        <f t="shared" si="3"/>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10"/>
        <v>#N/A</v>
      </c>
    </row>
    <row r="48" spans="1:75" ht="25" customHeight="1" x14ac:dyDescent="0.15">
      <c r="A48" s="29"/>
      <c r="B48" s="29"/>
      <c r="C48" s="29"/>
      <c r="D48" s="29"/>
      <c r="E48" s="29"/>
      <c r="F48" s="30"/>
      <c r="G48" s="30"/>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11"/>
        <v>#N/A</v>
      </c>
      <c r="AS48" s="70" t="e">
        <f t="shared" si="3"/>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10"/>
        <v>#N/A</v>
      </c>
    </row>
    <row r="49" spans="1:75" ht="25" customHeight="1" x14ac:dyDescent="0.15">
      <c r="A49" s="29"/>
      <c r="B49" s="29"/>
      <c r="C49" s="29"/>
      <c r="D49" s="29"/>
      <c r="E49" s="29"/>
      <c r="F49" s="30"/>
      <c r="G49" s="30"/>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11"/>
        <v>#N/A</v>
      </c>
      <c r="AS49" s="70" t="e">
        <f t="shared" si="3"/>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10"/>
        <v>#N/A</v>
      </c>
    </row>
    <row r="50" spans="1:75" ht="25" customHeight="1" x14ac:dyDescent="0.15">
      <c r="A50" s="29"/>
      <c r="B50" s="29"/>
      <c r="C50" s="29"/>
      <c r="D50" s="29"/>
      <c r="E50" s="29"/>
      <c r="F50" s="30"/>
      <c r="G50" s="30"/>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11"/>
        <v>#N/A</v>
      </c>
      <c r="AS50" s="70" t="e">
        <f t="shared" si="3"/>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10"/>
        <v>#N/A</v>
      </c>
    </row>
    <row r="51" spans="1:75" ht="25" customHeight="1" x14ac:dyDescent="0.15">
      <c r="A51" s="29"/>
      <c r="B51" s="29"/>
      <c r="C51" s="29"/>
      <c r="D51" s="29"/>
      <c r="E51" s="29"/>
      <c r="F51" s="30"/>
      <c r="G51" s="30"/>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11"/>
        <v>#N/A</v>
      </c>
      <c r="AS51" s="70" t="e">
        <f t="shared" si="3"/>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10"/>
        <v>#N/A</v>
      </c>
    </row>
    <row r="52" spans="1:75" ht="25" customHeight="1" x14ac:dyDescent="0.15">
      <c r="A52" s="29"/>
      <c r="B52" s="29"/>
      <c r="C52" s="29"/>
      <c r="D52" s="29"/>
      <c r="E52" s="29"/>
      <c r="F52" s="30"/>
      <c r="G52" s="30"/>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11"/>
        <v>#N/A</v>
      </c>
      <c r="AS52" s="70" t="e">
        <f t="shared" si="3"/>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10"/>
        <v>#N/A</v>
      </c>
    </row>
    <row r="53" spans="1:75" ht="25" customHeight="1" x14ac:dyDescent="0.15">
      <c r="A53" s="29"/>
      <c r="B53" s="29"/>
      <c r="C53" s="29"/>
      <c r="D53" s="29"/>
      <c r="E53" s="29"/>
      <c r="F53" s="30"/>
      <c r="G53" s="30"/>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11"/>
        <v>#N/A</v>
      </c>
      <c r="AS53" s="70" t="e">
        <f t="shared" si="3"/>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10"/>
        <v>#N/A</v>
      </c>
    </row>
    <row r="54" spans="1:75" ht="25" customHeight="1" x14ac:dyDescent="0.15">
      <c r="A54" s="29"/>
      <c r="B54" s="29"/>
      <c r="C54" s="29"/>
      <c r="D54" s="29"/>
      <c r="E54" s="29"/>
      <c r="F54" s="30"/>
      <c r="G54" s="30"/>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11"/>
        <v>#N/A</v>
      </c>
      <c r="AS54" s="70" t="e">
        <f t="shared" si="3"/>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10"/>
        <v>#N/A</v>
      </c>
    </row>
    <row r="55" spans="1:75" ht="25" customHeight="1" x14ac:dyDescent="0.15">
      <c r="A55" s="29"/>
      <c r="B55" s="29"/>
      <c r="C55" s="29"/>
      <c r="D55" s="29"/>
      <c r="E55" s="29"/>
      <c r="F55" s="30"/>
      <c r="G55" s="30"/>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11"/>
        <v>#N/A</v>
      </c>
      <c r="AS55" s="70" t="e">
        <f t="shared" si="3"/>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10"/>
        <v>#N/A</v>
      </c>
    </row>
    <row r="56" spans="1:75" ht="25" customHeight="1" x14ac:dyDescent="0.15">
      <c r="A56" s="29"/>
      <c r="B56" s="29"/>
      <c r="C56" s="29"/>
      <c r="D56" s="29"/>
      <c r="E56" s="29"/>
      <c r="F56" s="30"/>
      <c r="G56" s="30"/>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11"/>
        <v>#N/A</v>
      </c>
      <c r="AS56" s="70" t="e">
        <f t="shared" si="3"/>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10"/>
        <v>#N/A</v>
      </c>
    </row>
    <row r="57" spans="1:75" ht="25" customHeight="1" x14ac:dyDescent="0.15">
      <c r="A57" s="29"/>
      <c r="B57" s="29"/>
      <c r="C57" s="29"/>
      <c r="D57" s="29"/>
      <c r="E57" s="29"/>
      <c r="F57" s="30"/>
      <c r="G57" s="30"/>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11"/>
        <v>#N/A</v>
      </c>
      <c r="AS57" s="70" t="e">
        <f t="shared" si="3"/>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10"/>
        <v>#N/A</v>
      </c>
    </row>
    <row r="58" spans="1:75" ht="25" customHeight="1" x14ac:dyDescent="0.15">
      <c r="A58" s="29"/>
      <c r="B58" s="29"/>
      <c r="C58" s="29"/>
      <c r="D58" s="29"/>
      <c r="E58" s="29"/>
      <c r="F58" s="30"/>
      <c r="G58" s="30"/>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11"/>
        <v>#N/A</v>
      </c>
      <c r="AS58" s="70" t="e">
        <f t="shared" si="3"/>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10"/>
        <v>#N/A</v>
      </c>
    </row>
    <row r="59" spans="1:75" ht="25" customHeight="1" x14ac:dyDescent="0.15">
      <c r="A59" s="29"/>
      <c r="B59" s="29"/>
      <c r="C59" s="29"/>
      <c r="D59" s="29"/>
      <c r="E59" s="29"/>
      <c r="F59" s="30"/>
      <c r="G59" s="30"/>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11"/>
        <v>#N/A</v>
      </c>
      <c r="AS59" s="70" t="e">
        <f t="shared" si="3"/>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10"/>
        <v>#N/A</v>
      </c>
    </row>
    <row r="60" spans="1:75" ht="25" customHeight="1" x14ac:dyDescent="0.15">
      <c r="A60" s="29"/>
      <c r="B60" s="29"/>
      <c r="C60" s="29"/>
      <c r="D60" s="29"/>
      <c r="E60" s="29"/>
      <c r="F60" s="30"/>
      <c r="G60" s="30"/>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11"/>
        <v>#N/A</v>
      </c>
      <c r="AS60" s="70" t="e">
        <f t="shared" si="3"/>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10"/>
        <v>#N/A</v>
      </c>
    </row>
    <row r="61" spans="1:75" ht="25" customHeight="1" x14ac:dyDescent="0.15">
      <c r="A61" s="29"/>
      <c r="B61" s="29"/>
      <c r="C61" s="29"/>
      <c r="D61" s="29"/>
      <c r="E61" s="29"/>
      <c r="F61" s="30"/>
      <c r="G61" s="30"/>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11"/>
        <v>#N/A</v>
      </c>
      <c r="AS61" s="70" t="e">
        <f t="shared" si="3"/>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10"/>
        <v>#N/A</v>
      </c>
    </row>
    <row r="62" spans="1:75" ht="25" customHeight="1" x14ac:dyDescent="0.15">
      <c r="A62" s="29"/>
      <c r="B62" s="29"/>
      <c r="C62" s="29"/>
      <c r="D62" s="29"/>
      <c r="E62" s="29"/>
      <c r="F62" s="30"/>
      <c r="G62" s="30"/>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11"/>
        <v>#N/A</v>
      </c>
      <c r="AS62" s="70" t="e">
        <f t="shared" si="3"/>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10"/>
        <v>#N/A</v>
      </c>
    </row>
    <row r="63" spans="1:75" ht="25" customHeight="1" x14ac:dyDescent="0.15">
      <c r="A63" s="29"/>
      <c r="B63" s="29"/>
      <c r="C63" s="29"/>
      <c r="D63" s="29"/>
      <c r="E63" s="29"/>
      <c r="F63" s="30"/>
      <c r="G63" s="30"/>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11"/>
        <v>#N/A</v>
      </c>
      <c r="AS63" s="70" t="e">
        <f t="shared" si="3"/>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10"/>
        <v>#N/A</v>
      </c>
    </row>
    <row r="64" spans="1:75" ht="25" customHeight="1" x14ac:dyDescent="0.15">
      <c r="A64" s="29"/>
      <c r="B64" s="29"/>
      <c r="C64" s="29"/>
      <c r="D64" s="29"/>
      <c r="E64" s="29"/>
      <c r="F64" s="30"/>
      <c r="G64" s="30"/>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11"/>
        <v>#N/A</v>
      </c>
      <c r="AS64" s="70" t="e">
        <f t="shared" si="3"/>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10"/>
        <v>#N/A</v>
      </c>
    </row>
    <row r="65" spans="1:75" ht="25" customHeight="1" x14ac:dyDescent="0.15">
      <c r="A65" s="29"/>
      <c r="B65" s="29"/>
      <c r="C65" s="29"/>
      <c r="D65" s="29"/>
      <c r="E65" s="29"/>
      <c r="F65" s="30"/>
      <c r="G65" s="30"/>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11"/>
        <v>#N/A</v>
      </c>
      <c r="AS65" s="70" t="e">
        <f t="shared" si="3"/>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10"/>
        <v>#N/A</v>
      </c>
    </row>
    <row r="66" spans="1:75" ht="25" customHeight="1" x14ac:dyDescent="0.15">
      <c r="A66" s="29"/>
      <c r="B66" s="29"/>
      <c r="C66" s="29"/>
      <c r="D66" s="29"/>
      <c r="E66" s="29"/>
      <c r="F66" s="30"/>
      <c r="G66" s="30"/>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11"/>
        <v>#N/A</v>
      </c>
      <c r="AS66" s="70" t="e">
        <f t="shared" si="3"/>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10"/>
        <v>#N/A</v>
      </c>
    </row>
    <row r="67" spans="1:75" ht="25" customHeight="1" x14ac:dyDescent="0.15">
      <c r="A67" s="29"/>
      <c r="B67" s="29"/>
      <c r="C67" s="29"/>
      <c r="D67" s="29"/>
      <c r="E67" s="29"/>
      <c r="F67" s="30"/>
      <c r="G67" s="30"/>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11"/>
        <v>#N/A</v>
      </c>
      <c r="AS67" s="70" t="e">
        <f t="shared" si="3"/>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10"/>
        <v>#N/A</v>
      </c>
    </row>
    <row r="68" spans="1:75" ht="25" customHeight="1" x14ac:dyDescent="0.15">
      <c r="A68" s="29"/>
      <c r="B68" s="29"/>
      <c r="C68" s="29"/>
      <c r="D68" s="29"/>
      <c r="E68" s="29"/>
      <c r="F68" s="30"/>
      <c r="G68" s="30"/>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11"/>
        <v>#N/A</v>
      </c>
      <c r="AS68" s="70" t="e">
        <f t="shared" si="3"/>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10"/>
        <v>#N/A</v>
      </c>
    </row>
    <row r="69" spans="1:75" ht="25" customHeight="1" x14ac:dyDescent="0.15">
      <c r="A69" s="29"/>
      <c r="B69" s="29"/>
      <c r="C69" s="29"/>
      <c r="D69" s="29"/>
      <c r="E69" s="29"/>
      <c r="F69" s="30"/>
      <c r="G69" s="30"/>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12">ROUND((AZ$2*AZ69+BA$2*BA69+BB$2*BB69+BC$2*BC69+BD$2*BD69+BE$2*BE69+BF$2*BF69+BG$2*BG69)/3,0)</f>
        <v>#N/A</v>
      </c>
      <c r="AS69" s="70" t="e">
        <f t="shared" si="3"/>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10"/>
        <v>#N/A</v>
      </c>
    </row>
    <row r="70" spans="1:75" ht="25" customHeight="1" x14ac:dyDescent="0.15">
      <c r="A70" s="29"/>
      <c r="B70" s="29"/>
      <c r="C70" s="29"/>
      <c r="D70" s="29"/>
      <c r="E70" s="29"/>
      <c r="F70" s="30"/>
      <c r="G70" s="30"/>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12"/>
        <v>#N/A</v>
      </c>
      <c r="AS70" s="70" t="e">
        <f t="shared" ref="AS70:AS133" si="13">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10"/>
        <v>#N/A</v>
      </c>
    </row>
    <row r="71" spans="1:75" ht="25" customHeight="1" x14ac:dyDescent="0.15">
      <c r="A71" s="29"/>
      <c r="B71" s="29"/>
      <c r="C71" s="29"/>
      <c r="D71" s="29"/>
      <c r="E71" s="29"/>
      <c r="F71" s="30"/>
      <c r="G71" s="30"/>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12"/>
        <v>#N/A</v>
      </c>
      <c r="AS71" s="70" t="e">
        <f t="shared" si="13"/>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10"/>
        <v>#N/A</v>
      </c>
    </row>
    <row r="72" spans="1:75" ht="25" customHeight="1" x14ac:dyDescent="0.15">
      <c r="A72" s="29"/>
      <c r="B72" s="29"/>
      <c r="C72" s="29"/>
      <c r="D72" s="29"/>
      <c r="E72" s="29"/>
      <c r="F72" s="30"/>
      <c r="G72" s="30"/>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12"/>
        <v>#N/A</v>
      </c>
      <c r="AS72" s="70" t="e">
        <f t="shared" si="13"/>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10"/>
        <v>#N/A</v>
      </c>
    </row>
    <row r="73" spans="1:75" ht="25" customHeight="1" x14ac:dyDescent="0.15">
      <c r="A73" s="29"/>
      <c r="B73" s="29"/>
      <c r="C73" s="29"/>
      <c r="D73" s="29"/>
      <c r="E73" s="29"/>
      <c r="F73" s="30"/>
      <c r="G73" s="30"/>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12"/>
        <v>#N/A</v>
      </c>
      <c r="AS73" s="70" t="e">
        <f t="shared" si="13"/>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ref="BW73:BW136" si="14">SUM(BI73:BV73)</f>
        <v>#N/A</v>
      </c>
    </row>
    <row r="74" spans="1:75" ht="25" customHeight="1" x14ac:dyDescent="0.15">
      <c r="A74" s="29"/>
      <c r="B74" s="29"/>
      <c r="C74" s="29"/>
      <c r="D74" s="29"/>
      <c r="E74" s="29"/>
      <c r="F74" s="30"/>
      <c r="G74" s="30"/>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12"/>
        <v>#N/A</v>
      </c>
      <c r="AS74" s="70" t="e">
        <f t="shared" si="13"/>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14"/>
        <v>#N/A</v>
      </c>
    </row>
    <row r="75" spans="1:75" ht="25" customHeight="1" x14ac:dyDescent="0.15">
      <c r="A75" s="29"/>
      <c r="B75" s="29"/>
      <c r="C75" s="29"/>
      <c r="D75" s="29"/>
      <c r="E75" s="29"/>
      <c r="F75" s="30"/>
      <c r="G75" s="30"/>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12"/>
        <v>#N/A</v>
      </c>
      <c r="AS75" s="70" t="e">
        <f t="shared" si="13"/>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14"/>
        <v>#N/A</v>
      </c>
    </row>
    <row r="76" spans="1:75" ht="25" customHeight="1" x14ac:dyDescent="0.15">
      <c r="A76" s="29"/>
      <c r="B76" s="29"/>
      <c r="C76" s="29"/>
      <c r="D76" s="29"/>
      <c r="E76" s="29"/>
      <c r="F76" s="30"/>
      <c r="G76" s="30"/>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12"/>
        <v>#N/A</v>
      </c>
      <c r="AS76" s="70" t="e">
        <f t="shared" si="13"/>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14"/>
        <v>#N/A</v>
      </c>
    </row>
    <row r="77" spans="1:75" ht="25" customHeight="1" x14ac:dyDescent="0.15">
      <c r="A77" s="29"/>
      <c r="B77" s="29"/>
      <c r="C77" s="29"/>
      <c r="D77" s="29"/>
      <c r="E77" s="29"/>
      <c r="F77" s="30"/>
      <c r="G77" s="30"/>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12"/>
        <v>#N/A</v>
      </c>
      <c r="AS77" s="70" t="e">
        <f t="shared" si="13"/>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14"/>
        <v>#N/A</v>
      </c>
    </row>
    <row r="78" spans="1:75" ht="25" customHeight="1" x14ac:dyDescent="0.15">
      <c r="A78" s="29"/>
      <c r="B78" s="29"/>
      <c r="C78" s="29"/>
      <c r="D78" s="29"/>
      <c r="E78" s="29"/>
      <c r="F78" s="30"/>
      <c r="G78" s="30"/>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12"/>
        <v>#N/A</v>
      </c>
      <c r="AS78" s="70" t="e">
        <f t="shared" si="13"/>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14"/>
        <v>#N/A</v>
      </c>
    </row>
    <row r="79" spans="1:75" ht="25" customHeight="1" x14ac:dyDescent="0.15">
      <c r="A79" s="29"/>
      <c r="B79" s="29"/>
      <c r="C79" s="29"/>
      <c r="D79" s="29"/>
      <c r="E79" s="29"/>
      <c r="F79" s="30"/>
      <c r="G79" s="30"/>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12"/>
        <v>#N/A</v>
      </c>
      <c r="AS79" s="70" t="e">
        <f t="shared" si="13"/>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14"/>
        <v>#N/A</v>
      </c>
    </row>
    <row r="80" spans="1:75" ht="25" customHeight="1" x14ac:dyDescent="0.15">
      <c r="A80" s="29"/>
      <c r="B80" s="29"/>
      <c r="C80" s="29"/>
      <c r="D80" s="29"/>
      <c r="E80" s="29"/>
      <c r="F80" s="30"/>
      <c r="G80" s="30"/>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12"/>
        <v>#N/A</v>
      </c>
      <c r="AS80" s="70" t="e">
        <f t="shared" si="13"/>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14"/>
        <v>#N/A</v>
      </c>
    </row>
    <row r="81" spans="1:75" ht="25" customHeight="1" x14ac:dyDescent="0.15">
      <c r="A81" s="29"/>
      <c r="B81" s="29"/>
      <c r="C81" s="29"/>
      <c r="D81" s="29"/>
      <c r="E81" s="29"/>
      <c r="F81" s="30"/>
      <c r="G81" s="30"/>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12"/>
        <v>#N/A</v>
      </c>
      <c r="AS81" s="70" t="e">
        <f t="shared" si="13"/>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14"/>
        <v>#N/A</v>
      </c>
    </row>
    <row r="82" spans="1:75" ht="25" customHeight="1" x14ac:dyDescent="0.15">
      <c r="A82" s="29"/>
      <c r="B82" s="29"/>
      <c r="C82" s="29"/>
      <c r="D82" s="29"/>
      <c r="E82" s="29"/>
      <c r="F82" s="30"/>
      <c r="G82" s="30"/>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12"/>
        <v>#N/A</v>
      </c>
      <c r="AS82" s="70" t="e">
        <f t="shared" si="13"/>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14"/>
        <v>#N/A</v>
      </c>
    </row>
    <row r="83" spans="1:75" ht="25" customHeight="1" x14ac:dyDescent="0.15">
      <c r="A83" s="29"/>
      <c r="B83" s="29"/>
      <c r="C83" s="29"/>
      <c r="D83" s="29"/>
      <c r="E83" s="29"/>
      <c r="F83" s="30"/>
      <c r="G83" s="30"/>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12"/>
        <v>#N/A</v>
      </c>
      <c r="AS83" s="70" t="e">
        <f t="shared" si="13"/>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14"/>
        <v>#N/A</v>
      </c>
    </row>
    <row r="84" spans="1:75" ht="25" customHeight="1" x14ac:dyDescent="0.15">
      <c r="A84" s="29"/>
      <c r="B84" s="29"/>
      <c r="C84" s="29"/>
      <c r="D84" s="29"/>
      <c r="E84" s="29"/>
      <c r="F84" s="30"/>
      <c r="G84" s="30"/>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12"/>
        <v>#N/A</v>
      </c>
      <c r="AS84" s="70" t="e">
        <f t="shared" si="13"/>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14"/>
        <v>#N/A</v>
      </c>
    </row>
    <row r="85" spans="1:75" ht="25" customHeight="1" x14ac:dyDescent="0.15">
      <c r="A85" s="29"/>
      <c r="B85" s="29"/>
      <c r="C85" s="29"/>
      <c r="D85" s="29"/>
      <c r="E85" s="29"/>
      <c r="F85" s="30"/>
      <c r="G85" s="30"/>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12"/>
        <v>#N/A</v>
      </c>
      <c r="AS85" s="70" t="e">
        <f t="shared" si="13"/>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14"/>
        <v>#N/A</v>
      </c>
    </row>
    <row r="86" spans="1:75" ht="25" customHeight="1" x14ac:dyDescent="0.15">
      <c r="A86" s="29"/>
      <c r="B86" s="29"/>
      <c r="C86" s="29"/>
      <c r="D86" s="29"/>
      <c r="E86" s="29"/>
      <c r="F86" s="30"/>
      <c r="G86" s="30"/>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12"/>
        <v>#N/A</v>
      </c>
      <c r="AS86" s="70" t="e">
        <f t="shared" si="13"/>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14"/>
        <v>#N/A</v>
      </c>
    </row>
    <row r="87" spans="1:75" ht="25" customHeight="1" x14ac:dyDescent="0.15">
      <c r="A87" s="29"/>
      <c r="B87" s="29"/>
      <c r="C87" s="29"/>
      <c r="D87" s="29"/>
      <c r="E87" s="29"/>
      <c r="F87" s="30"/>
      <c r="G87" s="30"/>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12"/>
        <v>#N/A</v>
      </c>
      <c r="AS87" s="70" t="e">
        <f t="shared" si="13"/>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14"/>
        <v>#N/A</v>
      </c>
    </row>
    <row r="88" spans="1:75" ht="25" customHeight="1" x14ac:dyDescent="0.15">
      <c r="A88" s="29"/>
      <c r="B88" s="29"/>
      <c r="C88" s="29"/>
      <c r="D88" s="29"/>
      <c r="E88" s="29"/>
      <c r="F88" s="30"/>
      <c r="G88" s="30"/>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12"/>
        <v>#N/A</v>
      </c>
      <c r="AS88" s="70" t="e">
        <f t="shared" si="13"/>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14"/>
        <v>#N/A</v>
      </c>
    </row>
    <row r="89" spans="1:75" ht="25" customHeight="1" x14ac:dyDescent="0.15">
      <c r="A89" s="29"/>
      <c r="B89" s="29"/>
      <c r="C89" s="29"/>
      <c r="D89" s="29"/>
      <c r="E89" s="29"/>
      <c r="F89" s="30"/>
      <c r="G89" s="30"/>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12"/>
        <v>#N/A</v>
      </c>
      <c r="AS89" s="70" t="e">
        <f t="shared" si="13"/>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14"/>
        <v>#N/A</v>
      </c>
    </row>
    <row r="90" spans="1:75" ht="25" customHeight="1" x14ac:dyDescent="0.15">
      <c r="A90" s="29"/>
      <c r="B90" s="29"/>
      <c r="C90" s="29"/>
      <c r="D90" s="29"/>
      <c r="E90" s="29"/>
      <c r="F90" s="30"/>
      <c r="G90" s="30"/>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12"/>
        <v>#N/A</v>
      </c>
      <c r="AS90" s="70" t="e">
        <f t="shared" si="13"/>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14"/>
        <v>#N/A</v>
      </c>
    </row>
    <row r="91" spans="1:75" ht="25" customHeight="1" x14ac:dyDescent="0.15">
      <c r="A91" s="29"/>
      <c r="B91" s="29"/>
      <c r="C91" s="29"/>
      <c r="D91" s="29"/>
      <c r="E91" s="29"/>
      <c r="F91" s="30"/>
      <c r="G91" s="30"/>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12"/>
        <v>#N/A</v>
      </c>
      <c r="AS91" s="70" t="e">
        <f t="shared" si="13"/>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14"/>
        <v>#N/A</v>
      </c>
    </row>
    <row r="92" spans="1:75" ht="25" customHeight="1" x14ac:dyDescent="0.15">
      <c r="A92" s="29"/>
      <c r="B92" s="29"/>
      <c r="C92" s="29"/>
      <c r="D92" s="29"/>
      <c r="E92" s="29"/>
      <c r="F92" s="30"/>
      <c r="G92" s="30"/>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12"/>
        <v>#N/A</v>
      </c>
      <c r="AS92" s="70" t="e">
        <f t="shared" si="13"/>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14"/>
        <v>#N/A</v>
      </c>
    </row>
    <row r="93" spans="1:75" ht="25" customHeight="1" x14ac:dyDescent="0.15">
      <c r="A93" s="29"/>
      <c r="B93" s="29"/>
      <c r="C93" s="29"/>
      <c r="D93" s="29"/>
      <c r="E93" s="29"/>
      <c r="F93" s="30"/>
      <c r="G93" s="30"/>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12"/>
        <v>#N/A</v>
      </c>
      <c r="AS93" s="70" t="e">
        <f t="shared" si="13"/>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14"/>
        <v>#N/A</v>
      </c>
    </row>
    <row r="94" spans="1:75" ht="25" customHeight="1" x14ac:dyDescent="0.15">
      <c r="A94" s="29"/>
      <c r="B94" s="29"/>
      <c r="C94" s="29"/>
      <c r="D94" s="29"/>
      <c r="E94" s="29"/>
      <c r="F94" s="30"/>
      <c r="G94" s="30"/>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12"/>
        <v>#N/A</v>
      </c>
      <c r="AS94" s="70" t="e">
        <f t="shared" si="13"/>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14"/>
        <v>#N/A</v>
      </c>
    </row>
    <row r="95" spans="1:75" ht="25" customHeight="1" x14ac:dyDescent="0.15">
      <c r="A95" s="29"/>
      <c r="B95" s="29"/>
      <c r="C95" s="29"/>
      <c r="D95" s="29"/>
      <c r="E95" s="29"/>
      <c r="F95" s="30"/>
      <c r="G95" s="30"/>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12"/>
        <v>#N/A</v>
      </c>
      <c r="AS95" s="70" t="e">
        <f t="shared" si="13"/>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14"/>
        <v>#N/A</v>
      </c>
    </row>
    <row r="96" spans="1:75" ht="25" customHeight="1" x14ac:dyDescent="0.15">
      <c r="A96" s="29"/>
      <c r="B96" s="29"/>
      <c r="C96" s="29"/>
      <c r="D96" s="29"/>
      <c r="E96" s="29"/>
      <c r="F96" s="30"/>
      <c r="G96" s="30"/>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12"/>
        <v>#N/A</v>
      </c>
      <c r="AS96" s="70" t="e">
        <f t="shared" si="13"/>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14"/>
        <v>#N/A</v>
      </c>
    </row>
    <row r="97" spans="1:75" ht="25" customHeight="1" x14ac:dyDescent="0.15">
      <c r="A97" s="29"/>
      <c r="B97" s="29"/>
      <c r="C97" s="29"/>
      <c r="D97" s="29"/>
      <c r="E97" s="29"/>
      <c r="F97" s="30"/>
      <c r="G97" s="30"/>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12"/>
        <v>#N/A</v>
      </c>
      <c r="AS97" s="70" t="e">
        <f t="shared" si="13"/>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14"/>
        <v>#N/A</v>
      </c>
    </row>
    <row r="98" spans="1:75" ht="25" customHeight="1" x14ac:dyDescent="0.15">
      <c r="A98" s="29"/>
      <c r="B98" s="29"/>
      <c r="C98" s="29"/>
      <c r="D98" s="29"/>
      <c r="E98" s="29"/>
      <c r="F98" s="30"/>
      <c r="G98" s="30"/>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12"/>
        <v>#N/A</v>
      </c>
      <c r="AS98" s="70" t="e">
        <f t="shared" si="13"/>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14"/>
        <v>#N/A</v>
      </c>
    </row>
    <row r="99" spans="1:75" ht="25" customHeight="1" x14ac:dyDescent="0.15">
      <c r="A99" s="29"/>
      <c r="B99" s="29"/>
      <c r="C99" s="29"/>
      <c r="D99" s="29"/>
      <c r="E99" s="29"/>
      <c r="F99" s="30"/>
      <c r="G99" s="30"/>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12"/>
        <v>#N/A</v>
      </c>
      <c r="AS99" s="70" t="e">
        <f t="shared" si="13"/>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14"/>
        <v>#N/A</v>
      </c>
    </row>
    <row r="100" spans="1:75" ht="25" customHeight="1" x14ac:dyDescent="0.15">
      <c r="A100" s="29"/>
      <c r="B100" s="29"/>
      <c r="C100" s="29"/>
      <c r="D100" s="29"/>
      <c r="E100" s="29"/>
      <c r="F100" s="30"/>
      <c r="G100" s="30"/>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12"/>
        <v>#N/A</v>
      </c>
      <c r="AS100" s="70" t="e">
        <f t="shared" si="13"/>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14"/>
        <v>#N/A</v>
      </c>
    </row>
    <row r="101" spans="1:75" ht="25" customHeight="1" x14ac:dyDescent="0.15">
      <c r="A101" s="29"/>
      <c r="B101" s="29"/>
      <c r="C101" s="29"/>
      <c r="D101" s="29"/>
      <c r="E101" s="29"/>
      <c r="F101" s="30"/>
      <c r="G101" s="30"/>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12"/>
        <v>#N/A</v>
      </c>
      <c r="AS101" s="70" t="e">
        <f t="shared" si="13"/>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14"/>
        <v>#N/A</v>
      </c>
    </row>
    <row r="102" spans="1:75" ht="25" customHeight="1" x14ac:dyDescent="0.15">
      <c r="A102" s="29"/>
      <c r="B102" s="29"/>
      <c r="C102" s="29"/>
      <c r="D102" s="29"/>
      <c r="E102" s="29"/>
      <c r="F102" s="30"/>
      <c r="G102" s="30"/>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12"/>
        <v>#N/A</v>
      </c>
      <c r="AS102" s="70" t="e">
        <f t="shared" si="13"/>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14"/>
        <v>#N/A</v>
      </c>
    </row>
    <row r="103" spans="1:75" ht="25" customHeight="1" x14ac:dyDescent="0.15">
      <c r="A103" s="29"/>
      <c r="B103" s="29"/>
      <c r="C103" s="29"/>
      <c r="D103" s="29"/>
      <c r="E103" s="29"/>
      <c r="F103" s="30"/>
      <c r="G103" s="30"/>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12"/>
        <v>#N/A</v>
      </c>
      <c r="AS103" s="70" t="e">
        <f t="shared" si="13"/>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14"/>
        <v>#N/A</v>
      </c>
    </row>
    <row r="104" spans="1:75" ht="25" customHeight="1" x14ac:dyDescent="0.15">
      <c r="A104" s="29"/>
      <c r="B104" s="29"/>
      <c r="C104" s="29"/>
      <c r="D104" s="29"/>
      <c r="E104" s="29"/>
      <c r="F104" s="30"/>
      <c r="G104" s="30"/>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12"/>
        <v>#N/A</v>
      </c>
      <c r="AS104" s="70" t="e">
        <f t="shared" si="13"/>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14"/>
        <v>#N/A</v>
      </c>
    </row>
    <row r="105" spans="1:75" ht="25" customHeight="1" x14ac:dyDescent="0.15">
      <c r="A105" s="29"/>
      <c r="B105" s="29"/>
      <c r="C105" s="29"/>
      <c r="D105" s="29"/>
      <c r="E105" s="29"/>
      <c r="F105" s="30"/>
      <c r="G105" s="30"/>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12"/>
        <v>#N/A</v>
      </c>
      <c r="AS105" s="70" t="e">
        <f t="shared" si="13"/>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14"/>
        <v>#N/A</v>
      </c>
    </row>
    <row r="106" spans="1:75" ht="25" customHeight="1" x14ac:dyDescent="0.15">
      <c r="A106" s="29"/>
      <c r="B106" s="29"/>
      <c r="C106" s="29"/>
      <c r="D106" s="29"/>
      <c r="E106" s="29"/>
      <c r="F106" s="30"/>
      <c r="G106" s="30"/>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12"/>
        <v>#N/A</v>
      </c>
      <c r="AS106" s="70" t="e">
        <f t="shared" si="13"/>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14"/>
        <v>#N/A</v>
      </c>
    </row>
    <row r="107" spans="1:75" ht="25" customHeight="1" x14ac:dyDescent="0.15">
      <c r="A107" s="29"/>
      <c r="B107" s="29"/>
      <c r="C107" s="29"/>
      <c r="D107" s="29"/>
      <c r="E107" s="29"/>
      <c r="F107" s="30"/>
      <c r="G107" s="30"/>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12"/>
        <v>#N/A</v>
      </c>
      <c r="AS107" s="70" t="e">
        <f t="shared" si="13"/>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14"/>
        <v>#N/A</v>
      </c>
    </row>
    <row r="108" spans="1:75" ht="25" customHeight="1" x14ac:dyDescent="0.15">
      <c r="A108" s="29"/>
      <c r="B108" s="29"/>
      <c r="C108" s="29"/>
      <c r="D108" s="29"/>
      <c r="E108" s="29"/>
      <c r="F108" s="30"/>
      <c r="G108" s="30"/>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12"/>
        <v>#N/A</v>
      </c>
      <c r="AS108" s="70" t="e">
        <f t="shared" si="13"/>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14"/>
        <v>#N/A</v>
      </c>
    </row>
    <row r="109" spans="1:75" ht="25" customHeight="1" x14ac:dyDescent="0.15">
      <c r="A109" s="29"/>
      <c r="B109" s="29"/>
      <c r="C109" s="29"/>
      <c r="D109" s="29"/>
      <c r="E109" s="29"/>
      <c r="F109" s="30"/>
      <c r="G109" s="30"/>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12"/>
        <v>#N/A</v>
      </c>
      <c r="AS109" s="70" t="e">
        <f t="shared" si="13"/>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14"/>
        <v>#N/A</v>
      </c>
    </row>
    <row r="110" spans="1:75" ht="25" customHeight="1" x14ac:dyDescent="0.15">
      <c r="A110" s="29"/>
      <c r="B110" s="29"/>
      <c r="C110" s="29"/>
      <c r="D110" s="29"/>
      <c r="E110" s="29"/>
      <c r="F110" s="30"/>
      <c r="G110" s="30"/>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12"/>
        <v>#N/A</v>
      </c>
      <c r="AS110" s="70" t="e">
        <f t="shared" si="13"/>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14"/>
        <v>#N/A</v>
      </c>
    </row>
    <row r="111" spans="1:75" ht="25" customHeight="1" x14ac:dyDescent="0.15">
      <c r="A111" s="29"/>
      <c r="B111" s="29"/>
      <c r="C111" s="29"/>
      <c r="D111" s="29"/>
      <c r="E111" s="29"/>
      <c r="F111" s="30"/>
      <c r="G111" s="30"/>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12"/>
        <v>#N/A</v>
      </c>
      <c r="AS111" s="70" t="e">
        <f t="shared" si="13"/>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14"/>
        <v>#N/A</v>
      </c>
    </row>
    <row r="112" spans="1:75" ht="25" customHeight="1" x14ac:dyDescent="0.15">
      <c r="A112" s="29"/>
      <c r="B112" s="29"/>
      <c r="C112" s="29"/>
      <c r="D112" s="29"/>
      <c r="E112" s="29"/>
      <c r="F112" s="30"/>
      <c r="G112" s="30"/>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12"/>
        <v>#N/A</v>
      </c>
      <c r="AS112" s="70" t="e">
        <f t="shared" si="13"/>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14"/>
        <v>#N/A</v>
      </c>
    </row>
    <row r="113" spans="1:75" ht="25" customHeight="1" x14ac:dyDescent="0.15">
      <c r="A113" s="29"/>
      <c r="B113" s="29"/>
      <c r="C113" s="29"/>
      <c r="D113" s="29"/>
      <c r="E113" s="29"/>
      <c r="F113" s="30"/>
      <c r="G113" s="30"/>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12"/>
        <v>#N/A</v>
      </c>
      <c r="AS113" s="70" t="e">
        <f t="shared" si="13"/>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14"/>
        <v>#N/A</v>
      </c>
    </row>
    <row r="114" spans="1:75" ht="25" customHeight="1" x14ac:dyDescent="0.15">
      <c r="A114" s="29"/>
      <c r="B114" s="29"/>
      <c r="C114" s="29"/>
      <c r="D114" s="29"/>
      <c r="E114" s="29"/>
      <c r="F114" s="30"/>
      <c r="G114" s="30"/>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12"/>
        <v>#N/A</v>
      </c>
      <c r="AS114" s="70" t="e">
        <f t="shared" si="13"/>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14"/>
        <v>#N/A</v>
      </c>
    </row>
    <row r="115" spans="1:75" ht="25" customHeight="1" x14ac:dyDescent="0.15">
      <c r="A115" s="29"/>
      <c r="B115" s="29"/>
      <c r="C115" s="29"/>
      <c r="D115" s="29"/>
      <c r="E115" s="29"/>
      <c r="F115" s="30"/>
      <c r="G115" s="30"/>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12"/>
        <v>#N/A</v>
      </c>
      <c r="AS115" s="70" t="e">
        <f t="shared" si="13"/>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14"/>
        <v>#N/A</v>
      </c>
    </row>
    <row r="116" spans="1:75" ht="25" customHeight="1" x14ac:dyDescent="0.15">
      <c r="A116" s="29"/>
      <c r="B116" s="29"/>
      <c r="C116" s="29"/>
      <c r="D116" s="29"/>
      <c r="E116" s="29"/>
      <c r="F116" s="30"/>
      <c r="G116" s="30"/>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12"/>
        <v>#N/A</v>
      </c>
      <c r="AS116" s="70" t="e">
        <f t="shared" si="13"/>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14"/>
        <v>#N/A</v>
      </c>
    </row>
    <row r="117" spans="1:75" ht="25" customHeight="1" x14ac:dyDescent="0.15">
      <c r="A117" s="29"/>
      <c r="B117" s="29"/>
      <c r="C117" s="29"/>
      <c r="D117" s="29"/>
      <c r="E117" s="29"/>
      <c r="F117" s="30"/>
      <c r="G117" s="30"/>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12"/>
        <v>#N/A</v>
      </c>
      <c r="AS117" s="70" t="e">
        <f t="shared" si="13"/>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14"/>
        <v>#N/A</v>
      </c>
    </row>
    <row r="118" spans="1:75" ht="25" customHeight="1" x14ac:dyDescent="0.15">
      <c r="A118" s="29"/>
      <c r="B118" s="29"/>
      <c r="C118" s="29"/>
      <c r="D118" s="29"/>
      <c r="E118" s="29"/>
      <c r="F118" s="30"/>
      <c r="G118" s="30"/>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12"/>
        <v>#N/A</v>
      </c>
      <c r="AS118" s="70" t="e">
        <f t="shared" si="13"/>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14"/>
        <v>#N/A</v>
      </c>
    </row>
    <row r="119" spans="1:75" ht="25" customHeight="1" x14ac:dyDescent="0.15">
      <c r="A119" s="29"/>
      <c r="B119" s="29"/>
      <c r="C119" s="29"/>
      <c r="D119" s="29"/>
      <c r="E119" s="29"/>
      <c r="F119" s="30"/>
      <c r="G119" s="30"/>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12"/>
        <v>#N/A</v>
      </c>
      <c r="AS119" s="70" t="e">
        <f t="shared" si="13"/>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14"/>
        <v>#N/A</v>
      </c>
    </row>
    <row r="120" spans="1:75" ht="25" customHeight="1" x14ac:dyDescent="0.15">
      <c r="A120" s="29"/>
      <c r="B120" s="29"/>
      <c r="C120" s="29"/>
      <c r="D120" s="29"/>
      <c r="E120" s="29"/>
      <c r="F120" s="30"/>
      <c r="G120" s="30"/>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12"/>
        <v>#N/A</v>
      </c>
      <c r="AS120" s="70" t="e">
        <f t="shared" si="13"/>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14"/>
        <v>#N/A</v>
      </c>
    </row>
    <row r="121" spans="1:75" ht="25" customHeight="1" x14ac:dyDescent="0.15">
      <c r="A121" s="29"/>
      <c r="B121" s="29"/>
      <c r="C121" s="29"/>
      <c r="D121" s="29"/>
      <c r="E121" s="29"/>
      <c r="F121" s="30"/>
      <c r="G121" s="30"/>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12"/>
        <v>#N/A</v>
      </c>
      <c r="AS121" s="70" t="e">
        <f t="shared" si="13"/>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14"/>
        <v>#N/A</v>
      </c>
    </row>
    <row r="122" spans="1:75" ht="25" customHeight="1" x14ac:dyDescent="0.15">
      <c r="A122" s="29"/>
      <c r="B122" s="29"/>
      <c r="C122" s="29"/>
      <c r="D122" s="29"/>
      <c r="E122" s="29"/>
      <c r="F122" s="30"/>
      <c r="G122" s="30"/>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12"/>
        <v>#N/A</v>
      </c>
      <c r="AS122" s="70" t="e">
        <f t="shared" si="13"/>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14"/>
        <v>#N/A</v>
      </c>
    </row>
    <row r="123" spans="1:75" ht="25" customHeight="1" x14ac:dyDescent="0.15">
      <c r="A123" s="29"/>
      <c r="B123" s="29"/>
      <c r="C123" s="29"/>
      <c r="D123" s="29"/>
      <c r="E123" s="29"/>
      <c r="F123" s="30"/>
      <c r="G123" s="30"/>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12"/>
        <v>#N/A</v>
      </c>
      <c r="AS123" s="70" t="e">
        <f t="shared" si="13"/>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14"/>
        <v>#N/A</v>
      </c>
    </row>
    <row r="124" spans="1:75" ht="25" customHeight="1" x14ac:dyDescent="0.15">
      <c r="A124" s="29"/>
      <c r="B124" s="29"/>
      <c r="C124" s="29"/>
      <c r="D124" s="29"/>
      <c r="E124" s="29"/>
      <c r="F124" s="30"/>
      <c r="G124" s="30"/>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12"/>
        <v>#N/A</v>
      </c>
      <c r="AS124" s="70" t="e">
        <f t="shared" si="13"/>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14"/>
        <v>#N/A</v>
      </c>
    </row>
    <row r="125" spans="1:75" ht="25" customHeight="1" x14ac:dyDescent="0.15">
      <c r="A125" s="29"/>
      <c r="B125" s="29"/>
      <c r="C125" s="29"/>
      <c r="D125" s="29"/>
      <c r="E125" s="29"/>
      <c r="F125" s="30"/>
      <c r="G125" s="30"/>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12"/>
        <v>#N/A</v>
      </c>
      <c r="AS125" s="70" t="e">
        <f t="shared" si="13"/>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14"/>
        <v>#N/A</v>
      </c>
    </row>
    <row r="126" spans="1:75" ht="25" customHeight="1" x14ac:dyDescent="0.15">
      <c r="A126" s="29"/>
      <c r="B126" s="29"/>
      <c r="C126" s="29"/>
      <c r="D126" s="29"/>
      <c r="E126" s="29"/>
      <c r="F126" s="30"/>
      <c r="G126" s="30"/>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12"/>
        <v>#N/A</v>
      </c>
      <c r="AS126" s="70" t="e">
        <f t="shared" si="13"/>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14"/>
        <v>#N/A</v>
      </c>
    </row>
    <row r="127" spans="1:75" ht="25" customHeight="1" x14ac:dyDescent="0.15">
      <c r="A127" s="29"/>
      <c r="B127" s="29"/>
      <c r="C127" s="29"/>
      <c r="D127" s="29"/>
      <c r="E127" s="29"/>
      <c r="F127" s="30"/>
      <c r="G127" s="30"/>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12"/>
        <v>#N/A</v>
      </c>
      <c r="AS127" s="70" t="e">
        <f t="shared" si="13"/>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14"/>
        <v>#N/A</v>
      </c>
    </row>
    <row r="128" spans="1:75" ht="25" customHeight="1" x14ac:dyDescent="0.15">
      <c r="A128" s="29"/>
      <c r="B128" s="29"/>
      <c r="C128" s="29"/>
      <c r="D128" s="29"/>
      <c r="E128" s="29"/>
      <c r="F128" s="30"/>
      <c r="G128" s="30"/>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12"/>
        <v>#N/A</v>
      </c>
      <c r="AS128" s="70" t="e">
        <f t="shared" si="13"/>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14"/>
        <v>#N/A</v>
      </c>
    </row>
    <row r="129" spans="1:75" ht="25" customHeight="1" x14ac:dyDescent="0.15">
      <c r="A129" s="29"/>
      <c r="B129" s="29"/>
      <c r="C129" s="29"/>
      <c r="D129" s="29"/>
      <c r="E129" s="29"/>
      <c r="F129" s="30"/>
      <c r="G129" s="30"/>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12"/>
        <v>#N/A</v>
      </c>
      <c r="AS129" s="70" t="e">
        <f t="shared" si="13"/>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14"/>
        <v>#N/A</v>
      </c>
    </row>
    <row r="130" spans="1:75" ht="25" customHeight="1" x14ac:dyDescent="0.15">
      <c r="A130" s="29"/>
      <c r="B130" s="29"/>
      <c r="C130" s="29"/>
      <c r="D130" s="29"/>
      <c r="E130" s="29"/>
      <c r="F130" s="30"/>
      <c r="G130" s="30"/>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12"/>
        <v>#N/A</v>
      </c>
      <c r="AS130" s="70" t="e">
        <f t="shared" si="13"/>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14"/>
        <v>#N/A</v>
      </c>
    </row>
    <row r="131" spans="1:75" ht="25" customHeight="1" x14ac:dyDescent="0.15">
      <c r="A131" s="29"/>
      <c r="B131" s="29"/>
      <c r="C131" s="29"/>
      <c r="D131" s="29"/>
      <c r="E131" s="29"/>
      <c r="F131" s="30"/>
      <c r="G131" s="30"/>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12"/>
        <v>#N/A</v>
      </c>
      <c r="AS131" s="70" t="e">
        <f t="shared" si="13"/>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14"/>
        <v>#N/A</v>
      </c>
    </row>
    <row r="132" spans="1:75" ht="25" customHeight="1" x14ac:dyDescent="0.15">
      <c r="A132" s="29"/>
      <c r="B132" s="29"/>
      <c r="C132" s="29"/>
      <c r="D132" s="29"/>
      <c r="E132" s="29"/>
      <c r="F132" s="30"/>
      <c r="G132" s="30"/>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12"/>
        <v>#N/A</v>
      </c>
      <c r="AS132" s="70" t="e">
        <f t="shared" si="13"/>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14"/>
        <v>#N/A</v>
      </c>
    </row>
    <row r="133" spans="1:75" ht="25" customHeight="1" x14ac:dyDescent="0.15">
      <c r="A133" s="29"/>
      <c r="B133" s="29"/>
      <c r="C133" s="29"/>
      <c r="D133" s="29"/>
      <c r="E133" s="29"/>
      <c r="F133" s="30"/>
      <c r="G133" s="30"/>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15">ROUND((AZ$2*AZ133+BA$2*BA133+BB$2*BB133+BC$2*BC133+BD$2*BD133+BE$2*BE133+BF$2*BF133+BG$2*BG133)/3,0)</f>
        <v>#N/A</v>
      </c>
      <c r="AS133" s="70" t="e">
        <f t="shared" si="13"/>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14"/>
        <v>#N/A</v>
      </c>
    </row>
    <row r="134" spans="1:75" ht="25" customHeight="1" x14ac:dyDescent="0.15">
      <c r="A134" s="29"/>
      <c r="B134" s="29"/>
      <c r="C134" s="29"/>
      <c r="D134" s="29"/>
      <c r="E134" s="29"/>
      <c r="F134" s="30"/>
      <c r="G134" s="30"/>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15"/>
        <v>#N/A</v>
      </c>
      <c r="AS134" s="70" t="e">
        <f t="shared" ref="AS134:AS189" si="16">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14"/>
        <v>#N/A</v>
      </c>
    </row>
    <row r="135" spans="1:75" ht="25" customHeight="1" x14ac:dyDescent="0.15">
      <c r="A135" s="29"/>
      <c r="B135" s="29"/>
      <c r="C135" s="29"/>
      <c r="D135" s="29"/>
      <c r="E135" s="29"/>
      <c r="F135" s="30"/>
      <c r="G135" s="30"/>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15"/>
        <v>#N/A</v>
      </c>
      <c r="AS135" s="70" t="e">
        <f t="shared" si="16"/>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14"/>
        <v>#N/A</v>
      </c>
    </row>
    <row r="136" spans="1:75" ht="25" customHeight="1" x14ac:dyDescent="0.15">
      <c r="A136" s="29"/>
      <c r="B136" s="29"/>
      <c r="C136" s="29"/>
      <c r="D136" s="29"/>
      <c r="E136" s="29"/>
      <c r="F136" s="30"/>
      <c r="G136" s="30"/>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15"/>
        <v>#N/A</v>
      </c>
      <c r="AS136" s="70" t="e">
        <f t="shared" si="16"/>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14"/>
        <v>#N/A</v>
      </c>
    </row>
    <row r="137" spans="1:75" ht="25" customHeight="1" x14ac:dyDescent="0.15">
      <c r="A137" s="29"/>
      <c r="B137" s="29"/>
      <c r="C137" s="29"/>
      <c r="D137" s="29"/>
      <c r="E137" s="29"/>
      <c r="F137" s="30"/>
      <c r="G137" s="30"/>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15"/>
        <v>#N/A</v>
      </c>
      <c r="AS137" s="70" t="e">
        <f t="shared" si="16"/>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ref="BW137:BW189" si="17">SUM(BI137:BV137)</f>
        <v>#N/A</v>
      </c>
    </row>
    <row r="138" spans="1:75" ht="25" customHeight="1" x14ac:dyDescent="0.15">
      <c r="A138" s="29"/>
      <c r="B138" s="29"/>
      <c r="C138" s="29"/>
      <c r="D138" s="29"/>
      <c r="E138" s="29"/>
      <c r="F138" s="30"/>
      <c r="G138" s="30"/>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15"/>
        <v>#N/A</v>
      </c>
      <c r="AS138" s="70" t="e">
        <f t="shared" si="16"/>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17"/>
        <v>#N/A</v>
      </c>
    </row>
    <row r="139" spans="1:75" ht="25" customHeight="1" x14ac:dyDescent="0.15">
      <c r="A139" s="29"/>
      <c r="B139" s="29"/>
      <c r="C139" s="29"/>
      <c r="D139" s="29"/>
      <c r="E139" s="29"/>
      <c r="F139" s="30"/>
      <c r="G139" s="30"/>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15"/>
        <v>#N/A</v>
      </c>
      <c r="AS139" s="70" t="e">
        <f t="shared" si="16"/>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17"/>
        <v>#N/A</v>
      </c>
    </row>
    <row r="140" spans="1:75" ht="25" customHeight="1" x14ac:dyDescent="0.15">
      <c r="A140" s="29"/>
      <c r="B140" s="29"/>
      <c r="C140" s="29"/>
      <c r="D140" s="29"/>
      <c r="E140" s="29"/>
      <c r="F140" s="30"/>
      <c r="G140" s="30"/>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15"/>
        <v>#N/A</v>
      </c>
      <c r="AS140" s="70" t="e">
        <f t="shared" si="16"/>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17"/>
        <v>#N/A</v>
      </c>
    </row>
    <row r="141" spans="1:75" ht="25" customHeight="1" x14ac:dyDescent="0.15">
      <c r="A141" s="29"/>
      <c r="B141" s="29"/>
      <c r="C141" s="29"/>
      <c r="D141" s="29"/>
      <c r="E141" s="29"/>
      <c r="F141" s="30"/>
      <c r="G141" s="30"/>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15"/>
        <v>#N/A</v>
      </c>
      <c r="AS141" s="70" t="e">
        <f t="shared" si="16"/>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17"/>
        <v>#N/A</v>
      </c>
    </row>
    <row r="142" spans="1:75" ht="25" customHeight="1" x14ac:dyDescent="0.15">
      <c r="A142" s="29"/>
      <c r="B142" s="29"/>
      <c r="C142" s="29"/>
      <c r="D142" s="29"/>
      <c r="E142" s="29"/>
      <c r="F142" s="30"/>
      <c r="G142" s="30"/>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15"/>
        <v>#N/A</v>
      </c>
      <c r="AS142" s="70" t="e">
        <f t="shared" si="16"/>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17"/>
        <v>#N/A</v>
      </c>
    </row>
    <row r="143" spans="1:75" ht="25" customHeight="1" x14ac:dyDescent="0.15">
      <c r="A143" s="29"/>
      <c r="B143" s="29"/>
      <c r="C143" s="29"/>
      <c r="D143" s="29"/>
      <c r="E143" s="29"/>
      <c r="F143" s="30"/>
      <c r="G143" s="30"/>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15"/>
        <v>#N/A</v>
      </c>
      <c r="AS143" s="70" t="e">
        <f t="shared" si="16"/>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17"/>
        <v>#N/A</v>
      </c>
    </row>
    <row r="144" spans="1:75" ht="25" customHeight="1" x14ac:dyDescent="0.15">
      <c r="A144" s="29"/>
      <c r="B144" s="29"/>
      <c r="C144" s="29"/>
      <c r="D144" s="29"/>
      <c r="E144" s="29"/>
      <c r="F144" s="30"/>
      <c r="G144" s="30"/>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15"/>
        <v>#N/A</v>
      </c>
      <c r="AS144" s="70" t="e">
        <f t="shared" si="16"/>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17"/>
        <v>#N/A</v>
      </c>
    </row>
    <row r="145" spans="1:75" ht="25" customHeight="1" x14ac:dyDescent="0.15">
      <c r="A145" s="29"/>
      <c r="B145" s="29"/>
      <c r="C145" s="29"/>
      <c r="D145" s="29"/>
      <c r="E145" s="29"/>
      <c r="F145" s="30"/>
      <c r="G145" s="30"/>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15"/>
        <v>#N/A</v>
      </c>
      <c r="AS145" s="70" t="e">
        <f t="shared" si="16"/>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17"/>
        <v>#N/A</v>
      </c>
    </row>
    <row r="146" spans="1:75" ht="25" customHeight="1" x14ac:dyDescent="0.15">
      <c r="A146" s="29"/>
      <c r="B146" s="29"/>
      <c r="C146" s="29"/>
      <c r="D146" s="29"/>
      <c r="E146" s="29"/>
      <c r="F146" s="30"/>
      <c r="G146" s="30"/>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15"/>
        <v>#N/A</v>
      </c>
      <c r="AS146" s="70" t="e">
        <f t="shared" si="16"/>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17"/>
        <v>#N/A</v>
      </c>
    </row>
    <row r="147" spans="1:75" ht="25" customHeight="1" x14ac:dyDescent="0.15">
      <c r="A147" s="29"/>
      <c r="B147" s="29"/>
      <c r="C147" s="29"/>
      <c r="D147" s="29"/>
      <c r="E147" s="29"/>
      <c r="F147" s="30"/>
      <c r="G147" s="30"/>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15"/>
        <v>#N/A</v>
      </c>
      <c r="AS147" s="70" t="e">
        <f t="shared" si="16"/>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17"/>
        <v>#N/A</v>
      </c>
    </row>
    <row r="148" spans="1:75" ht="25" customHeight="1" x14ac:dyDescent="0.15">
      <c r="A148" s="29"/>
      <c r="B148" s="29"/>
      <c r="C148" s="29"/>
      <c r="D148" s="29"/>
      <c r="E148" s="29"/>
      <c r="F148" s="30"/>
      <c r="G148" s="30"/>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15"/>
        <v>#N/A</v>
      </c>
      <c r="AS148" s="70" t="e">
        <f t="shared" si="16"/>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17"/>
        <v>#N/A</v>
      </c>
    </row>
    <row r="149" spans="1:75" ht="25" customHeight="1" x14ac:dyDescent="0.15">
      <c r="A149" s="29"/>
      <c r="B149" s="29"/>
      <c r="C149" s="29"/>
      <c r="D149" s="29"/>
      <c r="E149" s="29"/>
      <c r="F149" s="30"/>
      <c r="G149" s="30"/>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15"/>
        <v>#N/A</v>
      </c>
      <c r="AS149" s="70" t="e">
        <f t="shared" si="16"/>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17"/>
        <v>#N/A</v>
      </c>
    </row>
    <row r="150" spans="1:75" ht="25" customHeight="1" x14ac:dyDescent="0.15">
      <c r="A150" s="29"/>
      <c r="B150" s="29"/>
      <c r="C150" s="29"/>
      <c r="D150" s="29"/>
      <c r="E150" s="29"/>
      <c r="F150" s="30"/>
      <c r="G150" s="30"/>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15"/>
        <v>#N/A</v>
      </c>
      <c r="AS150" s="70" t="e">
        <f t="shared" si="16"/>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17"/>
        <v>#N/A</v>
      </c>
    </row>
    <row r="151" spans="1:75" ht="25" customHeight="1" x14ac:dyDescent="0.15">
      <c r="A151" s="29"/>
      <c r="B151" s="29"/>
      <c r="C151" s="29"/>
      <c r="D151" s="29"/>
      <c r="E151" s="29"/>
      <c r="F151" s="30"/>
      <c r="G151" s="30"/>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15"/>
        <v>#N/A</v>
      </c>
      <c r="AS151" s="70" t="e">
        <f t="shared" si="16"/>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17"/>
        <v>#N/A</v>
      </c>
    </row>
    <row r="152" spans="1:75" ht="25" customHeight="1" x14ac:dyDescent="0.15">
      <c r="A152" s="29"/>
      <c r="B152" s="29"/>
      <c r="C152" s="29"/>
      <c r="D152" s="29"/>
      <c r="E152" s="29"/>
      <c r="F152" s="30"/>
      <c r="G152" s="30"/>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15"/>
        <v>#N/A</v>
      </c>
      <c r="AS152" s="70" t="e">
        <f t="shared" si="16"/>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17"/>
        <v>#N/A</v>
      </c>
    </row>
    <row r="153" spans="1:75" ht="25" customHeight="1" x14ac:dyDescent="0.15">
      <c r="A153" s="29"/>
      <c r="B153" s="29"/>
      <c r="C153" s="29"/>
      <c r="D153" s="29"/>
      <c r="E153" s="29"/>
      <c r="F153" s="30"/>
      <c r="G153" s="30"/>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15"/>
        <v>#N/A</v>
      </c>
      <c r="AS153" s="70" t="e">
        <f t="shared" si="16"/>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17"/>
        <v>#N/A</v>
      </c>
    </row>
    <row r="154" spans="1:75" ht="25" customHeight="1" x14ac:dyDescent="0.15">
      <c r="A154" s="29"/>
      <c r="B154" s="29"/>
      <c r="C154" s="29"/>
      <c r="D154" s="29"/>
      <c r="E154" s="29"/>
      <c r="F154" s="30"/>
      <c r="G154" s="30"/>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15"/>
        <v>#N/A</v>
      </c>
      <c r="AS154" s="70" t="e">
        <f t="shared" si="16"/>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17"/>
        <v>#N/A</v>
      </c>
    </row>
    <row r="155" spans="1:75" ht="25" customHeight="1" x14ac:dyDescent="0.15">
      <c r="A155" s="29"/>
      <c r="B155" s="29"/>
      <c r="C155" s="29"/>
      <c r="D155" s="29"/>
      <c r="E155" s="29"/>
      <c r="F155" s="30"/>
      <c r="G155" s="30"/>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15"/>
        <v>#N/A</v>
      </c>
      <c r="AS155" s="70" t="e">
        <f t="shared" si="16"/>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17"/>
        <v>#N/A</v>
      </c>
    </row>
    <row r="156" spans="1:75" ht="25" customHeight="1" x14ac:dyDescent="0.15">
      <c r="A156" s="29"/>
      <c r="B156" s="29"/>
      <c r="C156" s="29"/>
      <c r="D156" s="29"/>
      <c r="E156" s="29"/>
      <c r="F156" s="30"/>
      <c r="G156" s="30"/>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15"/>
        <v>#N/A</v>
      </c>
      <c r="AS156" s="70" t="e">
        <f t="shared" si="16"/>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17"/>
        <v>#N/A</v>
      </c>
    </row>
    <row r="157" spans="1:75" ht="25" customHeight="1" x14ac:dyDescent="0.15">
      <c r="A157" s="29"/>
      <c r="B157" s="29"/>
      <c r="C157" s="29"/>
      <c r="D157" s="29"/>
      <c r="E157" s="29"/>
      <c r="F157" s="30"/>
      <c r="G157" s="30"/>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15"/>
        <v>#N/A</v>
      </c>
      <c r="AS157" s="70" t="e">
        <f t="shared" si="16"/>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17"/>
        <v>#N/A</v>
      </c>
    </row>
    <row r="158" spans="1:75" ht="25" customHeight="1" x14ac:dyDescent="0.15">
      <c r="A158" s="29"/>
      <c r="B158" s="29"/>
      <c r="C158" s="29"/>
      <c r="D158" s="29"/>
      <c r="E158" s="29"/>
      <c r="F158" s="30"/>
      <c r="G158" s="30"/>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15"/>
        <v>#N/A</v>
      </c>
      <c r="AS158" s="70" t="e">
        <f t="shared" si="16"/>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17"/>
        <v>#N/A</v>
      </c>
    </row>
    <row r="159" spans="1:75" ht="25" customHeight="1" x14ac:dyDescent="0.15">
      <c r="A159" s="29"/>
      <c r="B159" s="29"/>
      <c r="C159" s="29"/>
      <c r="D159" s="29"/>
      <c r="E159" s="29"/>
      <c r="F159" s="30"/>
      <c r="G159" s="30"/>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15"/>
        <v>#N/A</v>
      </c>
      <c r="AS159" s="70" t="e">
        <f t="shared" si="16"/>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17"/>
        <v>#N/A</v>
      </c>
    </row>
    <row r="160" spans="1:75" ht="25" customHeight="1" x14ac:dyDescent="0.15">
      <c r="A160" s="29"/>
      <c r="B160" s="29"/>
      <c r="C160" s="29"/>
      <c r="D160" s="29"/>
      <c r="E160" s="29"/>
      <c r="F160" s="30"/>
      <c r="G160" s="30"/>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15"/>
        <v>#N/A</v>
      </c>
      <c r="AS160" s="70" t="e">
        <f t="shared" si="16"/>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17"/>
        <v>#N/A</v>
      </c>
    </row>
    <row r="161" spans="1:75" ht="25" customHeight="1" x14ac:dyDescent="0.15">
      <c r="A161" s="29"/>
      <c r="B161" s="29"/>
      <c r="C161" s="29"/>
      <c r="D161" s="29"/>
      <c r="E161" s="29"/>
      <c r="F161" s="30"/>
      <c r="G161" s="30"/>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15"/>
        <v>#N/A</v>
      </c>
      <c r="AS161" s="70" t="e">
        <f t="shared" si="16"/>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17"/>
        <v>#N/A</v>
      </c>
    </row>
    <row r="162" spans="1:75" ht="25" customHeight="1" x14ac:dyDescent="0.15">
      <c r="A162" s="29"/>
      <c r="B162" s="29"/>
      <c r="C162" s="29"/>
      <c r="D162" s="29"/>
      <c r="E162" s="29"/>
      <c r="F162" s="30"/>
      <c r="G162" s="30"/>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15"/>
        <v>#N/A</v>
      </c>
      <c r="AS162" s="70" t="e">
        <f t="shared" si="16"/>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17"/>
        <v>#N/A</v>
      </c>
    </row>
    <row r="163" spans="1:75" ht="25" customHeight="1" x14ac:dyDescent="0.15">
      <c r="A163" s="29"/>
      <c r="B163" s="29"/>
      <c r="C163" s="29"/>
      <c r="D163" s="29"/>
      <c r="E163" s="29"/>
      <c r="F163" s="30"/>
      <c r="G163" s="30"/>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15"/>
        <v>#N/A</v>
      </c>
      <c r="AS163" s="70" t="e">
        <f t="shared" si="16"/>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17"/>
        <v>#N/A</v>
      </c>
    </row>
    <row r="164" spans="1:75" ht="25" customHeight="1" x14ac:dyDescent="0.15">
      <c r="A164" s="29"/>
      <c r="B164" s="29"/>
      <c r="C164" s="29"/>
      <c r="D164" s="29"/>
      <c r="E164" s="29"/>
      <c r="F164" s="30"/>
      <c r="G164" s="30"/>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15"/>
        <v>#N/A</v>
      </c>
      <c r="AS164" s="70" t="e">
        <f t="shared" si="16"/>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17"/>
        <v>#N/A</v>
      </c>
    </row>
    <row r="165" spans="1:75" ht="25" customHeight="1" x14ac:dyDescent="0.15">
      <c r="A165" s="29"/>
      <c r="B165" s="29"/>
      <c r="C165" s="29"/>
      <c r="D165" s="29"/>
      <c r="E165" s="29"/>
      <c r="F165" s="30"/>
      <c r="G165" s="30"/>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15"/>
        <v>#N/A</v>
      </c>
      <c r="AS165" s="70" t="e">
        <f t="shared" si="16"/>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17"/>
        <v>#N/A</v>
      </c>
    </row>
    <row r="166" spans="1:75" ht="25" customHeight="1" x14ac:dyDescent="0.15">
      <c r="A166" s="29"/>
      <c r="B166" s="29"/>
      <c r="C166" s="29"/>
      <c r="D166" s="29"/>
      <c r="E166" s="29"/>
      <c r="F166" s="30"/>
      <c r="G166" s="30"/>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15"/>
        <v>#N/A</v>
      </c>
      <c r="AS166" s="70" t="e">
        <f t="shared" si="16"/>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17"/>
        <v>#N/A</v>
      </c>
    </row>
    <row r="167" spans="1:75" ht="25" customHeight="1" x14ac:dyDescent="0.15">
      <c r="A167" s="29"/>
      <c r="B167" s="29"/>
      <c r="C167" s="29"/>
      <c r="D167" s="29"/>
      <c r="E167" s="29"/>
      <c r="F167" s="30"/>
      <c r="G167" s="30"/>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15"/>
        <v>#N/A</v>
      </c>
      <c r="AS167" s="70" t="e">
        <f t="shared" si="16"/>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17"/>
        <v>#N/A</v>
      </c>
    </row>
    <row r="168" spans="1:75" ht="25" customHeight="1" x14ac:dyDescent="0.15">
      <c r="A168" s="29"/>
      <c r="B168" s="29"/>
      <c r="C168" s="29"/>
      <c r="D168" s="29"/>
      <c r="E168" s="29"/>
      <c r="F168" s="30"/>
      <c r="G168" s="30"/>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15"/>
        <v>#N/A</v>
      </c>
      <c r="AS168" s="70" t="e">
        <f t="shared" si="16"/>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17"/>
        <v>#N/A</v>
      </c>
    </row>
    <row r="169" spans="1:75" ht="25" customHeight="1" x14ac:dyDescent="0.15">
      <c r="A169" s="29"/>
      <c r="B169" s="29"/>
      <c r="C169" s="29"/>
      <c r="D169" s="29"/>
      <c r="E169" s="29"/>
      <c r="F169" s="30"/>
      <c r="G169" s="30"/>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15"/>
        <v>#N/A</v>
      </c>
      <c r="AS169" s="70" t="e">
        <f t="shared" si="16"/>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17"/>
        <v>#N/A</v>
      </c>
    </row>
    <row r="170" spans="1:75" ht="25" customHeight="1" x14ac:dyDescent="0.15">
      <c r="A170" s="29"/>
      <c r="B170" s="29"/>
      <c r="C170" s="29"/>
      <c r="D170" s="29"/>
      <c r="E170" s="29"/>
      <c r="F170" s="30"/>
      <c r="G170" s="30"/>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15"/>
        <v>#N/A</v>
      </c>
      <c r="AS170" s="70" t="e">
        <f t="shared" si="16"/>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17"/>
        <v>#N/A</v>
      </c>
    </row>
    <row r="171" spans="1:75" ht="25" customHeight="1" x14ac:dyDescent="0.15">
      <c r="A171" s="29"/>
      <c r="B171" s="29"/>
      <c r="C171" s="29"/>
      <c r="D171" s="29"/>
      <c r="E171" s="29"/>
      <c r="F171" s="30"/>
      <c r="G171" s="30"/>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15"/>
        <v>#N/A</v>
      </c>
      <c r="AS171" s="70" t="e">
        <f t="shared" si="16"/>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17"/>
        <v>#N/A</v>
      </c>
    </row>
    <row r="172" spans="1:75" ht="25" customHeight="1" x14ac:dyDescent="0.15">
      <c r="A172" s="29"/>
      <c r="B172" s="29"/>
      <c r="C172" s="29"/>
      <c r="D172" s="29"/>
      <c r="E172" s="29"/>
      <c r="F172" s="30"/>
      <c r="G172" s="30"/>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15"/>
        <v>#N/A</v>
      </c>
      <c r="AS172" s="70" t="e">
        <f t="shared" si="16"/>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17"/>
        <v>#N/A</v>
      </c>
    </row>
    <row r="173" spans="1:75" ht="25" customHeight="1" x14ac:dyDescent="0.15">
      <c r="A173" s="29"/>
      <c r="B173" s="29"/>
      <c r="C173" s="29"/>
      <c r="D173" s="29"/>
      <c r="E173" s="29"/>
      <c r="F173" s="30"/>
      <c r="G173" s="30"/>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15"/>
        <v>#N/A</v>
      </c>
      <c r="AS173" s="70" t="e">
        <f t="shared" si="16"/>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17"/>
        <v>#N/A</v>
      </c>
    </row>
    <row r="174" spans="1:75" ht="25" customHeight="1" x14ac:dyDescent="0.15">
      <c r="A174" s="29"/>
      <c r="B174" s="29"/>
      <c r="C174" s="29"/>
      <c r="D174" s="29"/>
      <c r="E174" s="29"/>
      <c r="F174" s="30"/>
      <c r="G174" s="30"/>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15"/>
        <v>#N/A</v>
      </c>
      <c r="AS174" s="70" t="e">
        <f t="shared" si="16"/>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17"/>
        <v>#N/A</v>
      </c>
    </row>
    <row r="175" spans="1:75" ht="25" customHeight="1" x14ac:dyDescent="0.15">
      <c r="A175" s="29"/>
      <c r="B175" s="29"/>
      <c r="C175" s="29"/>
      <c r="D175" s="29"/>
      <c r="E175" s="29"/>
      <c r="F175" s="30"/>
      <c r="G175" s="30"/>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15"/>
        <v>#N/A</v>
      </c>
      <c r="AS175" s="70" t="e">
        <f t="shared" si="16"/>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17"/>
        <v>#N/A</v>
      </c>
    </row>
    <row r="176" spans="1:75" ht="25" customHeight="1" x14ac:dyDescent="0.15">
      <c r="A176" s="29"/>
      <c r="B176" s="29"/>
      <c r="C176" s="29"/>
      <c r="D176" s="29"/>
      <c r="E176" s="29"/>
      <c r="F176" s="30"/>
      <c r="G176" s="30"/>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15"/>
        <v>#N/A</v>
      </c>
      <c r="AS176" s="70" t="e">
        <f t="shared" si="16"/>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17"/>
        <v>#N/A</v>
      </c>
    </row>
    <row r="177" spans="1:75" ht="25" customHeight="1" x14ac:dyDescent="0.15">
      <c r="A177" s="29"/>
      <c r="B177" s="29"/>
      <c r="C177" s="29"/>
      <c r="D177" s="29"/>
      <c r="E177" s="29"/>
      <c r="F177" s="30"/>
      <c r="G177" s="30"/>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15"/>
        <v>#N/A</v>
      </c>
      <c r="AS177" s="70" t="e">
        <f t="shared" si="16"/>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17"/>
        <v>#N/A</v>
      </c>
    </row>
    <row r="178" spans="1:75" ht="25" customHeight="1" x14ac:dyDescent="0.15">
      <c r="A178" s="29"/>
      <c r="B178" s="29"/>
      <c r="C178" s="29"/>
      <c r="D178" s="29"/>
      <c r="E178" s="29"/>
      <c r="F178" s="30"/>
      <c r="G178" s="30"/>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15"/>
        <v>#N/A</v>
      </c>
      <c r="AS178" s="70" t="e">
        <f t="shared" si="16"/>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17"/>
        <v>#N/A</v>
      </c>
    </row>
    <row r="179" spans="1:75" ht="25" customHeight="1" x14ac:dyDescent="0.15">
      <c r="A179" s="29"/>
      <c r="B179" s="29"/>
      <c r="C179" s="29"/>
      <c r="D179" s="29"/>
      <c r="E179" s="29"/>
      <c r="F179" s="30"/>
      <c r="G179" s="30"/>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15"/>
        <v>#N/A</v>
      </c>
      <c r="AS179" s="70" t="e">
        <f t="shared" si="16"/>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17"/>
        <v>#N/A</v>
      </c>
    </row>
    <row r="180" spans="1:75" ht="25" customHeight="1" x14ac:dyDescent="0.15">
      <c r="A180" s="29"/>
      <c r="B180" s="29"/>
      <c r="C180" s="29"/>
      <c r="D180" s="29"/>
      <c r="E180" s="29"/>
      <c r="F180" s="30"/>
      <c r="G180" s="30"/>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15"/>
        <v>#N/A</v>
      </c>
      <c r="AS180" s="70" t="e">
        <f t="shared" si="16"/>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17"/>
        <v>#N/A</v>
      </c>
    </row>
    <row r="181" spans="1:75" ht="25" customHeight="1" x14ac:dyDescent="0.15">
      <c r="A181" s="29"/>
      <c r="B181" s="29"/>
      <c r="C181" s="29"/>
      <c r="D181" s="29"/>
      <c r="E181" s="29"/>
      <c r="F181" s="30"/>
      <c r="G181" s="30"/>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15"/>
        <v>#N/A</v>
      </c>
      <c r="AS181" s="70" t="e">
        <f t="shared" si="16"/>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17"/>
        <v>#N/A</v>
      </c>
    </row>
    <row r="182" spans="1:75" ht="25" customHeight="1" x14ac:dyDescent="0.15">
      <c r="A182" s="29"/>
      <c r="B182" s="29"/>
      <c r="C182" s="29"/>
      <c r="D182" s="29"/>
      <c r="E182" s="29"/>
      <c r="F182" s="30"/>
      <c r="G182" s="30"/>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15"/>
        <v>#N/A</v>
      </c>
      <c r="AS182" s="70" t="e">
        <f t="shared" si="16"/>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17"/>
        <v>#N/A</v>
      </c>
    </row>
    <row r="183" spans="1:75" ht="25" customHeight="1" x14ac:dyDescent="0.15">
      <c r="A183" s="29"/>
      <c r="B183" s="29"/>
      <c r="C183" s="29"/>
      <c r="D183" s="29"/>
      <c r="E183" s="29"/>
      <c r="F183" s="30"/>
      <c r="G183" s="30"/>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15"/>
        <v>#N/A</v>
      </c>
      <c r="AS183" s="70" t="e">
        <f t="shared" si="16"/>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17"/>
        <v>#N/A</v>
      </c>
    </row>
    <row r="184" spans="1:75" ht="25" customHeight="1" x14ac:dyDescent="0.15">
      <c r="A184" s="29"/>
      <c r="B184" s="29"/>
      <c r="C184" s="29"/>
      <c r="D184" s="29"/>
      <c r="E184" s="29"/>
      <c r="F184" s="30"/>
      <c r="G184" s="30"/>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15"/>
        <v>#N/A</v>
      </c>
      <c r="AS184" s="70" t="e">
        <f t="shared" si="16"/>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17"/>
        <v>#N/A</v>
      </c>
    </row>
    <row r="185" spans="1:75" ht="25" customHeight="1" x14ac:dyDescent="0.15">
      <c r="A185" s="29"/>
      <c r="B185" s="29"/>
      <c r="C185" s="29"/>
      <c r="D185" s="29"/>
      <c r="E185" s="29"/>
      <c r="F185" s="30"/>
      <c r="G185" s="30"/>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15"/>
        <v>#N/A</v>
      </c>
      <c r="AS185" s="70" t="e">
        <f t="shared" si="16"/>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17"/>
        <v>#N/A</v>
      </c>
    </row>
    <row r="186" spans="1:75" ht="25" customHeight="1" x14ac:dyDescent="0.15">
      <c r="A186" s="29"/>
      <c r="B186" s="29"/>
      <c r="C186" s="29"/>
      <c r="D186" s="29"/>
      <c r="E186" s="29"/>
      <c r="F186" s="30"/>
      <c r="G186" s="30"/>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15"/>
        <v>#N/A</v>
      </c>
      <c r="AS186" s="70" t="e">
        <f t="shared" si="16"/>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17"/>
        <v>#N/A</v>
      </c>
    </row>
    <row r="187" spans="1:75" ht="25" customHeight="1" x14ac:dyDescent="0.15">
      <c r="A187" s="29"/>
      <c r="B187" s="29"/>
      <c r="C187" s="29"/>
      <c r="D187" s="29"/>
      <c r="E187" s="29"/>
      <c r="F187" s="30"/>
      <c r="G187" s="30"/>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15"/>
        <v>#N/A</v>
      </c>
      <c r="AS187" s="70" t="e">
        <f t="shared" si="16"/>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17"/>
        <v>#N/A</v>
      </c>
    </row>
    <row r="188" spans="1:75" ht="25" customHeight="1" x14ac:dyDescent="0.15">
      <c r="A188" s="29"/>
      <c r="B188" s="29"/>
      <c r="C188" s="29"/>
      <c r="D188" s="29"/>
      <c r="E188" s="29"/>
      <c r="F188" s="30"/>
      <c r="G188" s="30"/>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15"/>
        <v>#N/A</v>
      </c>
      <c r="AS188" s="70" t="e">
        <f t="shared" si="16"/>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17"/>
        <v>#N/A</v>
      </c>
    </row>
    <row r="189" spans="1:75" ht="25" customHeight="1" x14ac:dyDescent="0.15">
      <c r="A189" s="29"/>
      <c r="B189" s="29"/>
      <c r="C189" s="29"/>
      <c r="D189" s="29"/>
      <c r="E189" s="29"/>
      <c r="F189" s="30"/>
      <c r="G189" s="30"/>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15"/>
        <v>#N/A</v>
      </c>
      <c r="AS189" s="70" t="e">
        <f t="shared" si="16"/>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17"/>
        <v>#N/A</v>
      </c>
    </row>
    <row r="190" spans="1:75" ht="25" customHeight="1" x14ac:dyDescent="0.15">
      <c r="A190" s="29"/>
      <c r="B190" s="29"/>
      <c r="C190" s="29"/>
      <c r="D190" s="29"/>
      <c r="E190" s="29"/>
      <c r="F190" s="30"/>
      <c r="G190" s="30"/>
      <c r="H190" s="52"/>
      <c r="I190" s="52"/>
      <c r="J190" s="52"/>
      <c r="K190" s="52"/>
      <c r="L190" s="52"/>
      <c r="M190" s="52"/>
      <c r="N190" s="52"/>
      <c r="O190" s="53"/>
      <c r="P190" s="53"/>
      <c r="Q190" s="53"/>
      <c r="R190" s="53"/>
      <c r="S190" s="53"/>
      <c r="T190" s="53"/>
      <c r="U190" s="53"/>
    </row>
    <row r="191" spans="1:75" ht="25" customHeight="1" x14ac:dyDescent="0.15">
      <c r="A191" s="29"/>
      <c r="B191" s="29"/>
      <c r="C191" s="29"/>
      <c r="D191" s="29"/>
      <c r="E191" s="29"/>
      <c r="F191" s="30"/>
      <c r="G191" s="30"/>
      <c r="H191" s="52"/>
      <c r="I191" s="52"/>
      <c r="J191" s="52"/>
      <c r="K191" s="52"/>
      <c r="L191" s="52"/>
      <c r="M191" s="52"/>
      <c r="N191" s="52"/>
      <c r="O191" s="53"/>
      <c r="P191" s="53"/>
      <c r="Q191" s="53"/>
      <c r="R191" s="53"/>
      <c r="S191" s="53"/>
      <c r="T191" s="53"/>
      <c r="U191" s="53"/>
    </row>
  </sheetData>
  <mergeCells count="7">
    <mergeCell ref="AS2:AS3"/>
    <mergeCell ref="A2:G2"/>
    <mergeCell ref="H2:N2"/>
    <mergeCell ref="O2:U2"/>
    <mergeCell ref="V2:AI2"/>
    <mergeCell ref="AJ2:AQ2"/>
    <mergeCell ref="AR2:AR3"/>
  </mergeCells>
  <pageMargins left="0.7" right="0.7" top="0.75" bottom="0.75" header="0.3" footer="0.3"/>
  <legacy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E381CE50-2B2A-4B25-B813-05E8990DA6A6}">
          <x14:formula1>
            <xm:f>'Validation Lists'!$B$232:$B$235</xm:f>
          </x14:formula1>
          <xm:sqref>AJ4:AQ5 AJ7:AQ189</xm:sqref>
        </x14:dataValidation>
        <x14:dataValidation type="list" allowBlank="1" showInputMessage="1" showErrorMessage="1" xr:uid="{DA5CA891-5D27-455B-936E-694AE78812B3}">
          <x14:formula1>
            <xm:f>'Validation Lists'!$B$229:$B$230</xm:f>
          </x14:formula1>
          <xm:sqref>AF9:AI189 V4:AI8 V9:AE14</xm:sqref>
        </x14:dataValidation>
        <x14:dataValidation type="list" allowBlank="1" showInputMessage="1" showErrorMessage="1" xr:uid="{477EF6EF-9FFA-4C99-939B-02C3AD263E05}">
          <x14:formula1>
            <xm:f>'Validation Lists'!$B$114:$B$120</xm:f>
          </x14:formula1>
          <xm:sqref>N4:N5 N7:N192</xm:sqref>
        </x14:dataValidation>
        <x14:dataValidation type="list" allowBlank="1" showInputMessage="1" showErrorMessage="1" xr:uid="{354BA265-12C0-4FA9-A5BA-E0EDC0DA691A}">
          <x14:formula1>
            <xm:f>'Validation Lists'!$B$105:$B$112</xm:f>
          </x14:formula1>
          <xm:sqref>M4:M5 M7:M192</xm:sqref>
        </x14:dataValidation>
        <x14:dataValidation type="list" allowBlank="1" showInputMessage="1" showErrorMessage="1" xr:uid="{A5362C90-8FD7-42EE-88CF-F7CA1C221350}">
          <x14:formula1>
            <xm:f>'Validation Lists'!$B$97:$B$103</xm:f>
          </x14:formula1>
          <xm:sqref>L4:L5 L7:L192</xm:sqref>
        </x14:dataValidation>
        <x14:dataValidation type="list" allowBlank="1" showInputMessage="1" showErrorMessage="1" xr:uid="{9B8F9F69-02C5-4BA8-A5EF-96F16F9B40FD}">
          <x14:formula1>
            <xm:f>'Validation Lists'!$B$88:$B$95</xm:f>
          </x14:formula1>
          <xm:sqref>K4:K5 K7:K192</xm:sqref>
        </x14:dataValidation>
        <x14:dataValidation type="list" allowBlank="1" showInputMessage="1" showErrorMessage="1" xr:uid="{C0E7D50E-8DA8-49BB-BFAD-8581D71039A1}">
          <x14:formula1>
            <xm:f>'Validation Lists'!$B$81:$B$85</xm:f>
          </x14:formula1>
          <xm:sqref>J4:J5 J7:J192</xm:sqref>
        </x14:dataValidation>
        <x14:dataValidation type="list" allowBlank="1" showInputMessage="1" showErrorMessage="1" xr:uid="{2D36894D-3BDA-4E1E-8F74-6A782799EA59}">
          <x14:formula1>
            <xm:f>'Validation Lists'!$B$3:$B$16</xm:f>
          </x14:formula1>
          <xm:sqref>H11:H192</xm:sqref>
        </x14:dataValidation>
        <x14:dataValidation type="list" allowBlank="1" showInputMessage="1" showErrorMessage="1" xr:uid="{7DF4621E-EAAB-4B80-AB57-46063983F645}">
          <x14:formula1>
            <xm:f>'Validation Lists'!$B$223:$B$227</xm:f>
          </x14:formula1>
          <xm:sqref>F11:F191</xm:sqref>
        </x14:dataValidation>
        <x14:dataValidation type="list" allowBlank="1" showInputMessage="1" showErrorMessage="1" xr:uid="{600E423A-7B15-42FD-90A0-ED149C80165E}">
          <x14:formula1>
            <xm:f>'Validation Lists'!$B$18:$B$27</xm:f>
          </x14:formula1>
          <xm:sqref>H11:H191 E4:E5 E7:E191</xm:sqref>
        </x14:dataValidation>
        <x14:dataValidation type="list" allowBlank="1" showInputMessage="1" showErrorMessage="1" xr:uid="{26C75F97-DF6D-41B3-9081-57C55EE296DE}">
          <x14:formula1>
            <xm:f>'Validation Lists'!$B$18:$B$79</xm:f>
          </x14:formula1>
          <xm:sqref>E192:H192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191"/>
  <sheetViews>
    <sheetView topLeftCell="P10" zoomScale="120" zoomScaleNormal="120" workbookViewId="0">
      <selection activeCell="S12" sqref="S12"/>
    </sheetView>
  </sheetViews>
  <sheetFormatPr baseColWidth="10" defaultColWidth="18.33203125" defaultRowHeight="14" x14ac:dyDescent="0.15"/>
  <cols>
    <col min="1" max="5" width="18.33203125" style="48"/>
    <col min="6" max="6" width="24.33203125" style="48" customWidth="1"/>
    <col min="7" max="7" width="26.33203125" style="48" customWidth="1"/>
    <col min="8" max="18" width="18.33203125" style="48"/>
    <col min="19" max="19" width="17.6640625" style="48" customWidth="1"/>
    <col min="20" max="21" width="18.33203125" style="48"/>
    <col min="22" max="41" width="23.5" style="48" hidden="1" customWidth="1"/>
    <col min="42" max="42" width="13.83203125" style="48" customWidth="1"/>
    <col min="43" max="43" width="7.6640625" style="48" customWidth="1"/>
    <col min="44" max="44" width="20.33203125" style="35" customWidth="1"/>
    <col min="45" max="45" width="25.33203125" style="47" customWidth="1"/>
    <col min="46" max="51" width="18.33203125" style="35"/>
    <col min="52" max="52" width="9.1640625" style="35" bestFit="1" customWidth="1"/>
    <col min="53" max="75" width="18.33203125" style="35"/>
    <col min="76" max="16384" width="18.33203125" style="48"/>
  </cols>
  <sheetData>
    <row r="1" spans="1:75" ht="15" customHeight="1" x14ac:dyDescent="0.15">
      <c r="AZ1" s="69" t="s">
        <v>297</v>
      </c>
      <c r="BI1" s="69" t="s">
        <v>297</v>
      </c>
    </row>
    <row r="2" spans="1:75" ht="50.25"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s="56" customFormat="1" ht="111.75" customHeight="1" x14ac:dyDescent="0.15">
      <c r="A3" s="30" t="s">
        <v>8</v>
      </c>
      <c r="B3" s="30" t="s">
        <v>265</v>
      </c>
      <c r="C3" s="30" t="s">
        <v>0</v>
      </c>
      <c r="D3" s="30" t="s">
        <v>301</v>
      </c>
      <c r="E3" s="30" t="s">
        <v>137</v>
      </c>
      <c r="F3" s="30" t="s">
        <v>163</v>
      </c>
      <c r="G3" s="30" t="s">
        <v>167</v>
      </c>
      <c r="H3" s="49" t="s">
        <v>2</v>
      </c>
      <c r="I3" s="49" t="s">
        <v>520</v>
      </c>
      <c r="J3" s="49" t="s">
        <v>3</v>
      </c>
      <c r="K3" s="49" t="s">
        <v>4</v>
      </c>
      <c r="L3" s="49" t="s">
        <v>5</v>
      </c>
      <c r="M3" s="49" t="s">
        <v>7</v>
      </c>
      <c r="N3" s="49" t="s">
        <v>6</v>
      </c>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T3" s="35"/>
      <c r="AU3" s="35"/>
      <c r="AV3" s="35"/>
      <c r="AW3" s="35"/>
      <c r="AX3" s="35"/>
      <c r="AY3" s="35"/>
      <c r="AZ3" s="68"/>
      <c r="BA3" s="68"/>
      <c r="BB3" s="68"/>
      <c r="BC3" s="68"/>
      <c r="BD3" s="68"/>
      <c r="BE3" s="68"/>
      <c r="BF3" s="68"/>
      <c r="BG3" s="68"/>
      <c r="BH3" s="35"/>
      <c r="BI3" s="68"/>
      <c r="BJ3" s="68"/>
      <c r="BK3" s="68"/>
      <c r="BL3" s="68"/>
      <c r="BM3" s="68"/>
      <c r="BN3" s="68"/>
      <c r="BO3" s="68"/>
      <c r="BP3" s="68"/>
      <c r="BQ3" s="68"/>
      <c r="BR3" s="68"/>
      <c r="BS3" s="68"/>
      <c r="BT3" s="68"/>
      <c r="BU3" s="68"/>
      <c r="BV3" s="68"/>
      <c r="BW3" s="68"/>
    </row>
    <row r="4" spans="1:75" ht="75" customHeight="1" x14ac:dyDescent="0.15">
      <c r="A4" s="29">
        <v>1</v>
      </c>
      <c r="B4" s="30" t="s">
        <v>351</v>
      </c>
      <c r="C4" s="29" t="s">
        <v>350</v>
      </c>
      <c r="D4" s="29" t="s">
        <v>571</v>
      </c>
      <c r="E4" s="29">
        <v>2024</v>
      </c>
      <c r="F4" s="30" t="s">
        <v>573</v>
      </c>
      <c r="G4" s="30"/>
      <c r="H4" s="49" t="s">
        <v>570</v>
      </c>
      <c r="I4" s="52">
        <v>130</v>
      </c>
      <c r="J4" s="49" t="s">
        <v>528</v>
      </c>
      <c r="K4" s="49" t="s">
        <v>527</v>
      </c>
      <c r="L4" s="49" t="s">
        <v>560</v>
      </c>
      <c r="M4" s="49" t="s">
        <v>561</v>
      </c>
      <c r="N4" s="49" t="s">
        <v>40</v>
      </c>
      <c r="O4" s="115">
        <f>0.9*0.3*0.2*T4</f>
        <v>48600.000000000007</v>
      </c>
      <c r="P4" s="115">
        <f>0.9*0.3*0.8*T4</f>
        <v>194400.00000000003</v>
      </c>
      <c r="Q4" s="115">
        <f>0.9*0.7*0.4*T4</f>
        <v>226800</v>
      </c>
      <c r="R4" s="115">
        <f>0.9*0.7*0.6*T4</f>
        <v>340200</v>
      </c>
      <c r="S4" s="115">
        <f>T4*0.1</f>
        <v>90000</v>
      </c>
      <c r="T4" s="117">
        <v>900000</v>
      </c>
      <c r="U4" s="39">
        <f t="shared" ref="U4:U10" si="0">T4*0.005</f>
        <v>4500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52">
        <v>57</v>
      </c>
      <c r="AS4" s="70" t="str">
        <f>IF(BW4=14,"","This Project does not fully meet qualification criteria")</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75" customHeight="1" x14ac:dyDescent="0.15">
      <c r="A5" s="29">
        <v>2</v>
      </c>
      <c r="B5" s="30" t="s">
        <v>352</v>
      </c>
      <c r="C5" s="29" t="s">
        <v>350</v>
      </c>
      <c r="D5" s="29" t="s">
        <v>538</v>
      </c>
      <c r="E5" s="29">
        <v>2025</v>
      </c>
      <c r="F5" s="30" t="s">
        <v>573</v>
      </c>
      <c r="G5" s="30"/>
      <c r="H5" s="49" t="s">
        <v>570</v>
      </c>
      <c r="I5" s="52">
        <v>130</v>
      </c>
      <c r="J5" s="49" t="s">
        <v>528</v>
      </c>
      <c r="K5" s="49" t="s">
        <v>527</v>
      </c>
      <c r="L5" s="49" t="s">
        <v>560</v>
      </c>
      <c r="M5" s="49" t="s">
        <v>561</v>
      </c>
      <c r="N5" s="49" t="s">
        <v>40</v>
      </c>
      <c r="O5" s="115">
        <f>0.9*0.3*0.2*T5</f>
        <v>48600.000000000007</v>
      </c>
      <c r="P5" s="115">
        <f>0.9*0.3*0.8*T5</f>
        <v>194400.00000000003</v>
      </c>
      <c r="Q5" s="115">
        <f>0.9*0.7*0.4*T5</f>
        <v>226800</v>
      </c>
      <c r="R5" s="115">
        <f>0.9*0.7*0.6*T5</f>
        <v>340200</v>
      </c>
      <c r="S5" s="115">
        <f>T5*0.1</f>
        <v>90000</v>
      </c>
      <c r="T5" s="117">
        <v>900000</v>
      </c>
      <c r="U5" s="39">
        <f t="shared" si="0"/>
        <v>4500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52">
        <v>57</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68" si="1">SUM(BI5:BV5)</f>
        <v>14</v>
      </c>
    </row>
    <row r="6" spans="1:75" ht="75" customHeight="1" x14ac:dyDescent="0.15">
      <c r="A6" s="29">
        <v>3</v>
      </c>
      <c r="B6" s="30" t="s">
        <v>353</v>
      </c>
      <c r="C6" s="29" t="s">
        <v>350</v>
      </c>
      <c r="D6" s="29" t="s">
        <v>572</v>
      </c>
      <c r="E6" s="29">
        <v>2027</v>
      </c>
      <c r="F6" s="30" t="s">
        <v>573</v>
      </c>
      <c r="G6" s="30"/>
      <c r="H6" s="49" t="s">
        <v>570</v>
      </c>
      <c r="I6" s="52">
        <v>130</v>
      </c>
      <c r="J6" s="49" t="s">
        <v>528</v>
      </c>
      <c r="K6" s="49" t="s">
        <v>527</v>
      </c>
      <c r="L6" s="49" t="s">
        <v>560</v>
      </c>
      <c r="M6" s="49" t="s">
        <v>561</v>
      </c>
      <c r="N6" s="49" t="s">
        <v>40</v>
      </c>
      <c r="O6" s="115">
        <f>0.9*0.3*0.2*T6</f>
        <v>48600.000000000007</v>
      </c>
      <c r="P6" s="115">
        <f>0.9*0.3*0.8*T6</f>
        <v>194400.00000000003</v>
      </c>
      <c r="Q6" s="115">
        <f>0.9*0.7*0.4*T6</f>
        <v>226800</v>
      </c>
      <c r="R6" s="115">
        <f>0.9*0.7*0.6*T6</f>
        <v>340200</v>
      </c>
      <c r="S6" s="115">
        <f>T6*0.1</f>
        <v>90000</v>
      </c>
      <c r="T6" s="117">
        <v>900000</v>
      </c>
      <c r="U6" s="39">
        <f t="shared" si="0"/>
        <v>4500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c r="AK6" s="58"/>
      <c r="AL6" s="58"/>
      <c r="AM6" s="58"/>
      <c r="AN6" s="58"/>
      <c r="AO6" s="58"/>
      <c r="AP6" s="58"/>
      <c r="AQ6" s="58"/>
      <c r="AR6" s="52">
        <v>52</v>
      </c>
      <c r="AS6" s="70" t="str">
        <f t="shared" ref="AS6:AS69" si="2">IF(BW6=14,"","This Project does not fully meet qualification criteria")</f>
        <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f>VLOOKUP(V6,'Validation Lists'!$B$229:$C$230,2,FALSE)</f>
        <v>1</v>
      </c>
      <c r="BJ6" s="68">
        <f>VLOOKUP(W6,'Validation Lists'!$B$229:$C$230,2,FALSE)</f>
        <v>1</v>
      </c>
      <c r="BK6" s="68">
        <f>VLOOKUP(X6,'Validation Lists'!$B$229:$C$230,2,FALSE)</f>
        <v>1</v>
      </c>
      <c r="BL6" s="68">
        <f>VLOOKUP(Y6,'Validation Lists'!$B$229:$C$230,2,FALSE)</f>
        <v>1</v>
      </c>
      <c r="BM6" s="68">
        <f>VLOOKUP(Z6,'Validation Lists'!$B$229:$C$230,2,FALSE)</f>
        <v>1</v>
      </c>
      <c r="BN6" s="68">
        <f>VLOOKUP(AA6,'Validation Lists'!$B$229:$C$230,2,FALSE)</f>
        <v>1</v>
      </c>
      <c r="BO6" s="68">
        <f>VLOOKUP(AB6,'Validation Lists'!$B$229:$C$230,2,FALSE)</f>
        <v>1</v>
      </c>
      <c r="BP6" s="68">
        <f>VLOOKUP(AC6,'Validation Lists'!$B$229:$C$230,2,FALSE)</f>
        <v>1</v>
      </c>
      <c r="BQ6" s="68">
        <f>VLOOKUP(AD6,'Validation Lists'!$B$229:$C$230,2,FALSE)</f>
        <v>1</v>
      </c>
      <c r="BR6" s="68">
        <f>VLOOKUP(AE6,'Validation Lists'!$B$229:$C$230,2,FALSE)</f>
        <v>1</v>
      </c>
      <c r="BS6" s="68">
        <f>VLOOKUP(AF6,'Validation Lists'!$B$229:$C$230,2,FALSE)</f>
        <v>1</v>
      </c>
      <c r="BT6" s="68">
        <f>VLOOKUP(AG6,'Validation Lists'!$B$229:$C$230,2,FALSE)</f>
        <v>1</v>
      </c>
      <c r="BU6" s="68">
        <f>VLOOKUP(AH6,'Validation Lists'!$B$229:$C$230,2,FALSE)</f>
        <v>1</v>
      </c>
      <c r="BV6" s="68">
        <f>VLOOKUP(AI6,'Validation Lists'!$B$229:$C$230,2,FALSE)</f>
        <v>1</v>
      </c>
      <c r="BW6" s="68">
        <f t="shared" si="1"/>
        <v>14</v>
      </c>
    </row>
    <row r="7" spans="1:75" ht="75" customHeight="1" x14ac:dyDescent="0.15">
      <c r="A7" s="29">
        <v>4</v>
      </c>
      <c r="B7" s="30" t="s">
        <v>355</v>
      </c>
      <c r="C7" s="29" t="s">
        <v>350</v>
      </c>
      <c r="D7" s="29" t="s">
        <v>569</v>
      </c>
      <c r="E7" s="29">
        <v>2022</v>
      </c>
      <c r="F7" s="30" t="s">
        <v>573</v>
      </c>
      <c r="G7" s="30"/>
      <c r="H7" s="49" t="s">
        <v>570</v>
      </c>
      <c r="I7" s="52">
        <v>220</v>
      </c>
      <c r="J7" s="49" t="s">
        <v>528</v>
      </c>
      <c r="K7" s="49" t="s">
        <v>527</v>
      </c>
      <c r="L7" s="49" t="s">
        <v>560</v>
      </c>
      <c r="M7" s="49" t="s">
        <v>561</v>
      </c>
      <c r="N7" s="49" t="s">
        <v>40</v>
      </c>
      <c r="O7" s="115">
        <f>0.9*0.3*0.2*T7</f>
        <v>135000.00000000003</v>
      </c>
      <c r="P7" s="115">
        <f>0.9*0.3*0.8*T7</f>
        <v>540000.00000000012</v>
      </c>
      <c r="Q7" s="115">
        <f>0.9*0.7*0.4*T7</f>
        <v>630000</v>
      </c>
      <c r="R7" s="115">
        <f>0.9*0.7*0.6*T7</f>
        <v>945000</v>
      </c>
      <c r="S7" s="115">
        <f>T7*0.1</f>
        <v>250000</v>
      </c>
      <c r="T7" s="117">
        <v>2500000</v>
      </c>
      <c r="U7" s="39">
        <f t="shared" si="0"/>
        <v>12500</v>
      </c>
      <c r="V7" s="54"/>
      <c r="W7" s="54"/>
      <c r="X7" s="54"/>
      <c r="Y7" s="54"/>
      <c r="Z7" s="54"/>
      <c r="AA7" s="54"/>
      <c r="AB7" s="54"/>
      <c r="AC7" s="54"/>
      <c r="AD7" s="54"/>
      <c r="AE7" s="54"/>
      <c r="AF7" s="54"/>
      <c r="AG7" s="54"/>
      <c r="AH7" s="54"/>
      <c r="AI7" s="54"/>
      <c r="AJ7" s="58"/>
      <c r="AK7" s="58"/>
      <c r="AL7" s="58"/>
      <c r="AM7" s="58"/>
      <c r="AN7" s="58"/>
      <c r="AO7" s="58"/>
      <c r="AP7" s="58"/>
      <c r="AQ7" s="58"/>
      <c r="AR7" s="52">
        <v>50</v>
      </c>
      <c r="AS7" s="70" t="e">
        <f t="shared" si="2"/>
        <v>#N/A</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t="e">
        <f>VLOOKUP(V7,'Validation Lists'!$B$229:$C$230,2,FALSE)</f>
        <v>#N/A</v>
      </c>
      <c r="BJ7" s="68" t="e">
        <f>VLOOKUP(W7,'Validation Lists'!$B$229:$C$230,2,FALSE)</f>
        <v>#N/A</v>
      </c>
      <c r="BK7" s="68" t="e">
        <f>VLOOKUP(X7,'Validation Lists'!$B$229:$C$230,2,FALSE)</f>
        <v>#N/A</v>
      </c>
      <c r="BL7" s="68" t="e">
        <f>VLOOKUP(Y7,'Validation Lists'!$B$229:$C$230,2,FALSE)</f>
        <v>#N/A</v>
      </c>
      <c r="BM7" s="68" t="e">
        <f>VLOOKUP(Z7,'Validation Lists'!$B$229:$C$230,2,FALSE)</f>
        <v>#N/A</v>
      </c>
      <c r="BN7" s="68" t="e">
        <f>VLOOKUP(AA7,'Validation Lists'!$B$229:$C$230,2,FALSE)</f>
        <v>#N/A</v>
      </c>
      <c r="BO7" s="68" t="e">
        <f>VLOOKUP(AB7,'Validation Lists'!$B$229:$C$230,2,FALSE)</f>
        <v>#N/A</v>
      </c>
      <c r="BP7" s="68" t="e">
        <f>VLOOKUP(AC7,'Validation Lists'!$B$229:$C$230,2,FALSE)</f>
        <v>#N/A</v>
      </c>
      <c r="BQ7" s="68" t="e">
        <f>VLOOKUP(AD7,'Validation Lists'!$B$229:$C$230,2,FALSE)</f>
        <v>#N/A</v>
      </c>
      <c r="BR7" s="68" t="e">
        <f>VLOOKUP(AE7,'Validation Lists'!$B$229:$C$230,2,FALSE)</f>
        <v>#N/A</v>
      </c>
      <c r="BS7" s="68" t="e">
        <f>VLOOKUP(AF7,'Validation Lists'!$B$229:$C$230,2,FALSE)</f>
        <v>#N/A</v>
      </c>
      <c r="BT7" s="68" t="e">
        <f>VLOOKUP(AG7,'Validation Lists'!$B$229:$C$230,2,FALSE)</f>
        <v>#N/A</v>
      </c>
      <c r="BU7" s="68" t="e">
        <f>VLOOKUP(AH7,'Validation Lists'!$B$229:$C$230,2,FALSE)</f>
        <v>#N/A</v>
      </c>
      <c r="BV7" s="68" t="e">
        <f>VLOOKUP(AI7,'Validation Lists'!$B$229:$C$230,2,FALSE)</f>
        <v>#N/A</v>
      </c>
      <c r="BW7" s="68" t="e">
        <f t="shared" si="1"/>
        <v>#N/A</v>
      </c>
    </row>
    <row r="8" spans="1:75" ht="77.5" customHeight="1" x14ac:dyDescent="0.15">
      <c r="A8" s="29">
        <v>5</v>
      </c>
      <c r="B8" s="29" t="s">
        <v>356</v>
      </c>
      <c r="C8" s="29" t="s">
        <v>350</v>
      </c>
      <c r="D8" s="29" t="s">
        <v>212</v>
      </c>
      <c r="E8" s="29">
        <v>2023</v>
      </c>
      <c r="F8" s="30" t="s">
        <v>574</v>
      </c>
      <c r="G8" s="30"/>
      <c r="H8" s="49" t="s">
        <v>534</v>
      </c>
      <c r="I8" s="52">
        <v>2800</v>
      </c>
      <c r="J8" s="49" t="s">
        <v>528</v>
      </c>
      <c r="K8" s="49" t="s">
        <v>535</v>
      </c>
      <c r="L8" s="49" t="s">
        <v>536</v>
      </c>
      <c r="M8" s="49" t="s">
        <v>537</v>
      </c>
      <c r="N8" s="49" t="s">
        <v>40</v>
      </c>
      <c r="O8" s="115">
        <f>0.9*0.3*0.2*T8</f>
        <v>189000.00000000003</v>
      </c>
      <c r="P8" s="115">
        <f>0.9*0.3*0.8*T8</f>
        <v>756000.00000000012</v>
      </c>
      <c r="Q8" s="115">
        <f>0.9*0.7*0.3*T8</f>
        <v>661500</v>
      </c>
      <c r="R8" s="115">
        <f>0.9*0.7*0.7*T8</f>
        <v>1543499.9999999998</v>
      </c>
      <c r="S8" s="115">
        <f t="shared" ref="S8" si="3">T8*0.1</f>
        <v>350000</v>
      </c>
      <c r="T8" s="117">
        <v>3500000</v>
      </c>
      <c r="U8" s="39">
        <f t="shared" si="0"/>
        <v>17500</v>
      </c>
      <c r="V8" s="54"/>
      <c r="W8" s="54"/>
      <c r="X8" s="54"/>
      <c r="Y8" s="54"/>
      <c r="Z8" s="54"/>
      <c r="AA8" s="54"/>
      <c r="AB8" s="54"/>
      <c r="AC8" s="54"/>
      <c r="AD8" s="54"/>
      <c r="AE8" s="54"/>
      <c r="AF8" s="54"/>
      <c r="AG8" s="54"/>
      <c r="AH8" s="54"/>
      <c r="AI8" s="54"/>
      <c r="AJ8" s="58"/>
      <c r="AK8" s="58"/>
      <c r="AL8" s="58"/>
      <c r="AM8" s="58"/>
      <c r="AN8" s="58"/>
      <c r="AO8" s="58"/>
      <c r="AP8" s="58"/>
      <c r="AQ8" s="58"/>
      <c r="AR8" s="52">
        <v>33</v>
      </c>
      <c r="AS8" s="70" t="e">
        <f t="shared" si="2"/>
        <v>#N/A</v>
      </c>
      <c r="AU8" s="120"/>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t="e">
        <f>VLOOKUP(V8,'Validation Lists'!$B$229:$C$230,2,FALSE)</f>
        <v>#N/A</v>
      </c>
      <c r="BJ8" s="68" t="e">
        <f>VLOOKUP(W8,'Validation Lists'!$B$229:$C$230,2,FALSE)</f>
        <v>#N/A</v>
      </c>
      <c r="BK8" s="68" t="e">
        <f>VLOOKUP(X8,'Validation Lists'!$B$229:$C$230,2,FALSE)</f>
        <v>#N/A</v>
      </c>
      <c r="BL8" s="68" t="e">
        <f>VLOOKUP(Y8,'Validation Lists'!$B$229:$C$230,2,FALSE)</f>
        <v>#N/A</v>
      </c>
      <c r="BM8" s="68" t="e">
        <f>VLOOKUP(Z8,'Validation Lists'!$B$229:$C$230,2,FALSE)</f>
        <v>#N/A</v>
      </c>
      <c r="BN8" s="68" t="e">
        <f>VLOOKUP(AA8,'Validation Lists'!$B$229:$C$230,2,FALSE)</f>
        <v>#N/A</v>
      </c>
      <c r="BO8" s="68" t="e">
        <f>VLOOKUP(AB8,'Validation Lists'!$B$229:$C$230,2,FALSE)</f>
        <v>#N/A</v>
      </c>
      <c r="BP8" s="68" t="e">
        <f>VLOOKUP(AC8,'Validation Lists'!$B$229:$C$230,2,FALSE)</f>
        <v>#N/A</v>
      </c>
      <c r="BQ8" s="68" t="e">
        <f>VLOOKUP(AD8,'Validation Lists'!$B$229:$C$230,2,FALSE)</f>
        <v>#N/A</v>
      </c>
      <c r="BR8" s="68" t="e">
        <f>VLOOKUP(AE8,'Validation Lists'!$B$229:$C$230,2,FALSE)</f>
        <v>#N/A</v>
      </c>
      <c r="BS8" s="68" t="e">
        <f>VLOOKUP(AF8,'Validation Lists'!$B$229:$C$230,2,FALSE)</f>
        <v>#N/A</v>
      </c>
      <c r="BT8" s="68" t="e">
        <f>VLOOKUP(AG8,'Validation Lists'!$B$229:$C$230,2,FALSE)</f>
        <v>#N/A</v>
      </c>
      <c r="BU8" s="68" t="e">
        <f>VLOOKUP(AH8,'Validation Lists'!$B$229:$C$230,2,FALSE)</f>
        <v>#N/A</v>
      </c>
      <c r="BV8" s="68" t="e">
        <f>VLOOKUP(AI8,'Validation Lists'!$B$229:$C$230,2,FALSE)</f>
        <v>#N/A</v>
      </c>
      <c r="BW8" s="68" t="e">
        <f t="shared" si="1"/>
        <v>#N/A</v>
      </c>
    </row>
    <row r="9" spans="1:75" ht="77.5" customHeight="1" x14ac:dyDescent="0.15">
      <c r="A9" s="29">
        <v>6</v>
      </c>
      <c r="B9" s="30" t="s">
        <v>357</v>
      </c>
      <c r="C9" s="29" t="s">
        <v>350</v>
      </c>
      <c r="D9" s="29" t="s">
        <v>212</v>
      </c>
      <c r="E9" s="29">
        <v>2026</v>
      </c>
      <c r="F9" s="30" t="s">
        <v>321</v>
      </c>
      <c r="G9" s="30"/>
      <c r="H9" s="49" t="s">
        <v>534</v>
      </c>
      <c r="I9" s="52">
        <f>600+800+200</f>
        <v>1600</v>
      </c>
      <c r="J9" s="49" t="s">
        <v>528</v>
      </c>
      <c r="K9" s="49" t="s">
        <v>535</v>
      </c>
      <c r="L9" s="49" t="s">
        <v>536</v>
      </c>
      <c r="M9" s="49" t="s">
        <v>537</v>
      </c>
      <c r="N9" s="49" t="s">
        <v>40</v>
      </c>
      <c r="O9" s="115">
        <f t="shared" ref="O9" si="4">0.9*0.25*0.2*T9</f>
        <v>90000.000000000015</v>
      </c>
      <c r="P9" s="115">
        <f t="shared" ref="P9" si="5">0.9*0.25*0.8*T9</f>
        <v>360000.00000000006</v>
      </c>
      <c r="Q9" s="115">
        <f>0.9*0.75*0.3*T9</f>
        <v>405000</v>
      </c>
      <c r="R9" s="115">
        <f>0.9*0.7*0.7*T9</f>
        <v>881999.99999999988</v>
      </c>
      <c r="S9" s="115">
        <f t="shared" ref="S9" si="6">T9*0.1</f>
        <v>200000</v>
      </c>
      <c r="T9" s="117">
        <v>2000000</v>
      </c>
      <c r="U9" s="39">
        <f t="shared" si="0"/>
        <v>10000</v>
      </c>
      <c r="V9" s="54"/>
      <c r="W9" s="54"/>
      <c r="X9" s="54"/>
      <c r="Y9" s="54"/>
      <c r="Z9" s="54"/>
      <c r="AA9" s="54"/>
      <c r="AB9" s="54"/>
      <c r="AC9" s="54"/>
      <c r="AD9" s="54"/>
      <c r="AE9" s="54"/>
      <c r="AF9" s="54"/>
      <c r="AG9" s="54"/>
      <c r="AH9" s="54"/>
      <c r="AI9" s="54"/>
      <c r="AJ9" s="58"/>
      <c r="AK9" s="58"/>
      <c r="AL9" s="58"/>
      <c r="AM9" s="58"/>
      <c r="AN9" s="58"/>
      <c r="AO9" s="58"/>
      <c r="AP9" s="58"/>
      <c r="AQ9" s="58"/>
      <c r="AR9" s="52">
        <v>50</v>
      </c>
      <c r="AS9" s="70" t="e">
        <f t="shared" si="2"/>
        <v>#N/A</v>
      </c>
      <c r="AU9" s="120"/>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si="1"/>
        <v>#N/A</v>
      </c>
    </row>
    <row r="10" spans="1:75" ht="77.5" customHeight="1" x14ac:dyDescent="0.15">
      <c r="A10" s="29">
        <v>7</v>
      </c>
      <c r="B10" s="30" t="s">
        <v>359</v>
      </c>
      <c r="C10" s="29" t="s">
        <v>350</v>
      </c>
      <c r="D10" s="29" t="s">
        <v>306</v>
      </c>
      <c r="E10" s="29">
        <v>2028</v>
      </c>
      <c r="F10" s="30" t="s">
        <v>321</v>
      </c>
      <c r="G10" s="30"/>
      <c r="H10" s="49" t="s">
        <v>554</v>
      </c>
      <c r="I10" s="52">
        <v>3500</v>
      </c>
      <c r="J10" s="49" t="s">
        <v>528</v>
      </c>
      <c r="K10" s="49" t="s">
        <v>535</v>
      </c>
      <c r="L10" s="49" t="s">
        <v>555</v>
      </c>
      <c r="M10" s="49" t="s">
        <v>556</v>
      </c>
      <c r="N10" s="49" t="s">
        <v>557</v>
      </c>
      <c r="O10" s="115">
        <f>0.9*0.3*0.2*T10</f>
        <v>432000.00000000006</v>
      </c>
      <c r="P10" s="115">
        <f>0.9*0.3*0.8*T10</f>
        <v>1728000.0000000002</v>
      </c>
      <c r="Q10" s="115">
        <f>0.9*0.7*0.3*T10</f>
        <v>1512000</v>
      </c>
      <c r="R10" s="115">
        <f>0.9*0.75*0.7*T10</f>
        <v>3780000</v>
      </c>
      <c r="S10" s="115">
        <f t="shared" ref="S10" si="7">T10*0.1</f>
        <v>800000</v>
      </c>
      <c r="T10" s="117">
        <v>8000000</v>
      </c>
      <c r="U10" s="39">
        <f t="shared" si="0"/>
        <v>40000</v>
      </c>
      <c r="V10" s="54"/>
      <c r="W10" s="54"/>
      <c r="X10" s="54"/>
      <c r="Y10" s="54"/>
      <c r="Z10" s="54"/>
      <c r="AA10" s="54"/>
      <c r="AB10" s="54"/>
      <c r="AC10" s="54"/>
      <c r="AD10" s="54"/>
      <c r="AE10" s="54"/>
      <c r="AF10" s="54"/>
      <c r="AG10" s="54"/>
      <c r="AH10" s="54"/>
      <c r="AI10" s="54"/>
      <c r="AJ10" s="58"/>
      <c r="AK10" s="58"/>
      <c r="AL10" s="58"/>
      <c r="AM10" s="58"/>
      <c r="AN10" s="58"/>
      <c r="AO10" s="58"/>
      <c r="AP10" s="58"/>
      <c r="AQ10" s="58"/>
      <c r="AR10" s="52">
        <v>57</v>
      </c>
      <c r="AS10" s="70" t="e">
        <f t="shared" si="2"/>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1"/>
        <v>#N/A</v>
      </c>
    </row>
    <row r="11" spans="1:75" ht="77.5" customHeight="1" x14ac:dyDescent="0.15">
      <c r="A11" s="29"/>
      <c r="B11" s="29"/>
      <c r="C11" s="29"/>
      <c r="D11" s="29"/>
      <c r="E11" s="29"/>
      <c r="F11" s="30"/>
      <c r="G11" s="30"/>
      <c r="H11" s="52"/>
      <c r="I11" s="52"/>
      <c r="J11" s="52"/>
      <c r="K11" s="52"/>
      <c r="L11" s="52"/>
      <c r="M11" s="52"/>
      <c r="N11" s="52"/>
      <c r="O11" s="53"/>
      <c r="P11" s="53"/>
      <c r="Q11" s="53"/>
      <c r="R11" s="53"/>
      <c r="S11" s="53"/>
      <c r="T11" s="53"/>
      <c r="U11" s="53"/>
      <c r="V11" s="54"/>
      <c r="W11" s="54"/>
      <c r="X11" s="54"/>
      <c r="Y11" s="54"/>
      <c r="Z11" s="54"/>
      <c r="AA11" s="54"/>
      <c r="AB11" s="54"/>
      <c r="AC11" s="54"/>
      <c r="AD11" s="54"/>
      <c r="AE11" s="54"/>
      <c r="AF11" s="54"/>
      <c r="AG11" s="54"/>
      <c r="AH11" s="54"/>
      <c r="AI11" s="54"/>
      <c r="AJ11" s="58"/>
      <c r="AK11" s="58"/>
      <c r="AL11" s="58"/>
      <c r="AM11" s="58"/>
      <c r="AN11" s="58"/>
      <c r="AO11" s="58"/>
      <c r="AP11" s="58"/>
      <c r="AQ11" s="58"/>
      <c r="AR11" s="52"/>
      <c r="AS11" s="70" t="e">
        <f t="shared" si="2"/>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1"/>
        <v>#N/A</v>
      </c>
    </row>
    <row r="12" spans="1:75" ht="77.5" customHeight="1" x14ac:dyDescent="0.15">
      <c r="A12" s="29"/>
      <c r="B12" s="29"/>
      <c r="C12" s="29"/>
      <c r="D12" s="29"/>
      <c r="E12" s="29"/>
      <c r="F12" s="30"/>
      <c r="G12" s="30"/>
      <c r="H12" s="52"/>
      <c r="I12" s="52"/>
      <c r="J12" s="52"/>
      <c r="K12" s="52"/>
      <c r="L12" s="52"/>
      <c r="M12" s="52"/>
      <c r="N12" s="52"/>
      <c r="O12" s="53"/>
      <c r="P12" s="53"/>
      <c r="Q12" s="53"/>
      <c r="R12" s="53"/>
      <c r="S12" s="53"/>
      <c r="T12" s="53"/>
      <c r="U12" s="53"/>
      <c r="V12" s="54"/>
      <c r="W12" s="54"/>
      <c r="X12" s="54"/>
      <c r="Y12" s="54"/>
      <c r="Z12" s="54"/>
      <c r="AA12" s="54"/>
      <c r="AB12" s="54"/>
      <c r="AC12" s="54"/>
      <c r="AD12" s="54"/>
      <c r="AE12" s="54"/>
      <c r="AF12" s="54"/>
      <c r="AG12" s="54"/>
      <c r="AH12" s="54"/>
      <c r="AI12" s="54"/>
      <c r="AJ12" s="58"/>
      <c r="AK12" s="58"/>
      <c r="AL12" s="58"/>
      <c r="AM12" s="58"/>
      <c r="AN12" s="58"/>
      <c r="AO12" s="58"/>
      <c r="AP12" s="58"/>
      <c r="AQ12" s="58"/>
      <c r="AR12" s="52"/>
      <c r="AS12" s="70" t="e">
        <f t="shared" si="2"/>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1"/>
        <v>#N/A</v>
      </c>
    </row>
    <row r="13" spans="1:75" ht="77.5" customHeight="1" x14ac:dyDescent="0.15">
      <c r="A13" s="29"/>
      <c r="B13" s="29"/>
      <c r="C13" s="29"/>
      <c r="D13" s="29"/>
      <c r="E13" s="29"/>
      <c r="F13" s="30"/>
      <c r="G13" s="30"/>
      <c r="H13" s="52"/>
      <c r="I13" s="52"/>
      <c r="J13" s="52"/>
      <c r="K13" s="52"/>
      <c r="L13" s="52"/>
      <c r="M13" s="52"/>
      <c r="N13" s="52"/>
      <c r="O13" s="53"/>
      <c r="P13" s="53"/>
      <c r="Q13" s="53"/>
      <c r="R13" s="53"/>
      <c r="S13" s="53"/>
      <c r="T13" s="53"/>
      <c r="U13" s="53"/>
      <c r="V13" s="54"/>
      <c r="W13" s="54"/>
      <c r="X13" s="54"/>
      <c r="Y13" s="54"/>
      <c r="Z13" s="54"/>
      <c r="AA13" s="54"/>
      <c r="AB13" s="54"/>
      <c r="AC13" s="54"/>
      <c r="AD13" s="54"/>
      <c r="AE13" s="54"/>
      <c r="AF13" s="54"/>
      <c r="AG13" s="54"/>
      <c r="AH13" s="54"/>
      <c r="AI13" s="54"/>
      <c r="AJ13" s="58"/>
      <c r="AK13" s="58"/>
      <c r="AL13" s="58"/>
      <c r="AM13" s="58"/>
      <c r="AN13" s="58"/>
      <c r="AO13" s="58"/>
      <c r="AP13" s="58"/>
      <c r="AQ13" s="58"/>
      <c r="AR13" s="52"/>
      <c r="AS13" s="70" t="e">
        <f t="shared" si="2"/>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1"/>
        <v>#N/A</v>
      </c>
    </row>
    <row r="14" spans="1:75" ht="77.5" customHeight="1" x14ac:dyDescent="0.15">
      <c r="A14" s="29"/>
      <c r="B14" s="29"/>
      <c r="C14" s="29"/>
      <c r="D14" s="29"/>
      <c r="E14" s="29"/>
      <c r="F14" s="30"/>
      <c r="G14" s="30"/>
      <c r="H14" s="52"/>
      <c r="I14" s="52"/>
      <c r="J14" s="52"/>
      <c r="K14" s="52"/>
      <c r="L14" s="52"/>
      <c r="M14" s="52"/>
      <c r="N14" s="52"/>
      <c r="O14" s="53"/>
      <c r="P14" s="53"/>
      <c r="Q14" s="53"/>
      <c r="R14" s="53"/>
      <c r="S14" s="53"/>
      <c r="T14" s="53"/>
      <c r="U14" s="53"/>
      <c r="V14" s="54"/>
      <c r="W14" s="54"/>
      <c r="X14" s="54"/>
      <c r="Y14" s="54"/>
      <c r="Z14" s="54"/>
      <c r="AA14" s="54"/>
      <c r="AB14" s="54"/>
      <c r="AC14" s="54"/>
      <c r="AD14" s="54"/>
      <c r="AE14" s="54"/>
      <c r="AF14" s="54"/>
      <c r="AG14" s="54"/>
      <c r="AH14" s="54"/>
      <c r="AI14" s="54"/>
      <c r="AJ14" s="58"/>
      <c r="AK14" s="58"/>
      <c r="AL14" s="58"/>
      <c r="AM14" s="58"/>
      <c r="AN14" s="58"/>
      <c r="AO14" s="58"/>
      <c r="AP14" s="58"/>
      <c r="AQ14" s="58"/>
      <c r="AR14" s="52"/>
      <c r="AS14" s="70" t="e">
        <f t="shared" si="2"/>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1"/>
        <v>#N/A</v>
      </c>
    </row>
    <row r="15" spans="1:75" ht="77.5" customHeight="1" x14ac:dyDescent="0.15">
      <c r="A15" s="29"/>
      <c r="B15" s="29"/>
      <c r="C15" s="29"/>
      <c r="D15" s="29"/>
      <c r="E15" s="29"/>
      <c r="F15" s="30"/>
      <c r="G15" s="30"/>
      <c r="H15" s="52"/>
      <c r="I15" s="52"/>
      <c r="J15" s="52"/>
      <c r="K15" s="52"/>
      <c r="L15" s="52"/>
      <c r="M15" s="52"/>
      <c r="N15" s="52"/>
      <c r="O15" s="53"/>
      <c r="P15" s="53"/>
      <c r="Q15" s="53"/>
      <c r="R15" s="53"/>
      <c r="S15" s="53"/>
      <c r="T15" s="53"/>
      <c r="U15" s="53"/>
      <c r="V15" s="54"/>
      <c r="W15" s="54"/>
      <c r="X15" s="54"/>
      <c r="Y15" s="54"/>
      <c r="Z15" s="54"/>
      <c r="AA15" s="54"/>
      <c r="AB15" s="54"/>
      <c r="AC15" s="54"/>
      <c r="AD15" s="54"/>
      <c r="AE15" s="54"/>
      <c r="AF15" s="54"/>
      <c r="AG15" s="54"/>
      <c r="AH15" s="54"/>
      <c r="AI15" s="54"/>
      <c r="AJ15" s="58"/>
      <c r="AK15" s="58"/>
      <c r="AL15" s="58"/>
      <c r="AM15" s="58"/>
      <c r="AN15" s="58"/>
      <c r="AO15" s="58"/>
      <c r="AP15" s="58"/>
      <c r="AQ15" s="58"/>
      <c r="AR15" s="52"/>
      <c r="AS15" s="70" t="e">
        <f t="shared" si="2"/>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1"/>
        <v>#N/A</v>
      </c>
    </row>
    <row r="16" spans="1:75" ht="77.5" customHeight="1" x14ac:dyDescent="0.15">
      <c r="A16" s="29"/>
      <c r="B16" s="29"/>
      <c r="C16" s="29"/>
      <c r="D16" s="29"/>
      <c r="E16" s="29"/>
      <c r="F16" s="30"/>
      <c r="G16" s="30"/>
      <c r="H16" s="52"/>
      <c r="I16" s="52"/>
      <c r="J16" s="52"/>
      <c r="K16" s="52"/>
      <c r="L16" s="52"/>
      <c r="M16" s="52"/>
      <c r="N16" s="52"/>
      <c r="O16" s="53"/>
      <c r="P16" s="53"/>
      <c r="Q16" s="53"/>
      <c r="R16" s="53"/>
      <c r="S16" s="53"/>
      <c r="T16" s="53"/>
      <c r="U16" s="53"/>
      <c r="V16" s="60"/>
      <c r="W16" s="60"/>
      <c r="X16" s="60"/>
      <c r="Y16" s="60"/>
      <c r="Z16" s="60"/>
      <c r="AA16" s="60"/>
      <c r="AB16" s="60"/>
      <c r="AC16" s="60"/>
      <c r="AD16" s="60"/>
      <c r="AE16" s="60"/>
      <c r="AF16" s="60"/>
      <c r="AG16" s="60"/>
      <c r="AH16" s="60"/>
      <c r="AI16" s="60"/>
      <c r="AJ16" s="58"/>
      <c r="AK16" s="58"/>
      <c r="AL16" s="58"/>
      <c r="AM16" s="58"/>
      <c r="AN16" s="58"/>
      <c r="AO16" s="58"/>
      <c r="AP16" s="58"/>
      <c r="AQ16" s="58"/>
      <c r="AR16" s="52"/>
      <c r="AS16" s="70" t="e">
        <f t="shared" si="2"/>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1"/>
        <v>#N/A</v>
      </c>
    </row>
    <row r="17" spans="1:75" ht="77.5" customHeight="1" x14ac:dyDescent="0.15">
      <c r="A17" s="29"/>
      <c r="B17" s="29"/>
      <c r="C17" s="29"/>
      <c r="D17" s="29"/>
      <c r="E17" s="29"/>
      <c r="F17" s="30"/>
      <c r="G17" s="30"/>
      <c r="H17" s="52"/>
      <c r="I17" s="52"/>
      <c r="J17" s="52"/>
      <c r="K17" s="52"/>
      <c r="L17" s="52"/>
      <c r="M17" s="52"/>
      <c r="N17" s="52"/>
      <c r="O17" s="53"/>
      <c r="P17" s="53"/>
      <c r="Q17" s="53"/>
      <c r="R17" s="53"/>
      <c r="S17" s="53"/>
      <c r="T17" s="53"/>
      <c r="U17" s="53"/>
      <c r="V17" s="60"/>
      <c r="W17" s="60"/>
      <c r="X17" s="60"/>
      <c r="Y17" s="60"/>
      <c r="Z17" s="60"/>
      <c r="AA17" s="60"/>
      <c r="AB17" s="60"/>
      <c r="AC17" s="60"/>
      <c r="AD17" s="60"/>
      <c r="AE17" s="60"/>
      <c r="AF17" s="60"/>
      <c r="AG17" s="60"/>
      <c r="AH17" s="60"/>
      <c r="AI17" s="60"/>
      <c r="AJ17" s="58"/>
      <c r="AK17" s="58"/>
      <c r="AL17" s="58"/>
      <c r="AM17" s="58"/>
      <c r="AN17" s="58"/>
      <c r="AO17" s="58"/>
      <c r="AP17" s="58"/>
      <c r="AQ17" s="58"/>
      <c r="AR17" s="52"/>
      <c r="AS17" s="70" t="e">
        <f t="shared" si="2"/>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1"/>
        <v>#N/A</v>
      </c>
    </row>
    <row r="18" spans="1:75" ht="77.5" customHeight="1" x14ac:dyDescent="0.15">
      <c r="A18" s="29"/>
      <c r="B18" s="29"/>
      <c r="C18" s="29"/>
      <c r="D18" s="29"/>
      <c r="E18" s="29"/>
      <c r="F18" s="30"/>
      <c r="G18" s="30"/>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c r="AS18" s="70" t="e">
        <f t="shared" si="2"/>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1"/>
        <v>#N/A</v>
      </c>
    </row>
    <row r="19" spans="1:75" ht="77.5" customHeight="1" x14ac:dyDescent="0.15">
      <c r="A19" s="29"/>
      <c r="B19" s="29"/>
      <c r="C19" s="29"/>
      <c r="D19" s="29"/>
      <c r="E19" s="29"/>
      <c r="F19" s="30"/>
      <c r="G19" s="30"/>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c r="AS19" s="70" t="e">
        <f t="shared" si="2"/>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1"/>
        <v>#N/A</v>
      </c>
    </row>
    <row r="20" spans="1:75" ht="77.5" customHeight="1" x14ac:dyDescent="0.15">
      <c r="A20" s="29"/>
      <c r="B20" s="29"/>
      <c r="C20" s="29"/>
      <c r="D20" s="29"/>
      <c r="E20" s="29"/>
      <c r="F20" s="30"/>
      <c r="G20" s="30"/>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c r="AS20" s="70" t="e">
        <f t="shared" si="2"/>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1"/>
        <v>#N/A</v>
      </c>
    </row>
    <row r="21" spans="1:75" ht="77.5" customHeight="1" x14ac:dyDescent="0.15">
      <c r="A21" s="29"/>
      <c r="B21" s="29"/>
      <c r="C21" s="29"/>
      <c r="D21" s="29"/>
      <c r="E21" s="29"/>
      <c r="F21" s="30"/>
      <c r="G21" s="30"/>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c r="AS21" s="70" t="e">
        <f t="shared" si="2"/>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1"/>
        <v>#N/A</v>
      </c>
    </row>
    <row r="22" spans="1:75" ht="77.5" customHeight="1" x14ac:dyDescent="0.15">
      <c r="A22" s="29"/>
      <c r="B22" s="29"/>
      <c r="C22" s="29"/>
      <c r="D22" s="29"/>
      <c r="E22" s="29"/>
      <c r="F22" s="30"/>
      <c r="G22" s="30"/>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c r="AS22" s="70" t="e">
        <f t="shared" si="2"/>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1"/>
        <v>#N/A</v>
      </c>
    </row>
    <row r="23" spans="1:75" ht="77.5" customHeight="1" x14ac:dyDescent="0.15">
      <c r="A23" s="29"/>
      <c r="B23" s="29"/>
      <c r="C23" s="29"/>
      <c r="D23" s="29"/>
      <c r="E23" s="29"/>
      <c r="F23" s="30"/>
      <c r="G23" s="30"/>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c r="AS23" s="70" t="e">
        <f t="shared" si="2"/>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1"/>
        <v>#N/A</v>
      </c>
    </row>
    <row r="24" spans="1:75" ht="77.5" customHeight="1" x14ac:dyDescent="0.15">
      <c r="A24" s="29"/>
      <c r="B24" s="29"/>
      <c r="C24" s="29"/>
      <c r="D24" s="29"/>
      <c r="E24" s="29"/>
      <c r="F24" s="30"/>
      <c r="G24" s="30"/>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c r="AS24" s="70" t="e">
        <f t="shared" si="2"/>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1"/>
        <v>#N/A</v>
      </c>
    </row>
    <row r="25" spans="1:75" ht="77.5" customHeight="1" x14ac:dyDescent="0.15">
      <c r="A25" s="29"/>
      <c r="B25" s="29"/>
      <c r="C25" s="29"/>
      <c r="D25" s="29"/>
      <c r="E25" s="29"/>
      <c r="F25" s="30"/>
      <c r="G25" s="30"/>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c r="AS25" s="70" t="e">
        <f t="shared" si="2"/>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1"/>
        <v>#N/A</v>
      </c>
    </row>
    <row r="26" spans="1:75" ht="77.5" customHeight="1" x14ac:dyDescent="0.15">
      <c r="A26" s="29"/>
      <c r="B26" s="29"/>
      <c r="C26" s="29"/>
      <c r="D26" s="29"/>
      <c r="E26" s="29"/>
      <c r="F26" s="30"/>
      <c r="G26" s="30"/>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c r="AS26" s="70" t="e">
        <f t="shared" si="2"/>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1"/>
        <v>#N/A</v>
      </c>
    </row>
    <row r="27" spans="1:75" ht="77.5" customHeight="1" x14ac:dyDescent="0.15">
      <c r="A27" s="29"/>
      <c r="B27" s="29"/>
      <c r="C27" s="29"/>
      <c r="D27" s="29"/>
      <c r="E27" s="29"/>
      <c r="F27" s="30"/>
      <c r="G27" s="30"/>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c r="AS27" s="70" t="e">
        <f t="shared" si="2"/>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1"/>
        <v>#N/A</v>
      </c>
    </row>
    <row r="28" spans="1:75" ht="77.5" customHeight="1" x14ac:dyDescent="0.15">
      <c r="A28" s="29"/>
      <c r="B28" s="29"/>
      <c r="C28" s="29"/>
      <c r="D28" s="29"/>
      <c r="E28" s="29"/>
      <c r="F28" s="30"/>
      <c r="G28" s="30"/>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c r="AS28" s="70" t="e">
        <f t="shared" si="2"/>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1"/>
        <v>#N/A</v>
      </c>
    </row>
    <row r="29" spans="1:75" ht="77.5" customHeight="1" x14ac:dyDescent="0.15">
      <c r="A29" s="29"/>
      <c r="B29" s="29"/>
      <c r="C29" s="29"/>
      <c r="D29" s="29"/>
      <c r="E29" s="29"/>
      <c r="F29" s="30"/>
      <c r="G29" s="30"/>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c r="AS29" s="70" t="e">
        <f t="shared" si="2"/>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1"/>
        <v>#N/A</v>
      </c>
    </row>
    <row r="30" spans="1:75" ht="77.5" customHeight="1" x14ac:dyDescent="0.15">
      <c r="A30" s="29"/>
      <c r="B30" s="29"/>
      <c r="C30" s="29"/>
      <c r="D30" s="29"/>
      <c r="E30" s="29"/>
      <c r="F30" s="30"/>
      <c r="G30" s="30"/>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c r="AS30" s="70" t="e">
        <f t="shared" si="2"/>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1"/>
        <v>#N/A</v>
      </c>
    </row>
    <row r="31" spans="1:75" ht="77.5" customHeight="1" x14ac:dyDescent="0.15">
      <c r="A31" s="29"/>
      <c r="B31" s="29"/>
      <c r="C31" s="29"/>
      <c r="D31" s="29"/>
      <c r="E31" s="29"/>
      <c r="F31" s="30"/>
      <c r="G31" s="30"/>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c r="AS31" s="70" t="e">
        <f t="shared" si="2"/>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1"/>
        <v>#N/A</v>
      </c>
    </row>
    <row r="32" spans="1:75" ht="77.5" customHeight="1" x14ac:dyDescent="0.15">
      <c r="A32" s="29"/>
      <c r="B32" s="29"/>
      <c r="C32" s="29"/>
      <c r="D32" s="29"/>
      <c r="E32" s="29"/>
      <c r="F32" s="30"/>
      <c r="G32" s="30"/>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c r="AS32" s="70" t="e">
        <f t="shared" si="2"/>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1"/>
        <v>#N/A</v>
      </c>
    </row>
    <row r="33" spans="1:75" ht="77.5" customHeight="1" x14ac:dyDescent="0.15">
      <c r="A33" s="29"/>
      <c r="B33" s="29"/>
      <c r="C33" s="29"/>
      <c r="D33" s="29"/>
      <c r="E33" s="29"/>
      <c r="F33" s="30"/>
      <c r="G33" s="30"/>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c r="AS33" s="70" t="e">
        <f t="shared" si="2"/>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1"/>
        <v>#N/A</v>
      </c>
    </row>
    <row r="34" spans="1:75" ht="77.5" customHeight="1" x14ac:dyDescent="0.15">
      <c r="A34" s="29"/>
      <c r="B34" s="29"/>
      <c r="C34" s="29"/>
      <c r="D34" s="29"/>
      <c r="E34" s="29"/>
      <c r="F34" s="30"/>
      <c r="G34" s="30"/>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c r="AS34" s="70" t="e">
        <f t="shared" si="2"/>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1"/>
        <v>#N/A</v>
      </c>
    </row>
    <row r="35" spans="1:75" ht="77.5" customHeight="1" x14ac:dyDescent="0.15">
      <c r="A35" s="29"/>
      <c r="B35" s="29"/>
      <c r="C35" s="29"/>
      <c r="D35" s="29"/>
      <c r="E35" s="29"/>
      <c r="F35" s="30"/>
      <c r="G35" s="30"/>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c r="AS35" s="70" t="e">
        <f t="shared" si="2"/>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1"/>
        <v>#N/A</v>
      </c>
    </row>
    <row r="36" spans="1:75" ht="77.5" customHeight="1" x14ac:dyDescent="0.15">
      <c r="A36" s="29"/>
      <c r="B36" s="29"/>
      <c r="C36" s="29"/>
      <c r="D36" s="29"/>
      <c r="E36" s="29"/>
      <c r="F36" s="30"/>
      <c r="G36" s="30"/>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ref="AR36:AR68" si="8">ROUND((AZ$2*AZ36+BA$2*BA36+BB$2*BB36+BC$2*BC36+BD$2*BD36+BE$2*BE36+BF$2*BF36+BG$2*BG36)/3,0)</f>
        <v>#N/A</v>
      </c>
      <c r="AS36" s="70" t="e">
        <f t="shared" si="2"/>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1"/>
        <v>#N/A</v>
      </c>
    </row>
    <row r="37" spans="1:75" ht="77.5" customHeight="1" x14ac:dyDescent="0.15">
      <c r="A37" s="29"/>
      <c r="B37" s="29"/>
      <c r="C37" s="29"/>
      <c r="D37" s="29"/>
      <c r="E37" s="29"/>
      <c r="F37" s="30"/>
      <c r="G37" s="30"/>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8"/>
        <v>#N/A</v>
      </c>
      <c r="AS37" s="70" t="e">
        <f t="shared" si="2"/>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1"/>
        <v>#N/A</v>
      </c>
    </row>
    <row r="38" spans="1:75" ht="77.5" customHeight="1" x14ac:dyDescent="0.15">
      <c r="A38" s="29"/>
      <c r="B38" s="29"/>
      <c r="C38" s="29"/>
      <c r="D38" s="29"/>
      <c r="E38" s="29"/>
      <c r="F38" s="30"/>
      <c r="G38" s="30"/>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8"/>
        <v>#N/A</v>
      </c>
      <c r="AS38" s="70" t="e">
        <f t="shared" si="2"/>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1"/>
        <v>#N/A</v>
      </c>
    </row>
    <row r="39" spans="1:75" ht="77.5" customHeight="1" x14ac:dyDescent="0.15">
      <c r="A39" s="29"/>
      <c r="B39" s="29"/>
      <c r="C39" s="29"/>
      <c r="D39" s="29"/>
      <c r="E39" s="29"/>
      <c r="F39" s="30"/>
      <c r="G39" s="30"/>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8"/>
        <v>#N/A</v>
      </c>
      <c r="AS39" s="70" t="e">
        <f t="shared" si="2"/>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1"/>
        <v>#N/A</v>
      </c>
    </row>
    <row r="40" spans="1:75" ht="77.5" customHeight="1" x14ac:dyDescent="0.15">
      <c r="A40" s="29"/>
      <c r="B40" s="29"/>
      <c r="C40" s="29"/>
      <c r="D40" s="29"/>
      <c r="E40" s="29"/>
      <c r="F40" s="30"/>
      <c r="G40" s="30"/>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8"/>
        <v>#N/A</v>
      </c>
      <c r="AS40" s="70" t="e">
        <f t="shared" si="2"/>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1"/>
        <v>#N/A</v>
      </c>
    </row>
    <row r="41" spans="1:75" ht="77.5" customHeight="1" x14ac:dyDescent="0.15">
      <c r="A41" s="29"/>
      <c r="B41" s="29"/>
      <c r="C41" s="29"/>
      <c r="D41" s="29"/>
      <c r="E41" s="29"/>
      <c r="F41" s="30"/>
      <c r="G41" s="30"/>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8"/>
        <v>#N/A</v>
      </c>
      <c r="AS41" s="70" t="e">
        <f t="shared" si="2"/>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1"/>
        <v>#N/A</v>
      </c>
    </row>
    <row r="42" spans="1:75" ht="77.5" customHeight="1" x14ac:dyDescent="0.15">
      <c r="A42" s="29"/>
      <c r="B42" s="29"/>
      <c r="C42" s="29"/>
      <c r="D42" s="29"/>
      <c r="E42" s="29"/>
      <c r="F42" s="30"/>
      <c r="G42" s="30"/>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8"/>
        <v>#N/A</v>
      </c>
      <c r="AS42" s="70" t="e">
        <f t="shared" si="2"/>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1"/>
        <v>#N/A</v>
      </c>
    </row>
    <row r="43" spans="1:75" ht="77.5" customHeight="1" x14ac:dyDescent="0.15">
      <c r="A43" s="29"/>
      <c r="B43" s="29"/>
      <c r="C43" s="29"/>
      <c r="D43" s="29"/>
      <c r="E43" s="29"/>
      <c r="F43" s="30"/>
      <c r="G43" s="30"/>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8"/>
        <v>#N/A</v>
      </c>
      <c r="AS43" s="70" t="e">
        <f t="shared" si="2"/>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1"/>
        <v>#N/A</v>
      </c>
    </row>
    <row r="44" spans="1:75" ht="77.5" customHeight="1" x14ac:dyDescent="0.15">
      <c r="A44" s="29"/>
      <c r="B44" s="29"/>
      <c r="C44" s="29"/>
      <c r="D44" s="29"/>
      <c r="E44" s="29"/>
      <c r="F44" s="30"/>
      <c r="G44" s="30"/>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8"/>
        <v>#N/A</v>
      </c>
      <c r="AS44" s="70" t="e">
        <f t="shared" si="2"/>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1"/>
        <v>#N/A</v>
      </c>
    </row>
    <row r="45" spans="1:75" ht="77.5" customHeight="1" x14ac:dyDescent="0.15">
      <c r="A45" s="29"/>
      <c r="B45" s="29"/>
      <c r="C45" s="29"/>
      <c r="D45" s="29"/>
      <c r="E45" s="29"/>
      <c r="F45" s="30"/>
      <c r="G45" s="30"/>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8"/>
        <v>#N/A</v>
      </c>
      <c r="AS45" s="70" t="e">
        <f t="shared" si="2"/>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1"/>
        <v>#N/A</v>
      </c>
    </row>
    <row r="46" spans="1:75" ht="77.5" customHeight="1" x14ac:dyDescent="0.15">
      <c r="A46" s="29"/>
      <c r="B46" s="29"/>
      <c r="C46" s="29"/>
      <c r="D46" s="29"/>
      <c r="E46" s="29"/>
      <c r="F46" s="30"/>
      <c r="G46" s="30"/>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8"/>
        <v>#N/A</v>
      </c>
      <c r="AS46" s="70" t="e">
        <f t="shared" si="2"/>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1"/>
        <v>#N/A</v>
      </c>
    </row>
    <row r="47" spans="1:75" ht="77.5" customHeight="1" x14ac:dyDescent="0.15">
      <c r="A47" s="29"/>
      <c r="B47" s="29"/>
      <c r="C47" s="29"/>
      <c r="D47" s="29"/>
      <c r="E47" s="29"/>
      <c r="F47" s="30"/>
      <c r="G47" s="30"/>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8"/>
        <v>#N/A</v>
      </c>
      <c r="AS47" s="70" t="e">
        <f t="shared" si="2"/>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1"/>
        <v>#N/A</v>
      </c>
    </row>
    <row r="48" spans="1:75" ht="77.5" customHeight="1" x14ac:dyDescent="0.15">
      <c r="A48" s="29"/>
      <c r="B48" s="29"/>
      <c r="C48" s="29"/>
      <c r="D48" s="29"/>
      <c r="E48" s="29"/>
      <c r="F48" s="30"/>
      <c r="G48" s="30"/>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8"/>
        <v>#N/A</v>
      </c>
      <c r="AS48" s="70" t="e">
        <f t="shared" si="2"/>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1"/>
        <v>#N/A</v>
      </c>
    </row>
    <row r="49" spans="1:75" ht="77.5" customHeight="1" x14ac:dyDescent="0.15">
      <c r="A49" s="29"/>
      <c r="B49" s="29"/>
      <c r="C49" s="29"/>
      <c r="D49" s="29"/>
      <c r="E49" s="29"/>
      <c r="F49" s="30"/>
      <c r="G49" s="30"/>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8"/>
        <v>#N/A</v>
      </c>
      <c r="AS49" s="70" t="e">
        <f t="shared" si="2"/>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1"/>
        <v>#N/A</v>
      </c>
    </row>
    <row r="50" spans="1:75" ht="77.5" customHeight="1" x14ac:dyDescent="0.15">
      <c r="A50" s="29"/>
      <c r="B50" s="29"/>
      <c r="C50" s="29"/>
      <c r="D50" s="29"/>
      <c r="E50" s="29"/>
      <c r="F50" s="30"/>
      <c r="G50" s="30"/>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8"/>
        <v>#N/A</v>
      </c>
      <c r="AS50" s="70" t="e">
        <f t="shared" si="2"/>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1"/>
        <v>#N/A</v>
      </c>
    </row>
    <row r="51" spans="1:75" ht="77.5" customHeight="1" x14ac:dyDescent="0.15">
      <c r="A51" s="29"/>
      <c r="B51" s="29"/>
      <c r="C51" s="29"/>
      <c r="D51" s="29"/>
      <c r="E51" s="29"/>
      <c r="F51" s="30"/>
      <c r="G51" s="30"/>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8"/>
        <v>#N/A</v>
      </c>
      <c r="AS51" s="70" t="e">
        <f t="shared" si="2"/>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1"/>
        <v>#N/A</v>
      </c>
    </row>
    <row r="52" spans="1:75" ht="77.5" customHeight="1" x14ac:dyDescent="0.15">
      <c r="A52" s="29"/>
      <c r="B52" s="29"/>
      <c r="C52" s="29"/>
      <c r="D52" s="29"/>
      <c r="E52" s="29"/>
      <c r="F52" s="30"/>
      <c r="G52" s="30"/>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8"/>
        <v>#N/A</v>
      </c>
      <c r="AS52" s="70" t="e">
        <f t="shared" si="2"/>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1"/>
        <v>#N/A</v>
      </c>
    </row>
    <row r="53" spans="1:75" ht="77.5" customHeight="1" x14ac:dyDescent="0.15">
      <c r="A53" s="29"/>
      <c r="B53" s="29"/>
      <c r="C53" s="29"/>
      <c r="D53" s="29"/>
      <c r="E53" s="29"/>
      <c r="F53" s="30"/>
      <c r="G53" s="30"/>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8"/>
        <v>#N/A</v>
      </c>
      <c r="AS53" s="70" t="e">
        <f t="shared" si="2"/>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1"/>
        <v>#N/A</v>
      </c>
    </row>
    <row r="54" spans="1:75" ht="77.5" customHeight="1" x14ac:dyDescent="0.15">
      <c r="A54" s="29"/>
      <c r="B54" s="29"/>
      <c r="C54" s="29"/>
      <c r="D54" s="29"/>
      <c r="E54" s="29"/>
      <c r="F54" s="30"/>
      <c r="G54" s="30"/>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8"/>
        <v>#N/A</v>
      </c>
      <c r="AS54" s="70" t="e">
        <f t="shared" si="2"/>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1"/>
        <v>#N/A</v>
      </c>
    </row>
    <row r="55" spans="1:75" ht="77.5" customHeight="1" x14ac:dyDescent="0.15">
      <c r="A55" s="29"/>
      <c r="B55" s="29"/>
      <c r="C55" s="29"/>
      <c r="D55" s="29"/>
      <c r="E55" s="29"/>
      <c r="F55" s="30"/>
      <c r="G55" s="30"/>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8"/>
        <v>#N/A</v>
      </c>
      <c r="AS55" s="70" t="e">
        <f t="shared" si="2"/>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1"/>
        <v>#N/A</v>
      </c>
    </row>
    <row r="56" spans="1:75" ht="77.5" customHeight="1" x14ac:dyDescent="0.15">
      <c r="A56" s="29"/>
      <c r="B56" s="29"/>
      <c r="C56" s="29"/>
      <c r="D56" s="29"/>
      <c r="E56" s="29"/>
      <c r="F56" s="30"/>
      <c r="G56" s="30"/>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8"/>
        <v>#N/A</v>
      </c>
      <c r="AS56" s="70" t="e">
        <f t="shared" si="2"/>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1"/>
        <v>#N/A</v>
      </c>
    </row>
    <row r="57" spans="1:75" ht="77.5" customHeight="1" x14ac:dyDescent="0.15">
      <c r="A57" s="29"/>
      <c r="B57" s="29"/>
      <c r="C57" s="29"/>
      <c r="D57" s="29"/>
      <c r="E57" s="29"/>
      <c r="F57" s="30"/>
      <c r="G57" s="30"/>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8"/>
        <v>#N/A</v>
      </c>
      <c r="AS57" s="70" t="e">
        <f t="shared" si="2"/>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1"/>
        <v>#N/A</v>
      </c>
    </row>
    <row r="58" spans="1:75" ht="77.5" customHeight="1" x14ac:dyDescent="0.15">
      <c r="A58" s="29"/>
      <c r="B58" s="29"/>
      <c r="C58" s="29"/>
      <c r="D58" s="29"/>
      <c r="E58" s="29"/>
      <c r="F58" s="30"/>
      <c r="G58" s="30"/>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8"/>
        <v>#N/A</v>
      </c>
      <c r="AS58" s="70" t="e">
        <f t="shared" si="2"/>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1"/>
        <v>#N/A</v>
      </c>
    </row>
    <row r="59" spans="1:75" ht="77.5" customHeight="1" x14ac:dyDescent="0.15">
      <c r="A59" s="29"/>
      <c r="B59" s="29"/>
      <c r="C59" s="29"/>
      <c r="D59" s="29"/>
      <c r="E59" s="29"/>
      <c r="F59" s="30"/>
      <c r="G59" s="30"/>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8"/>
        <v>#N/A</v>
      </c>
      <c r="AS59" s="70" t="e">
        <f t="shared" si="2"/>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1"/>
        <v>#N/A</v>
      </c>
    </row>
    <row r="60" spans="1:75" ht="77.5" customHeight="1" x14ac:dyDescent="0.15">
      <c r="A60" s="29"/>
      <c r="B60" s="29"/>
      <c r="C60" s="29"/>
      <c r="D60" s="29"/>
      <c r="E60" s="29"/>
      <c r="F60" s="30"/>
      <c r="G60" s="30"/>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8"/>
        <v>#N/A</v>
      </c>
      <c r="AS60" s="70" t="e">
        <f t="shared" si="2"/>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1"/>
        <v>#N/A</v>
      </c>
    </row>
    <row r="61" spans="1:75" ht="77.5" customHeight="1" x14ac:dyDescent="0.15">
      <c r="A61" s="29"/>
      <c r="B61" s="29"/>
      <c r="C61" s="29"/>
      <c r="D61" s="29"/>
      <c r="E61" s="29"/>
      <c r="F61" s="30"/>
      <c r="G61" s="30"/>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8"/>
        <v>#N/A</v>
      </c>
      <c r="AS61" s="70" t="e">
        <f t="shared" si="2"/>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1"/>
        <v>#N/A</v>
      </c>
    </row>
    <row r="62" spans="1:75" ht="77.5" customHeight="1" x14ac:dyDescent="0.15">
      <c r="A62" s="29"/>
      <c r="B62" s="29"/>
      <c r="C62" s="29"/>
      <c r="D62" s="29"/>
      <c r="E62" s="29"/>
      <c r="F62" s="30"/>
      <c r="G62" s="30"/>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8"/>
        <v>#N/A</v>
      </c>
      <c r="AS62" s="70" t="e">
        <f t="shared" si="2"/>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1"/>
        <v>#N/A</v>
      </c>
    </row>
    <row r="63" spans="1:75" ht="77.5" customHeight="1" x14ac:dyDescent="0.15">
      <c r="A63" s="29"/>
      <c r="B63" s="29"/>
      <c r="C63" s="29"/>
      <c r="D63" s="29"/>
      <c r="E63" s="29"/>
      <c r="F63" s="30"/>
      <c r="G63" s="30"/>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8"/>
        <v>#N/A</v>
      </c>
      <c r="AS63" s="70" t="e">
        <f t="shared" si="2"/>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1"/>
        <v>#N/A</v>
      </c>
    </row>
    <row r="64" spans="1:75" ht="77.5" customHeight="1" x14ac:dyDescent="0.15">
      <c r="A64" s="29"/>
      <c r="B64" s="29"/>
      <c r="C64" s="29"/>
      <c r="D64" s="29"/>
      <c r="E64" s="29"/>
      <c r="F64" s="30"/>
      <c r="G64" s="30"/>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8"/>
        <v>#N/A</v>
      </c>
      <c r="AS64" s="70" t="e">
        <f t="shared" si="2"/>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1"/>
        <v>#N/A</v>
      </c>
    </row>
    <row r="65" spans="1:75" ht="77.5" customHeight="1" x14ac:dyDescent="0.15">
      <c r="A65" s="29"/>
      <c r="B65" s="29"/>
      <c r="C65" s="29"/>
      <c r="D65" s="29"/>
      <c r="E65" s="29"/>
      <c r="F65" s="30"/>
      <c r="G65" s="30"/>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8"/>
        <v>#N/A</v>
      </c>
      <c r="AS65" s="70" t="e">
        <f t="shared" si="2"/>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1"/>
        <v>#N/A</v>
      </c>
    </row>
    <row r="66" spans="1:75" ht="77.5" customHeight="1" x14ac:dyDescent="0.15">
      <c r="A66" s="29"/>
      <c r="B66" s="29"/>
      <c r="C66" s="29"/>
      <c r="D66" s="29"/>
      <c r="E66" s="29"/>
      <c r="F66" s="30"/>
      <c r="G66" s="30"/>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8"/>
        <v>#N/A</v>
      </c>
      <c r="AS66" s="70" t="e">
        <f t="shared" si="2"/>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1"/>
        <v>#N/A</v>
      </c>
    </row>
    <row r="67" spans="1:75" ht="77.5" customHeight="1" x14ac:dyDescent="0.15">
      <c r="A67" s="29"/>
      <c r="B67" s="29"/>
      <c r="C67" s="29"/>
      <c r="D67" s="29"/>
      <c r="E67" s="29"/>
      <c r="F67" s="30"/>
      <c r="G67" s="30"/>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8"/>
        <v>#N/A</v>
      </c>
      <c r="AS67" s="70" t="e">
        <f t="shared" si="2"/>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1"/>
        <v>#N/A</v>
      </c>
    </row>
    <row r="68" spans="1:75" ht="77.5" customHeight="1" x14ac:dyDescent="0.15">
      <c r="A68" s="29"/>
      <c r="B68" s="29"/>
      <c r="C68" s="29"/>
      <c r="D68" s="29"/>
      <c r="E68" s="29"/>
      <c r="F68" s="30"/>
      <c r="G68" s="30"/>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8"/>
        <v>#N/A</v>
      </c>
      <c r="AS68" s="70" t="e">
        <f t="shared" si="2"/>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1"/>
        <v>#N/A</v>
      </c>
    </row>
    <row r="69" spans="1:75" ht="77.5" customHeight="1" x14ac:dyDescent="0.15">
      <c r="A69" s="29"/>
      <c r="B69" s="29"/>
      <c r="C69" s="29"/>
      <c r="D69" s="29"/>
      <c r="E69" s="29"/>
      <c r="F69" s="30"/>
      <c r="G69" s="30"/>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9">ROUND((AZ$2*AZ69+BA$2*BA69+BB$2*BB69+BC$2*BC69+BD$2*BD69+BE$2*BE69+BF$2*BF69+BG$2*BG69)/3,0)</f>
        <v>#N/A</v>
      </c>
      <c r="AS69" s="70" t="e">
        <f t="shared" si="2"/>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ref="BW69:BW132" si="10">SUM(BI69:BV69)</f>
        <v>#N/A</v>
      </c>
    </row>
    <row r="70" spans="1:75" ht="77.5" customHeight="1" x14ac:dyDescent="0.15">
      <c r="A70" s="29"/>
      <c r="B70" s="29"/>
      <c r="C70" s="29"/>
      <c r="D70" s="29"/>
      <c r="E70" s="29"/>
      <c r="F70" s="30"/>
      <c r="G70" s="30"/>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9"/>
        <v>#N/A</v>
      </c>
      <c r="AS70" s="70" t="e">
        <f t="shared" ref="AS70:AS133" si="11">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10"/>
        <v>#N/A</v>
      </c>
    </row>
    <row r="71" spans="1:75" ht="77.5" customHeight="1" x14ac:dyDescent="0.15">
      <c r="A71" s="29"/>
      <c r="B71" s="29"/>
      <c r="C71" s="29"/>
      <c r="D71" s="29"/>
      <c r="E71" s="29"/>
      <c r="F71" s="30"/>
      <c r="G71" s="30"/>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9"/>
        <v>#N/A</v>
      </c>
      <c r="AS71" s="70" t="e">
        <f t="shared" si="11"/>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10"/>
        <v>#N/A</v>
      </c>
    </row>
    <row r="72" spans="1:75" ht="77.5" customHeight="1" x14ac:dyDescent="0.15">
      <c r="A72" s="29"/>
      <c r="B72" s="29"/>
      <c r="C72" s="29"/>
      <c r="D72" s="29"/>
      <c r="E72" s="29"/>
      <c r="F72" s="30"/>
      <c r="G72" s="30"/>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9"/>
        <v>#N/A</v>
      </c>
      <c r="AS72" s="70" t="e">
        <f t="shared" si="11"/>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10"/>
        <v>#N/A</v>
      </c>
    </row>
    <row r="73" spans="1:75" ht="77.5" customHeight="1" x14ac:dyDescent="0.15">
      <c r="A73" s="29"/>
      <c r="B73" s="29"/>
      <c r="C73" s="29"/>
      <c r="D73" s="29"/>
      <c r="E73" s="29"/>
      <c r="F73" s="30"/>
      <c r="G73" s="30"/>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9"/>
        <v>#N/A</v>
      </c>
      <c r="AS73" s="70" t="e">
        <f t="shared" si="11"/>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10"/>
        <v>#N/A</v>
      </c>
    </row>
    <row r="74" spans="1:75" ht="77.5" customHeight="1" x14ac:dyDescent="0.15">
      <c r="A74" s="29"/>
      <c r="B74" s="29"/>
      <c r="C74" s="29"/>
      <c r="D74" s="29"/>
      <c r="E74" s="29"/>
      <c r="F74" s="30"/>
      <c r="G74" s="30"/>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9"/>
        <v>#N/A</v>
      </c>
      <c r="AS74" s="70" t="e">
        <f t="shared" si="11"/>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10"/>
        <v>#N/A</v>
      </c>
    </row>
    <row r="75" spans="1:75" ht="77.5" customHeight="1" x14ac:dyDescent="0.15">
      <c r="A75" s="29"/>
      <c r="B75" s="29"/>
      <c r="C75" s="29"/>
      <c r="D75" s="29"/>
      <c r="E75" s="29"/>
      <c r="F75" s="30"/>
      <c r="G75" s="30"/>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9"/>
        <v>#N/A</v>
      </c>
      <c r="AS75" s="70" t="e">
        <f t="shared" si="11"/>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10"/>
        <v>#N/A</v>
      </c>
    </row>
    <row r="76" spans="1:75" ht="77.5" customHeight="1" x14ac:dyDescent="0.15">
      <c r="A76" s="29"/>
      <c r="B76" s="29"/>
      <c r="C76" s="29"/>
      <c r="D76" s="29"/>
      <c r="E76" s="29"/>
      <c r="F76" s="30"/>
      <c r="G76" s="30"/>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9"/>
        <v>#N/A</v>
      </c>
      <c r="AS76" s="70" t="e">
        <f t="shared" si="11"/>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10"/>
        <v>#N/A</v>
      </c>
    </row>
    <row r="77" spans="1:75" ht="77.5" customHeight="1" x14ac:dyDescent="0.15">
      <c r="A77" s="29"/>
      <c r="B77" s="29"/>
      <c r="C77" s="29"/>
      <c r="D77" s="29"/>
      <c r="E77" s="29"/>
      <c r="F77" s="30"/>
      <c r="G77" s="30"/>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9"/>
        <v>#N/A</v>
      </c>
      <c r="AS77" s="70" t="e">
        <f t="shared" si="11"/>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10"/>
        <v>#N/A</v>
      </c>
    </row>
    <row r="78" spans="1:75" ht="77.5" customHeight="1" x14ac:dyDescent="0.15">
      <c r="A78" s="29"/>
      <c r="B78" s="29"/>
      <c r="C78" s="29"/>
      <c r="D78" s="29"/>
      <c r="E78" s="29"/>
      <c r="F78" s="30"/>
      <c r="G78" s="30"/>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9"/>
        <v>#N/A</v>
      </c>
      <c r="AS78" s="70" t="e">
        <f t="shared" si="11"/>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10"/>
        <v>#N/A</v>
      </c>
    </row>
    <row r="79" spans="1:75" ht="77.5" customHeight="1" x14ac:dyDescent="0.15">
      <c r="A79" s="29"/>
      <c r="B79" s="29"/>
      <c r="C79" s="29"/>
      <c r="D79" s="29"/>
      <c r="E79" s="29"/>
      <c r="F79" s="30"/>
      <c r="G79" s="30"/>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9"/>
        <v>#N/A</v>
      </c>
      <c r="AS79" s="70" t="e">
        <f t="shared" si="11"/>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10"/>
        <v>#N/A</v>
      </c>
    </row>
    <row r="80" spans="1:75" ht="77.5" customHeight="1" x14ac:dyDescent="0.15">
      <c r="A80" s="29"/>
      <c r="B80" s="29"/>
      <c r="C80" s="29"/>
      <c r="D80" s="29"/>
      <c r="E80" s="29"/>
      <c r="F80" s="30"/>
      <c r="G80" s="30"/>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9"/>
        <v>#N/A</v>
      </c>
      <c r="AS80" s="70" t="e">
        <f t="shared" si="11"/>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10"/>
        <v>#N/A</v>
      </c>
    </row>
    <row r="81" spans="1:75" ht="77.5" customHeight="1" x14ac:dyDescent="0.15">
      <c r="A81" s="29"/>
      <c r="B81" s="29"/>
      <c r="C81" s="29"/>
      <c r="D81" s="29"/>
      <c r="E81" s="29"/>
      <c r="F81" s="30"/>
      <c r="G81" s="30"/>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9"/>
        <v>#N/A</v>
      </c>
      <c r="AS81" s="70" t="e">
        <f t="shared" si="11"/>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10"/>
        <v>#N/A</v>
      </c>
    </row>
    <row r="82" spans="1:75" ht="77.5" customHeight="1" x14ac:dyDescent="0.15">
      <c r="A82" s="29"/>
      <c r="B82" s="29"/>
      <c r="C82" s="29"/>
      <c r="D82" s="29"/>
      <c r="E82" s="29"/>
      <c r="F82" s="30"/>
      <c r="G82" s="30"/>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9"/>
        <v>#N/A</v>
      </c>
      <c r="AS82" s="70" t="e">
        <f t="shared" si="11"/>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10"/>
        <v>#N/A</v>
      </c>
    </row>
    <row r="83" spans="1:75" ht="77.5" customHeight="1" x14ac:dyDescent="0.15">
      <c r="A83" s="29"/>
      <c r="B83" s="29"/>
      <c r="C83" s="29"/>
      <c r="D83" s="29"/>
      <c r="E83" s="29"/>
      <c r="F83" s="30"/>
      <c r="G83" s="30"/>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9"/>
        <v>#N/A</v>
      </c>
      <c r="AS83" s="70" t="e">
        <f t="shared" si="11"/>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10"/>
        <v>#N/A</v>
      </c>
    </row>
    <row r="84" spans="1:75" ht="77.5" customHeight="1" x14ac:dyDescent="0.15">
      <c r="A84" s="29"/>
      <c r="B84" s="29"/>
      <c r="C84" s="29"/>
      <c r="D84" s="29"/>
      <c r="E84" s="29"/>
      <c r="F84" s="30"/>
      <c r="G84" s="30"/>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9"/>
        <v>#N/A</v>
      </c>
      <c r="AS84" s="70" t="e">
        <f t="shared" si="11"/>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10"/>
        <v>#N/A</v>
      </c>
    </row>
    <row r="85" spans="1:75" ht="77.5" customHeight="1" x14ac:dyDescent="0.15">
      <c r="A85" s="29"/>
      <c r="B85" s="29"/>
      <c r="C85" s="29"/>
      <c r="D85" s="29"/>
      <c r="E85" s="29"/>
      <c r="F85" s="30"/>
      <c r="G85" s="30"/>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9"/>
        <v>#N/A</v>
      </c>
      <c r="AS85" s="70" t="e">
        <f t="shared" si="11"/>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10"/>
        <v>#N/A</v>
      </c>
    </row>
    <row r="86" spans="1:75" ht="77.5" customHeight="1" x14ac:dyDescent="0.15">
      <c r="A86" s="29"/>
      <c r="B86" s="29"/>
      <c r="C86" s="29"/>
      <c r="D86" s="29"/>
      <c r="E86" s="29"/>
      <c r="F86" s="30"/>
      <c r="G86" s="30"/>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9"/>
        <v>#N/A</v>
      </c>
      <c r="AS86" s="70" t="e">
        <f t="shared" si="11"/>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10"/>
        <v>#N/A</v>
      </c>
    </row>
    <row r="87" spans="1:75" ht="77.5" customHeight="1" x14ac:dyDescent="0.15">
      <c r="A87" s="29"/>
      <c r="B87" s="29"/>
      <c r="C87" s="29"/>
      <c r="D87" s="29"/>
      <c r="E87" s="29"/>
      <c r="F87" s="30"/>
      <c r="G87" s="30"/>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9"/>
        <v>#N/A</v>
      </c>
      <c r="AS87" s="70" t="e">
        <f t="shared" si="11"/>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10"/>
        <v>#N/A</v>
      </c>
    </row>
    <row r="88" spans="1:75" ht="77.5" customHeight="1" x14ac:dyDescent="0.15">
      <c r="A88" s="29"/>
      <c r="B88" s="29"/>
      <c r="C88" s="29"/>
      <c r="D88" s="29"/>
      <c r="E88" s="29"/>
      <c r="F88" s="30"/>
      <c r="G88" s="30"/>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9"/>
        <v>#N/A</v>
      </c>
      <c r="AS88" s="70" t="e">
        <f t="shared" si="11"/>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10"/>
        <v>#N/A</v>
      </c>
    </row>
    <row r="89" spans="1:75" ht="77.5" customHeight="1" x14ac:dyDescent="0.15">
      <c r="A89" s="29"/>
      <c r="B89" s="29"/>
      <c r="C89" s="29"/>
      <c r="D89" s="29"/>
      <c r="E89" s="29"/>
      <c r="F89" s="30"/>
      <c r="G89" s="30"/>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9"/>
        <v>#N/A</v>
      </c>
      <c r="AS89" s="70" t="e">
        <f t="shared" si="11"/>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10"/>
        <v>#N/A</v>
      </c>
    </row>
    <row r="90" spans="1:75" ht="77.5" customHeight="1" x14ac:dyDescent="0.15">
      <c r="A90" s="29"/>
      <c r="B90" s="29"/>
      <c r="C90" s="29"/>
      <c r="D90" s="29"/>
      <c r="E90" s="29"/>
      <c r="F90" s="30"/>
      <c r="G90" s="30"/>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9"/>
        <v>#N/A</v>
      </c>
      <c r="AS90" s="70" t="e">
        <f t="shared" si="11"/>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10"/>
        <v>#N/A</v>
      </c>
    </row>
    <row r="91" spans="1:75" ht="77.5" customHeight="1" x14ac:dyDescent="0.15">
      <c r="A91" s="29"/>
      <c r="B91" s="29"/>
      <c r="C91" s="29"/>
      <c r="D91" s="29"/>
      <c r="E91" s="29"/>
      <c r="F91" s="30"/>
      <c r="G91" s="30"/>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9"/>
        <v>#N/A</v>
      </c>
      <c r="AS91" s="70" t="e">
        <f t="shared" si="11"/>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10"/>
        <v>#N/A</v>
      </c>
    </row>
    <row r="92" spans="1:75" ht="77.5" customHeight="1" x14ac:dyDescent="0.15">
      <c r="A92" s="29"/>
      <c r="B92" s="29"/>
      <c r="C92" s="29"/>
      <c r="D92" s="29"/>
      <c r="E92" s="29"/>
      <c r="F92" s="30"/>
      <c r="G92" s="30"/>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9"/>
        <v>#N/A</v>
      </c>
      <c r="AS92" s="70" t="e">
        <f t="shared" si="11"/>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10"/>
        <v>#N/A</v>
      </c>
    </row>
    <row r="93" spans="1:75" ht="77.5" customHeight="1" x14ac:dyDescent="0.15">
      <c r="A93" s="29"/>
      <c r="B93" s="29"/>
      <c r="C93" s="29"/>
      <c r="D93" s="29"/>
      <c r="E93" s="29"/>
      <c r="F93" s="30"/>
      <c r="G93" s="30"/>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9"/>
        <v>#N/A</v>
      </c>
      <c r="AS93" s="70" t="e">
        <f t="shared" si="11"/>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10"/>
        <v>#N/A</v>
      </c>
    </row>
    <row r="94" spans="1:75" ht="77.5" customHeight="1" x14ac:dyDescent="0.15">
      <c r="A94" s="29"/>
      <c r="B94" s="29"/>
      <c r="C94" s="29"/>
      <c r="D94" s="29"/>
      <c r="E94" s="29"/>
      <c r="F94" s="30"/>
      <c r="G94" s="30"/>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9"/>
        <v>#N/A</v>
      </c>
      <c r="AS94" s="70" t="e">
        <f t="shared" si="11"/>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10"/>
        <v>#N/A</v>
      </c>
    </row>
    <row r="95" spans="1:75" ht="77.5" customHeight="1" x14ac:dyDescent="0.15">
      <c r="A95" s="29"/>
      <c r="B95" s="29"/>
      <c r="C95" s="29"/>
      <c r="D95" s="29"/>
      <c r="E95" s="29"/>
      <c r="F95" s="30"/>
      <c r="G95" s="30"/>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9"/>
        <v>#N/A</v>
      </c>
      <c r="AS95" s="70" t="e">
        <f t="shared" si="11"/>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10"/>
        <v>#N/A</v>
      </c>
    </row>
    <row r="96" spans="1:75" ht="77.5" customHeight="1" x14ac:dyDescent="0.15">
      <c r="A96" s="29"/>
      <c r="B96" s="29"/>
      <c r="C96" s="29"/>
      <c r="D96" s="29"/>
      <c r="E96" s="29"/>
      <c r="F96" s="30"/>
      <c r="G96" s="30"/>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9"/>
        <v>#N/A</v>
      </c>
      <c r="AS96" s="70" t="e">
        <f t="shared" si="11"/>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10"/>
        <v>#N/A</v>
      </c>
    </row>
    <row r="97" spans="1:75" ht="77.5" customHeight="1" x14ac:dyDescent="0.15">
      <c r="A97" s="29"/>
      <c r="B97" s="29"/>
      <c r="C97" s="29"/>
      <c r="D97" s="29"/>
      <c r="E97" s="29"/>
      <c r="F97" s="30"/>
      <c r="G97" s="30"/>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9"/>
        <v>#N/A</v>
      </c>
      <c r="AS97" s="70" t="e">
        <f t="shared" si="11"/>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10"/>
        <v>#N/A</v>
      </c>
    </row>
    <row r="98" spans="1:75" ht="77.5" customHeight="1" x14ac:dyDescent="0.15">
      <c r="A98" s="29"/>
      <c r="B98" s="29"/>
      <c r="C98" s="29"/>
      <c r="D98" s="29"/>
      <c r="E98" s="29"/>
      <c r="F98" s="30"/>
      <c r="G98" s="30"/>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9"/>
        <v>#N/A</v>
      </c>
      <c r="AS98" s="70" t="e">
        <f t="shared" si="11"/>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10"/>
        <v>#N/A</v>
      </c>
    </row>
    <row r="99" spans="1:75" ht="77.5" customHeight="1" x14ac:dyDescent="0.15">
      <c r="A99" s="29"/>
      <c r="B99" s="29"/>
      <c r="C99" s="29"/>
      <c r="D99" s="29"/>
      <c r="E99" s="29"/>
      <c r="F99" s="30"/>
      <c r="G99" s="30"/>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9"/>
        <v>#N/A</v>
      </c>
      <c r="AS99" s="70" t="e">
        <f t="shared" si="11"/>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10"/>
        <v>#N/A</v>
      </c>
    </row>
    <row r="100" spans="1:75" ht="77.5" customHeight="1" x14ac:dyDescent="0.15">
      <c r="A100" s="29"/>
      <c r="B100" s="29"/>
      <c r="C100" s="29"/>
      <c r="D100" s="29"/>
      <c r="E100" s="29"/>
      <c r="F100" s="30"/>
      <c r="G100" s="30"/>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9"/>
        <v>#N/A</v>
      </c>
      <c r="AS100" s="70" t="e">
        <f t="shared" si="11"/>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10"/>
        <v>#N/A</v>
      </c>
    </row>
    <row r="101" spans="1:75" ht="77.5" customHeight="1" x14ac:dyDescent="0.15">
      <c r="A101" s="29"/>
      <c r="B101" s="29"/>
      <c r="C101" s="29"/>
      <c r="D101" s="29"/>
      <c r="E101" s="29"/>
      <c r="F101" s="30"/>
      <c r="G101" s="30"/>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9"/>
        <v>#N/A</v>
      </c>
      <c r="AS101" s="70" t="e">
        <f t="shared" si="11"/>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10"/>
        <v>#N/A</v>
      </c>
    </row>
    <row r="102" spans="1:75" ht="77.5" customHeight="1" x14ac:dyDescent="0.15">
      <c r="A102" s="29"/>
      <c r="B102" s="29"/>
      <c r="C102" s="29"/>
      <c r="D102" s="29"/>
      <c r="E102" s="29"/>
      <c r="F102" s="30"/>
      <c r="G102" s="30"/>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9"/>
        <v>#N/A</v>
      </c>
      <c r="AS102" s="70" t="e">
        <f t="shared" si="11"/>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10"/>
        <v>#N/A</v>
      </c>
    </row>
    <row r="103" spans="1:75" ht="77.5" customHeight="1" x14ac:dyDescent="0.15">
      <c r="A103" s="29"/>
      <c r="B103" s="29"/>
      <c r="C103" s="29"/>
      <c r="D103" s="29"/>
      <c r="E103" s="29"/>
      <c r="F103" s="30"/>
      <c r="G103" s="30"/>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9"/>
        <v>#N/A</v>
      </c>
      <c r="AS103" s="70" t="e">
        <f t="shared" si="11"/>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10"/>
        <v>#N/A</v>
      </c>
    </row>
    <row r="104" spans="1:75" ht="77.5" customHeight="1" x14ac:dyDescent="0.15">
      <c r="A104" s="29"/>
      <c r="B104" s="29"/>
      <c r="C104" s="29"/>
      <c r="D104" s="29"/>
      <c r="E104" s="29"/>
      <c r="F104" s="30"/>
      <c r="G104" s="30"/>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9"/>
        <v>#N/A</v>
      </c>
      <c r="AS104" s="70" t="e">
        <f t="shared" si="11"/>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10"/>
        <v>#N/A</v>
      </c>
    </row>
    <row r="105" spans="1:75" ht="77.5" customHeight="1" x14ac:dyDescent="0.15">
      <c r="A105" s="29"/>
      <c r="B105" s="29"/>
      <c r="C105" s="29"/>
      <c r="D105" s="29"/>
      <c r="E105" s="29"/>
      <c r="F105" s="30"/>
      <c r="G105" s="30"/>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9"/>
        <v>#N/A</v>
      </c>
      <c r="AS105" s="70" t="e">
        <f t="shared" si="11"/>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10"/>
        <v>#N/A</v>
      </c>
    </row>
    <row r="106" spans="1:75" ht="77.5" customHeight="1" x14ac:dyDescent="0.15">
      <c r="A106" s="29"/>
      <c r="B106" s="29"/>
      <c r="C106" s="29"/>
      <c r="D106" s="29"/>
      <c r="E106" s="29"/>
      <c r="F106" s="30"/>
      <c r="G106" s="30"/>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9"/>
        <v>#N/A</v>
      </c>
      <c r="AS106" s="70" t="e">
        <f t="shared" si="11"/>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10"/>
        <v>#N/A</v>
      </c>
    </row>
    <row r="107" spans="1:75" ht="77.5" customHeight="1" x14ac:dyDescent="0.15">
      <c r="A107" s="29"/>
      <c r="B107" s="29"/>
      <c r="C107" s="29"/>
      <c r="D107" s="29"/>
      <c r="E107" s="29"/>
      <c r="F107" s="30"/>
      <c r="G107" s="30"/>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9"/>
        <v>#N/A</v>
      </c>
      <c r="AS107" s="70" t="e">
        <f t="shared" si="11"/>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10"/>
        <v>#N/A</v>
      </c>
    </row>
    <row r="108" spans="1:75" ht="77.5" customHeight="1" x14ac:dyDescent="0.15">
      <c r="A108" s="29"/>
      <c r="B108" s="29"/>
      <c r="C108" s="29"/>
      <c r="D108" s="29"/>
      <c r="E108" s="29"/>
      <c r="F108" s="30"/>
      <c r="G108" s="30"/>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9"/>
        <v>#N/A</v>
      </c>
      <c r="AS108" s="70" t="e">
        <f t="shared" si="11"/>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10"/>
        <v>#N/A</v>
      </c>
    </row>
    <row r="109" spans="1:75" ht="77.5" customHeight="1" x14ac:dyDescent="0.15">
      <c r="A109" s="29"/>
      <c r="B109" s="29"/>
      <c r="C109" s="29"/>
      <c r="D109" s="29"/>
      <c r="E109" s="29"/>
      <c r="F109" s="30"/>
      <c r="G109" s="30"/>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9"/>
        <v>#N/A</v>
      </c>
      <c r="AS109" s="70" t="e">
        <f t="shared" si="11"/>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10"/>
        <v>#N/A</v>
      </c>
    </row>
    <row r="110" spans="1:75" ht="77.5" customHeight="1" x14ac:dyDescent="0.15">
      <c r="A110" s="29"/>
      <c r="B110" s="29"/>
      <c r="C110" s="29"/>
      <c r="D110" s="29"/>
      <c r="E110" s="29"/>
      <c r="F110" s="30"/>
      <c r="G110" s="30"/>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9"/>
        <v>#N/A</v>
      </c>
      <c r="AS110" s="70" t="e">
        <f t="shared" si="11"/>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10"/>
        <v>#N/A</v>
      </c>
    </row>
    <row r="111" spans="1:75" ht="77.5" customHeight="1" x14ac:dyDescent="0.15">
      <c r="A111" s="29"/>
      <c r="B111" s="29"/>
      <c r="C111" s="29"/>
      <c r="D111" s="29"/>
      <c r="E111" s="29"/>
      <c r="F111" s="30"/>
      <c r="G111" s="30"/>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9"/>
        <v>#N/A</v>
      </c>
      <c r="AS111" s="70" t="e">
        <f t="shared" si="11"/>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10"/>
        <v>#N/A</v>
      </c>
    </row>
    <row r="112" spans="1:75" ht="77.5" customHeight="1" x14ac:dyDescent="0.15">
      <c r="A112" s="29"/>
      <c r="B112" s="29"/>
      <c r="C112" s="29"/>
      <c r="D112" s="29"/>
      <c r="E112" s="29"/>
      <c r="F112" s="30"/>
      <c r="G112" s="30"/>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9"/>
        <v>#N/A</v>
      </c>
      <c r="AS112" s="70" t="e">
        <f t="shared" si="11"/>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10"/>
        <v>#N/A</v>
      </c>
    </row>
    <row r="113" spans="1:75" ht="77.5" customHeight="1" x14ac:dyDescent="0.15">
      <c r="A113" s="29"/>
      <c r="B113" s="29"/>
      <c r="C113" s="29"/>
      <c r="D113" s="29"/>
      <c r="E113" s="29"/>
      <c r="F113" s="30"/>
      <c r="G113" s="30"/>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9"/>
        <v>#N/A</v>
      </c>
      <c r="AS113" s="70" t="e">
        <f t="shared" si="11"/>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10"/>
        <v>#N/A</v>
      </c>
    </row>
    <row r="114" spans="1:75" ht="77.5" customHeight="1" x14ac:dyDescent="0.15">
      <c r="A114" s="29"/>
      <c r="B114" s="29"/>
      <c r="C114" s="29"/>
      <c r="D114" s="29"/>
      <c r="E114" s="29"/>
      <c r="F114" s="30"/>
      <c r="G114" s="30"/>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9"/>
        <v>#N/A</v>
      </c>
      <c r="AS114" s="70" t="e">
        <f t="shared" si="11"/>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10"/>
        <v>#N/A</v>
      </c>
    </row>
    <row r="115" spans="1:75" ht="77.5" customHeight="1" x14ac:dyDescent="0.15">
      <c r="A115" s="29"/>
      <c r="B115" s="29"/>
      <c r="C115" s="29"/>
      <c r="D115" s="29"/>
      <c r="E115" s="29"/>
      <c r="F115" s="30"/>
      <c r="G115" s="30"/>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9"/>
        <v>#N/A</v>
      </c>
      <c r="AS115" s="70" t="e">
        <f t="shared" si="11"/>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10"/>
        <v>#N/A</v>
      </c>
    </row>
    <row r="116" spans="1:75" ht="77.5" customHeight="1" x14ac:dyDescent="0.15">
      <c r="A116" s="29"/>
      <c r="B116" s="29"/>
      <c r="C116" s="29"/>
      <c r="D116" s="29"/>
      <c r="E116" s="29"/>
      <c r="F116" s="30"/>
      <c r="G116" s="30"/>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9"/>
        <v>#N/A</v>
      </c>
      <c r="AS116" s="70" t="e">
        <f t="shared" si="11"/>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10"/>
        <v>#N/A</v>
      </c>
    </row>
    <row r="117" spans="1:75" ht="77.5" customHeight="1" x14ac:dyDescent="0.15">
      <c r="A117" s="29"/>
      <c r="B117" s="29"/>
      <c r="C117" s="29"/>
      <c r="D117" s="29"/>
      <c r="E117" s="29"/>
      <c r="F117" s="30"/>
      <c r="G117" s="30"/>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9"/>
        <v>#N/A</v>
      </c>
      <c r="AS117" s="70" t="e">
        <f t="shared" si="11"/>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10"/>
        <v>#N/A</v>
      </c>
    </row>
    <row r="118" spans="1:75" ht="77.5" customHeight="1" x14ac:dyDescent="0.15">
      <c r="A118" s="29"/>
      <c r="B118" s="29"/>
      <c r="C118" s="29"/>
      <c r="D118" s="29"/>
      <c r="E118" s="29"/>
      <c r="F118" s="30"/>
      <c r="G118" s="30"/>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9"/>
        <v>#N/A</v>
      </c>
      <c r="AS118" s="70" t="e">
        <f t="shared" si="11"/>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10"/>
        <v>#N/A</v>
      </c>
    </row>
    <row r="119" spans="1:75" ht="77.5" customHeight="1" x14ac:dyDescent="0.15">
      <c r="A119" s="29"/>
      <c r="B119" s="29"/>
      <c r="C119" s="29"/>
      <c r="D119" s="29"/>
      <c r="E119" s="29"/>
      <c r="F119" s="30"/>
      <c r="G119" s="30"/>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9"/>
        <v>#N/A</v>
      </c>
      <c r="AS119" s="70" t="e">
        <f t="shared" si="11"/>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10"/>
        <v>#N/A</v>
      </c>
    </row>
    <row r="120" spans="1:75" ht="77.5" customHeight="1" x14ac:dyDescent="0.15">
      <c r="A120" s="29"/>
      <c r="B120" s="29"/>
      <c r="C120" s="29"/>
      <c r="D120" s="29"/>
      <c r="E120" s="29"/>
      <c r="F120" s="30"/>
      <c r="G120" s="30"/>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9"/>
        <v>#N/A</v>
      </c>
      <c r="AS120" s="70" t="e">
        <f t="shared" si="11"/>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10"/>
        <v>#N/A</v>
      </c>
    </row>
    <row r="121" spans="1:75" ht="77.5" customHeight="1" x14ac:dyDescent="0.15">
      <c r="A121" s="29"/>
      <c r="B121" s="29"/>
      <c r="C121" s="29"/>
      <c r="D121" s="29"/>
      <c r="E121" s="29"/>
      <c r="F121" s="30"/>
      <c r="G121" s="30"/>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9"/>
        <v>#N/A</v>
      </c>
      <c r="AS121" s="70" t="e">
        <f t="shared" si="11"/>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10"/>
        <v>#N/A</v>
      </c>
    </row>
    <row r="122" spans="1:75" ht="77.5" customHeight="1" x14ac:dyDescent="0.15">
      <c r="A122" s="29"/>
      <c r="B122" s="29"/>
      <c r="C122" s="29"/>
      <c r="D122" s="29"/>
      <c r="E122" s="29"/>
      <c r="F122" s="30"/>
      <c r="G122" s="30"/>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9"/>
        <v>#N/A</v>
      </c>
      <c r="AS122" s="70" t="e">
        <f t="shared" si="11"/>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10"/>
        <v>#N/A</v>
      </c>
    </row>
    <row r="123" spans="1:75" ht="77.5" customHeight="1" x14ac:dyDescent="0.15">
      <c r="A123" s="29"/>
      <c r="B123" s="29"/>
      <c r="C123" s="29"/>
      <c r="D123" s="29"/>
      <c r="E123" s="29"/>
      <c r="F123" s="30"/>
      <c r="G123" s="30"/>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9"/>
        <v>#N/A</v>
      </c>
      <c r="AS123" s="70" t="e">
        <f t="shared" si="11"/>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10"/>
        <v>#N/A</v>
      </c>
    </row>
    <row r="124" spans="1:75" ht="77.5" customHeight="1" x14ac:dyDescent="0.15">
      <c r="A124" s="29"/>
      <c r="B124" s="29"/>
      <c r="C124" s="29"/>
      <c r="D124" s="29"/>
      <c r="E124" s="29"/>
      <c r="F124" s="30"/>
      <c r="G124" s="30"/>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9"/>
        <v>#N/A</v>
      </c>
      <c r="AS124" s="70" t="e">
        <f t="shared" si="11"/>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10"/>
        <v>#N/A</v>
      </c>
    </row>
    <row r="125" spans="1:75" ht="77.5" customHeight="1" x14ac:dyDescent="0.15">
      <c r="A125" s="29"/>
      <c r="B125" s="29"/>
      <c r="C125" s="29"/>
      <c r="D125" s="29"/>
      <c r="E125" s="29"/>
      <c r="F125" s="30"/>
      <c r="G125" s="30"/>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9"/>
        <v>#N/A</v>
      </c>
      <c r="AS125" s="70" t="e">
        <f t="shared" si="11"/>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10"/>
        <v>#N/A</v>
      </c>
    </row>
    <row r="126" spans="1:75" ht="77.5" customHeight="1" x14ac:dyDescent="0.15">
      <c r="A126" s="29"/>
      <c r="B126" s="29"/>
      <c r="C126" s="29"/>
      <c r="D126" s="29"/>
      <c r="E126" s="29"/>
      <c r="F126" s="30"/>
      <c r="G126" s="30"/>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9"/>
        <v>#N/A</v>
      </c>
      <c r="AS126" s="70" t="e">
        <f t="shared" si="11"/>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10"/>
        <v>#N/A</v>
      </c>
    </row>
    <row r="127" spans="1:75" ht="77.5" customHeight="1" x14ac:dyDescent="0.15">
      <c r="A127" s="29"/>
      <c r="B127" s="29"/>
      <c r="C127" s="29"/>
      <c r="D127" s="29"/>
      <c r="E127" s="29"/>
      <c r="F127" s="30"/>
      <c r="G127" s="30"/>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9"/>
        <v>#N/A</v>
      </c>
      <c r="AS127" s="70" t="e">
        <f t="shared" si="11"/>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10"/>
        <v>#N/A</v>
      </c>
    </row>
    <row r="128" spans="1:75" ht="77.5" customHeight="1" x14ac:dyDescent="0.15">
      <c r="A128" s="29"/>
      <c r="B128" s="29"/>
      <c r="C128" s="29"/>
      <c r="D128" s="29"/>
      <c r="E128" s="29"/>
      <c r="F128" s="30"/>
      <c r="G128" s="30"/>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9"/>
        <v>#N/A</v>
      </c>
      <c r="AS128" s="70" t="e">
        <f t="shared" si="11"/>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10"/>
        <v>#N/A</v>
      </c>
    </row>
    <row r="129" spans="1:75" ht="77.5" customHeight="1" x14ac:dyDescent="0.15">
      <c r="A129" s="29"/>
      <c r="B129" s="29"/>
      <c r="C129" s="29"/>
      <c r="D129" s="29"/>
      <c r="E129" s="29"/>
      <c r="F129" s="30"/>
      <c r="G129" s="30"/>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9"/>
        <v>#N/A</v>
      </c>
      <c r="AS129" s="70" t="e">
        <f t="shared" si="11"/>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10"/>
        <v>#N/A</v>
      </c>
    </row>
    <row r="130" spans="1:75" ht="77.5" customHeight="1" x14ac:dyDescent="0.15">
      <c r="A130" s="29"/>
      <c r="B130" s="29"/>
      <c r="C130" s="29"/>
      <c r="D130" s="29"/>
      <c r="E130" s="29"/>
      <c r="F130" s="30"/>
      <c r="G130" s="30"/>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9"/>
        <v>#N/A</v>
      </c>
      <c r="AS130" s="70" t="e">
        <f t="shared" si="11"/>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10"/>
        <v>#N/A</v>
      </c>
    </row>
    <row r="131" spans="1:75" ht="77.5" customHeight="1" x14ac:dyDescent="0.15">
      <c r="A131" s="29"/>
      <c r="B131" s="29"/>
      <c r="C131" s="29"/>
      <c r="D131" s="29"/>
      <c r="E131" s="29"/>
      <c r="F131" s="30"/>
      <c r="G131" s="30"/>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9"/>
        <v>#N/A</v>
      </c>
      <c r="AS131" s="70" t="e">
        <f t="shared" si="11"/>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10"/>
        <v>#N/A</v>
      </c>
    </row>
    <row r="132" spans="1:75" ht="77.5" customHeight="1" x14ac:dyDescent="0.15">
      <c r="A132" s="29"/>
      <c r="B132" s="29"/>
      <c r="C132" s="29"/>
      <c r="D132" s="29"/>
      <c r="E132" s="29"/>
      <c r="F132" s="30"/>
      <c r="G132" s="30"/>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9"/>
        <v>#N/A</v>
      </c>
      <c r="AS132" s="70" t="e">
        <f t="shared" si="11"/>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10"/>
        <v>#N/A</v>
      </c>
    </row>
    <row r="133" spans="1:75" ht="77.5" customHeight="1" x14ac:dyDescent="0.15">
      <c r="A133" s="29"/>
      <c r="B133" s="29"/>
      <c r="C133" s="29"/>
      <c r="D133" s="29"/>
      <c r="E133" s="29"/>
      <c r="F133" s="30"/>
      <c r="G133" s="30"/>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12">ROUND((AZ$2*AZ133+BA$2*BA133+BB$2*BB133+BC$2*BC133+BD$2*BD133+BE$2*BE133+BF$2*BF133+BG$2*BG133)/3,0)</f>
        <v>#N/A</v>
      </c>
      <c r="AS133" s="70" t="e">
        <f t="shared" si="11"/>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ref="BW133:BW190" si="13">SUM(BI133:BV133)</f>
        <v>#N/A</v>
      </c>
    </row>
    <row r="134" spans="1:75" ht="77.5" customHeight="1" x14ac:dyDescent="0.15">
      <c r="A134" s="29"/>
      <c r="B134" s="29"/>
      <c r="C134" s="29"/>
      <c r="D134" s="29"/>
      <c r="E134" s="29"/>
      <c r="F134" s="30"/>
      <c r="G134" s="30"/>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12"/>
        <v>#N/A</v>
      </c>
      <c r="AS134" s="70" t="e">
        <f t="shared" ref="AS134:AS189" si="14">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13"/>
        <v>#N/A</v>
      </c>
    </row>
    <row r="135" spans="1:75" ht="77.5" customHeight="1" x14ac:dyDescent="0.15">
      <c r="A135" s="29"/>
      <c r="B135" s="29"/>
      <c r="C135" s="29"/>
      <c r="D135" s="29"/>
      <c r="E135" s="29"/>
      <c r="F135" s="30"/>
      <c r="G135" s="30"/>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12"/>
        <v>#N/A</v>
      </c>
      <c r="AS135" s="70" t="e">
        <f t="shared" si="14"/>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13"/>
        <v>#N/A</v>
      </c>
    </row>
    <row r="136" spans="1:75" ht="77.5" customHeight="1" x14ac:dyDescent="0.15">
      <c r="A136" s="29"/>
      <c r="B136" s="29"/>
      <c r="C136" s="29"/>
      <c r="D136" s="29"/>
      <c r="E136" s="29"/>
      <c r="F136" s="30"/>
      <c r="G136" s="30"/>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12"/>
        <v>#N/A</v>
      </c>
      <c r="AS136" s="70" t="e">
        <f t="shared" si="14"/>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13"/>
        <v>#N/A</v>
      </c>
    </row>
    <row r="137" spans="1:75" ht="77.5" customHeight="1" x14ac:dyDescent="0.15">
      <c r="A137" s="29"/>
      <c r="B137" s="29"/>
      <c r="C137" s="29"/>
      <c r="D137" s="29"/>
      <c r="E137" s="29"/>
      <c r="F137" s="30"/>
      <c r="G137" s="30"/>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12"/>
        <v>#N/A</v>
      </c>
      <c r="AS137" s="70" t="e">
        <f t="shared" si="14"/>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13"/>
        <v>#N/A</v>
      </c>
    </row>
    <row r="138" spans="1:75" ht="77.5" customHeight="1" x14ac:dyDescent="0.15">
      <c r="A138" s="29"/>
      <c r="B138" s="29"/>
      <c r="C138" s="29"/>
      <c r="D138" s="29"/>
      <c r="E138" s="29"/>
      <c r="F138" s="30"/>
      <c r="G138" s="30"/>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12"/>
        <v>#N/A</v>
      </c>
      <c r="AS138" s="70" t="e">
        <f t="shared" si="14"/>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13"/>
        <v>#N/A</v>
      </c>
    </row>
    <row r="139" spans="1:75" ht="77.5" customHeight="1" x14ac:dyDescent="0.15">
      <c r="A139" s="29"/>
      <c r="B139" s="29"/>
      <c r="C139" s="29"/>
      <c r="D139" s="29"/>
      <c r="E139" s="29"/>
      <c r="F139" s="30"/>
      <c r="G139" s="30"/>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12"/>
        <v>#N/A</v>
      </c>
      <c r="AS139" s="70" t="e">
        <f t="shared" si="14"/>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13"/>
        <v>#N/A</v>
      </c>
    </row>
    <row r="140" spans="1:75" ht="77.5" customHeight="1" x14ac:dyDescent="0.15">
      <c r="A140" s="29"/>
      <c r="B140" s="29"/>
      <c r="C140" s="29"/>
      <c r="D140" s="29"/>
      <c r="E140" s="29"/>
      <c r="F140" s="30"/>
      <c r="G140" s="30"/>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12"/>
        <v>#N/A</v>
      </c>
      <c r="AS140" s="70" t="e">
        <f t="shared" si="14"/>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13"/>
        <v>#N/A</v>
      </c>
    </row>
    <row r="141" spans="1:75" ht="77.5" customHeight="1" x14ac:dyDescent="0.15">
      <c r="A141" s="29"/>
      <c r="B141" s="29"/>
      <c r="C141" s="29"/>
      <c r="D141" s="29"/>
      <c r="E141" s="29"/>
      <c r="F141" s="30"/>
      <c r="G141" s="30"/>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12"/>
        <v>#N/A</v>
      </c>
      <c r="AS141" s="70" t="e">
        <f t="shared" si="14"/>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13"/>
        <v>#N/A</v>
      </c>
    </row>
    <row r="142" spans="1:75" ht="77.5" customHeight="1" x14ac:dyDescent="0.15">
      <c r="A142" s="29"/>
      <c r="B142" s="29"/>
      <c r="C142" s="29"/>
      <c r="D142" s="29"/>
      <c r="E142" s="29"/>
      <c r="F142" s="30"/>
      <c r="G142" s="30"/>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12"/>
        <v>#N/A</v>
      </c>
      <c r="AS142" s="70" t="e">
        <f t="shared" si="14"/>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13"/>
        <v>#N/A</v>
      </c>
    </row>
    <row r="143" spans="1:75" ht="77.5" customHeight="1" x14ac:dyDescent="0.15">
      <c r="A143" s="29"/>
      <c r="B143" s="29"/>
      <c r="C143" s="29"/>
      <c r="D143" s="29"/>
      <c r="E143" s="29"/>
      <c r="F143" s="30"/>
      <c r="G143" s="30"/>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12"/>
        <v>#N/A</v>
      </c>
      <c r="AS143" s="70" t="e">
        <f t="shared" si="14"/>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13"/>
        <v>#N/A</v>
      </c>
    </row>
    <row r="144" spans="1:75" ht="77.5" customHeight="1" x14ac:dyDescent="0.15">
      <c r="A144" s="29"/>
      <c r="B144" s="29"/>
      <c r="C144" s="29"/>
      <c r="D144" s="29"/>
      <c r="E144" s="29"/>
      <c r="F144" s="30"/>
      <c r="G144" s="30"/>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12"/>
        <v>#N/A</v>
      </c>
      <c r="AS144" s="70" t="e">
        <f t="shared" si="14"/>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13"/>
        <v>#N/A</v>
      </c>
    </row>
    <row r="145" spans="1:75" ht="77.5" customHeight="1" x14ac:dyDescent="0.15">
      <c r="A145" s="29"/>
      <c r="B145" s="29"/>
      <c r="C145" s="29"/>
      <c r="D145" s="29"/>
      <c r="E145" s="29"/>
      <c r="F145" s="30"/>
      <c r="G145" s="30"/>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12"/>
        <v>#N/A</v>
      </c>
      <c r="AS145" s="70" t="e">
        <f t="shared" si="14"/>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13"/>
        <v>#N/A</v>
      </c>
    </row>
    <row r="146" spans="1:75" ht="77.5" customHeight="1" x14ac:dyDescent="0.15">
      <c r="A146" s="29"/>
      <c r="B146" s="29"/>
      <c r="C146" s="29"/>
      <c r="D146" s="29"/>
      <c r="E146" s="29"/>
      <c r="F146" s="30"/>
      <c r="G146" s="30"/>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12"/>
        <v>#N/A</v>
      </c>
      <c r="AS146" s="70" t="e">
        <f t="shared" si="14"/>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13"/>
        <v>#N/A</v>
      </c>
    </row>
    <row r="147" spans="1:75" ht="77.5" customHeight="1" x14ac:dyDescent="0.15">
      <c r="A147" s="29"/>
      <c r="B147" s="29"/>
      <c r="C147" s="29"/>
      <c r="D147" s="29"/>
      <c r="E147" s="29"/>
      <c r="F147" s="30"/>
      <c r="G147" s="30"/>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12"/>
        <v>#N/A</v>
      </c>
      <c r="AS147" s="70" t="e">
        <f t="shared" si="14"/>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13"/>
        <v>#N/A</v>
      </c>
    </row>
    <row r="148" spans="1:75" ht="77.5" customHeight="1" x14ac:dyDescent="0.15">
      <c r="A148" s="29"/>
      <c r="B148" s="29"/>
      <c r="C148" s="29"/>
      <c r="D148" s="29"/>
      <c r="E148" s="29"/>
      <c r="F148" s="30"/>
      <c r="G148" s="30"/>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12"/>
        <v>#N/A</v>
      </c>
      <c r="AS148" s="70" t="e">
        <f t="shared" si="14"/>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13"/>
        <v>#N/A</v>
      </c>
    </row>
    <row r="149" spans="1:75" ht="77.5" customHeight="1" x14ac:dyDescent="0.15">
      <c r="A149" s="29"/>
      <c r="B149" s="29"/>
      <c r="C149" s="29"/>
      <c r="D149" s="29"/>
      <c r="E149" s="29"/>
      <c r="F149" s="30"/>
      <c r="G149" s="30"/>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12"/>
        <v>#N/A</v>
      </c>
      <c r="AS149" s="70" t="e">
        <f t="shared" si="14"/>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13"/>
        <v>#N/A</v>
      </c>
    </row>
    <row r="150" spans="1:75" ht="77.5" customHeight="1" x14ac:dyDescent="0.15">
      <c r="A150" s="29"/>
      <c r="B150" s="29"/>
      <c r="C150" s="29"/>
      <c r="D150" s="29"/>
      <c r="E150" s="29"/>
      <c r="F150" s="30"/>
      <c r="G150" s="30"/>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12"/>
        <v>#N/A</v>
      </c>
      <c r="AS150" s="70" t="e">
        <f t="shared" si="14"/>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13"/>
        <v>#N/A</v>
      </c>
    </row>
    <row r="151" spans="1:75" ht="77.5" customHeight="1" x14ac:dyDescent="0.15">
      <c r="A151" s="29"/>
      <c r="B151" s="29"/>
      <c r="C151" s="29"/>
      <c r="D151" s="29"/>
      <c r="E151" s="29"/>
      <c r="F151" s="30"/>
      <c r="G151" s="30"/>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12"/>
        <v>#N/A</v>
      </c>
      <c r="AS151" s="70" t="e">
        <f t="shared" si="14"/>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13"/>
        <v>#N/A</v>
      </c>
    </row>
    <row r="152" spans="1:75" ht="77.5" customHeight="1" x14ac:dyDescent="0.15">
      <c r="A152" s="29"/>
      <c r="B152" s="29"/>
      <c r="C152" s="29"/>
      <c r="D152" s="29"/>
      <c r="E152" s="29"/>
      <c r="F152" s="30"/>
      <c r="G152" s="30"/>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12"/>
        <v>#N/A</v>
      </c>
      <c r="AS152" s="70" t="e">
        <f t="shared" si="14"/>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13"/>
        <v>#N/A</v>
      </c>
    </row>
    <row r="153" spans="1:75" ht="77.5" customHeight="1" x14ac:dyDescent="0.15">
      <c r="A153" s="29"/>
      <c r="B153" s="29"/>
      <c r="C153" s="29"/>
      <c r="D153" s="29"/>
      <c r="E153" s="29"/>
      <c r="F153" s="30"/>
      <c r="G153" s="30"/>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12"/>
        <v>#N/A</v>
      </c>
      <c r="AS153" s="70" t="e">
        <f t="shared" si="14"/>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13"/>
        <v>#N/A</v>
      </c>
    </row>
    <row r="154" spans="1:75" ht="77.5" customHeight="1" x14ac:dyDescent="0.15">
      <c r="A154" s="29"/>
      <c r="B154" s="29"/>
      <c r="C154" s="29"/>
      <c r="D154" s="29"/>
      <c r="E154" s="29"/>
      <c r="F154" s="30"/>
      <c r="G154" s="30"/>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12"/>
        <v>#N/A</v>
      </c>
      <c r="AS154" s="70" t="e">
        <f t="shared" si="14"/>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13"/>
        <v>#N/A</v>
      </c>
    </row>
    <row r="155" spans="1:75" ht="77.5" customHeight="1" x14ac:dyDescent="0.15">
      <c r="A155" s="29"/>
      <c r="B155" s="29"/>
      <c r="C155" s="29"/>
      <c r="D155" s="29"/>
      <c r="E155" s="29"/>
      <c r="F155" s="30"/>
      <c r="G155" s="30"/>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12"/>
        <v>#N/A</v>
      </c>
      <c r="AS155" s="70" t="e">
        <f t="shared" si="14"/>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13"/>
        <v>#N/A</v>
      </c>
    </row>
    <row r="156" spans="1:75" ht="77.5" customHeight="1" x14ac:dyDescent="0.15">
      <c r="A156" s="29"/>
      <c r="B156" s="29"/>
      <c r="C156" s="29"/>
      <c r="D156" s="29"/>
      <c r="E156" s="29"/>
      <c r="F156" s="30"/>
      <c r="G156" s="30"/>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12"/>
        <v>#N/A</v>
      </c>
      <c r="AS156" s="70" t="e">
        <f t="shared" si="14"/>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13"/>
        <v>#N/A</v>
      </c>
    </row>
    <row r="157" spans="1:75" ht="77.5" customHeight="1" x14ac:dyDescent="0.15">
      <c r="A157" s="29"/>
      <c r="B157" s="29"/>
      <c r="C157" s="29"/>
      <c r="D157" s="29"/>
      <c r="E157" s="29"/>
      <c r="F157" s="30"/>
      <c r="G157" s="30"/>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12"/>
        <v>#N/A</v>
      </c>
      <c r="AS157" s="70" t="e">
        <f t="shared" si="14"/>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13"/>
        <v>#N/A</v>
      </c>
    </row>
    <row r="158" spans="1:75" ht="77.5" customHeight="1" x14ac:dyDescent="0.15">
      <c r="A158" s="29"/>
      <c r="B158" s="29"/>
      <c r="C158" s="29"/>
      <c r="D158" s="29"/>
      <c r="E158" s="29"/>
      <c r="F158" s="30"/>
      <c r="G158" s="30"/>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12"/>
        <v>#N/A</v>
      </c>
      <c r="AS158" s="70" t="e">
        <f t="shared" si="14"/>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13"/>
        <v>#N/A</v>
      </c>
    </row>
    <row r="159" spans="1:75" ht="77.5" customHeight="1" x14ac:dyDescent="0.15">
      <c r="A159" s="29"/>
      <c r="B159" s="29"/>
      <c r="C159" s="29"/>
      <c r="D159" s="29"/>
      <c r="E159" s="29"/>
      <c r="F159" s="30"/>
      <c r="G159" s="30"/>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12"/>
        <v>#N/A</v>
      </c>
      <c r="AS159" s="70" t="e">
        <f t="shared" si="14"/>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13"/>
        <v>#N/A</v>
      </c>
    </row>
    <row r="160" spans="1:75" ht="77.5" customHeight="1" x14ac:dyDescent="0.15">
      <c r="A160" s="29"/>
      <c r="B160" s="29"/>
      <c r="C160" s="29"/>
      <c r="D160" s="29"/>
      <c r="E160" s="29"/>
      <c r="F160" s="30"/>
      <c r="G160" s="30"/>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12"/>
        <v>#N/A</v>
      </c>
      <c r="AS160" s="70" t="e">
        <f t="shared" si="14"/>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13"/>
        <v>#N/A</v>
      </c>
    </row>
    <row r="161" spans="1:75" ht="77.5" customHeight="1" x14ac:dyDescent="0.15">
      <c r="A161" s="29"/>
      <c r="B161" s="29"/>
      <c r="C161" s="29"/>
      <c r="D161" s="29"/>
      <c r="E161" s="29"/>
      <c r="F161" s="30"/>
      <c r="G161" s="30"/>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12"/>
        <v>#N/A</v>
      </c>
      <c r="AS161" s="70" t="e">
        <f t="shared" si="14"/>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13"/>
        <v>#N/A</v>
      </c>
    </row>
    <row r="162" spans="1:75" ht="77.5" customHeight="1" x14ac:dyDescent="0.15">
      <c r="A162" s="29"/>
      <c r="B162" s="29"/>
      <c r="C162" s="29"/>
      <c r="D162" s="29"/>
      <c r="E162" s="29"/>
      <c r="F162" s="30"/>
      <c r="G162" s="30"/>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12"/>
        <v>#N/A</v>
      </c>
      <c r="AS162" s="70" t="e">
        <f t="shared" si="14"/>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13"/>
        <v>#N/A</v>
      </c>
    </row>
    <row r="163" spans="1:75" ht="77.5" customHeight="1" x14ac:dyDescent="0.15">
      <c r="A163" s="29"/>
      <c r="B163" s="29"/>
      <c r="C163" s="29"/>
      <c r="D163" s="29"/>
      <c r="E163" s="29"/>
      <c r="F163" s="30"/>
      <c r="G163" s="30"/>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12"/>
        <v>#N/A</v>
      </c>
      <c r="AS163" s="70" t="e">
        <f t="shared" si="14"/>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13"/>
        <v>#N/A</v>
      </c>
    </row>
    <row r="164" spans="1:75" ht="77.5" customHeight="1" x14ac:dyDescent="0.15">
      <c r="A164" s="29"/>
      <c r="B164" s="29"/>
      <c r="C164" s="29"/>
      <c r="D164" s="29"/>
      <c r="E164" s="29"/>
      <c r="F164" s="30"/>
      <c r="G164" s="30"/>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12"/>
        <v>#N/A</v>
      </c>
      <c r="AS164" s="70" t="e">
        <f t="shared" si="14"/>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13"/>
        <v>#N/A</v>
      </c>
    </row>
    <row r="165" spans="1:75" ht="77.5" customHeight="1" x14ac:dyDescent="0.15">
      <c r="A165" s="29"/>
      <c r="B165" s="29"/>
      <c r="C165" s="29"/>
      <c r="D165" s="29"/>
      <c r="E165" s="29"/>
      <c r="F165" s="30"/>
      <c r="G165" s="30"/>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12"/>
        <v>#N/A</v>
      </c>
      <c r="AS165" s="70" t="e">
        <f t="shared" si="14"/>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13"/>
        <v>#N/A</v>
      </c>
    </row>
    <row r="166" spans="1:75" ht="77.5" customHeight="1" x14ac:dyDescent="0.15">
      <c r="A166" s="29"/>
      <c r="B166" s="29"/>
      <c r="C166" s="29"/>
      <c r="D166" s="29"/>
      <c r="E166" s="29"/>
      <c r="F166" s="30"/>
      <c r="G166" s="30"/>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12"/>
        <v>#N/A</v>
      </c>
      <c r="AS166" s="70" t="e">
        <f t="shared" si="14"/>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13"/>
        <v>#N/A</v>
      </c>
    </row>
    <row r="167" spans="1:75" ht="77.5" customHeight="1" x14ac:dyDescent="0.15">
      <c r="A167" s="29"/>
      <c r="B167" s="29"/>
      <c r="C167" s="29"/>
      <c r="D167" s="29"/>
      <c r="E167" s="29"/>
      <c r="F167" s="30"/>
      <c r="G167" s="30"/>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12"/>
        <v>#N/A</v>
      </c>
      <c r="AS167" s="70" t="e">
        <f t="shared" si="14"/>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13"/>
        <v>#N/A</v>
      </c>
    </row>
    <row r="168" spans="1:75" ht="77.5" customHeight="1" x14ac:dyDescent="0.15">
      <c r="A168" s="29"/>
      <c r="B168" s="29"/>
      <c r="C168" s="29"/>
      <c r="D168" s="29"/>
      <c r="E168" s="29"/>
      <c r="F168" s="30"/>
      <c r="G168" s="30"/>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12"/>
        <v>#N/A</v>
      </c>
      <c r="AS168" s="70" t="e">
        <f t="shared" si="14"/>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13"/>
        <v>#N/A</v>
      </c>
    </row>
    <row r="169" spans="1:75" ht="77.5" customHeight="1" x14ac:dyDescent="0.15">
      <c r="A169" s="29"/>
      <c r="B169" s="29"/>
      <c r="C169" s="29"/>
      <c r="D169" s="29"/>
      <c r="E169" s="29"/>
      <c r="F169" s="30"/>
      <c r="G169" s="30"/>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12"/>
        <v>#N/A</v>
      </c>
      <c r="AS169" s="70" t="e">
        <f t="shared" si="14"/>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13"/>
        <v>#N/A</v>
      </c>
    </row>
    <row r="170" spans="1:75" ht="77.5" customHeight="1" x14ac:dyDescent="0.15">
      <c r="A170" s="29"/>
      <c r="B170" s="29"/>
      <c r="C170" s="29"/>
      <c r="D170" s="29"/>
      <c r="E170" s="29"/>
      <c r="F170" s="30"/>
      <c r="G170" s="30"/>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12"/>
        <v>#N/A</v>
      </c>
      <c r="AS170" s="70" t="e">
        <f t="shared" si="14"/>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13"/>
        <v>#N/A</v>
      </c>
    </row>
    <row r="171" spans="1:75" ht="77.5" customHeight="1" x14ac:dyDescent="0.15">
      <c r="A171" s="29"/>
      <c r="B171" s="29"/>
      <c r="C171" s="29"/>
      <c r="D171" s="29"/>
      <c r="E171" s="29"/>
      <c r="F171" s="30"/>
      <c r="G171" s="30"/>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12"/>
        <v>#N/A</v>
      </c>
      <c r="AS171" s="70" t="e">
        <f t="shared" si="14"/>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13"/>
        <v>#N/A</v>
      </c>
    </row>
    <row r="172" spans="1:75" ht="77.5" customHeight="1" x14ac:dyDescent="0.15">
      <c r="A172" s="29"/>
      <c r="B172" s="29"/>
      <c r="C172" s="29"/>
      <c r="D172" s="29"/>
      <c r="E172" s="29"/>
      <c r="F172" s="30"/>
      <c r="G172" s="30"/>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12"/>
        <v>#N/A</v>
      </c>
      <c r="AS172" s="70" t="e">
        <f t="shared" si="14"/>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13"/>
        <v>#N/A</v>
      </c>
    </row>
    <row r="173" spans="1:75" ht="77.5" customHeight="1" x14ac:dyDescent="0.15">
      <c r="A173" s="29"/>
      <c r="B173" s="29"/>
      <c r="C173" s="29"/>
      <c r="D173" s="29"/>
      <c r="E173" s="29"/>
      <c r="F173" s="30"/>
      <c r="G173" s="30"/>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12"/>
        <v>#N/A</v>
      </c>
      <c r="AS173" s="70" t="e">
        <f t="shared" si="14"/>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13"/>
        <v>#N/A</v>
      </c>
    </row>
    <row r="174" spans="1:75" ht="77.5" customHeight="1" x14ac:dyDescent="0.15">
      <c r="A174" s="29"/>
      <c r="B174" s="29"/>
      <c r="C174" s="29"/>
      <c r="D174" s="29"/>
      <c r="E174" s="29"/>
      <c r="F174" s="30"/>
      <c r="G174" s="30"/>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12"/>
        <v>#N/A</v>
      </c>
      <c r="AS174" s="70" t="e">
        <f t="shared" si="14"/>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13"/>
        <v>#N/A</v>
      </c>
    </row>
    <row r="175" spans="1:75" ht="77.5" customHeight="1" x14ac:dyDescent="0.15">
      <c r="A175" s="29"/>
      <c r="B175" s="29"/>
      <c r="C175" s="29"/>
      <c r="D175" s="29"/>
      <c r="E175" s="29"/>
      <c r="F175" s="30"/>
      <c r="G175" s="30"/>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12"/>
        <v>#N/A</v>
      </c>
      <c r="AS175" s="70" t="e">
        <f t="shared" si="14"/>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13"/>
        <v>#N/A</v>
      </c>
    </row>
    <row r="176" spans="1:75" ht="77.5" customHeight="1" x14ac:dyDescent="0.15">
      <c r="A176" s="29"/>
      <c r="B176" s="29"/>
      <c r="C176" s="29"/>
      <c r="D176" s="29"/>
      <c r="E176" s="29"/>
      <c r="F176" s="30"/>
      <c r="G176" s="30"/>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12"/>
        <v>#N/A</v>
      </c>
      <c r="AS176" s="70" t="e">
        <f t="shared" si="14"/>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13"/>
        <v>#N/A</v>
      </c>
    </row>
    <row r="177" spans="1:75" ht="77.5" customHeight="1" x14ac:dyDescent="0.15">
      <c r="A177" s="29"/>
      <c r="B177" s="29"/>
      <c r="C177" s="29"/>
      <c r="D177" s="29"/>
      <c r="E177" s="29"/>
      <c r="F177" s="30"/>
      <c r="G177" s="30"/>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12"/>
        <v>#N/A</v>
      </c>
      <c r="AS177" s="70" t="e">
        <f t="shared" si="14"/>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13"/>
        <v>#N/A</v>
      </c>
    </row>
    <row r="178" spans="1:75" ht="77.5" customHeight="1" x14ac:dyDescent="0.15">
      <c r="A178" s="29"/>
      <c r="B178" s="29"/>
      <c r="C178" s="29"/>
      <c r="D178" s="29"/>
      <c r="E178" s="29"/>
      <c r="F178" s="30"/>
      <c r="G178" s="30"/>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12"/>
        <v>#N/A</v>
      </c>
      <c r="AS178" s="70" t="e">
        <f t="shared" si="14"/>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13"/>
        <v>#N/A</v>
      </c>
    </row>
    <row r="179" spans="1:75" ht="77.5" customHeight="1" x14ac:dyDescent="0.15">
      <c r="A179" s="29"/>
      <c r="B179" s="29"/>
      <c r="C179" s="29"/>
      <c r="D179" s="29"/>
      <c r="E179" s="29"/>
      <c r="F179" s="30"/>
      <c r="G179" s="30"/>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12"/>
        <v>#N/A</v>
      </c>
      <c r="AS179" s="70" t="e">
        <f t="shared" si="14"/>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13"/>
        <v>#N/A</v>
      </c>
    </row>
    <row r="180" spans="1:75" ht="77.5" customHeight="1" x14ac:dyDescent="0.15">
      <c r="A180" s="29"/>
      <c r="B180" s="29"/>
      <c r="C180" s="29"/>
      <c r="D180" s="29"/>
      <c r="E180" s="29"/>
      <c r="F180" s="30"/>
      <c r="G180" s="30"/>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12"/>
        <v>#N/A</v>
      </c>
      <c r="AS180" s="70" t="e">
        <f t="shared" si="14"/>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13"/>
        <v>#N/A</v>
      </c>
    </row>
    <row r="181" spans="1:75" ht="77.5" customHeight="1" x14ac:dyDescent="0.15">
      <c r="A181" s="29"/>
      <c r="B181" s="29"/>
      <c r="C181" s="29"/>
      <c r="D181" s="29"/>
      <c r="E181" s="29"/>
      <c r="F181" s="30"/>
      <c r="G181" s="30"/>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12"/>
        <v>#N/A</v>
      </c>
      <c r="AS181" s="70" t="e">
        <f t="shared" si="14"/>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13"/>
        <v>#N/A</v>
      </c>
    </row>
    <row r="182" spans="1:75" ht="77.5" customHeight="1" x14ac:dyDescent="0.15">
      <c r="A182" s="29"/>
      <c r="B182" s="29"/>
      <c r="C182" s="29"/>
      <c r="D182" s="29"/>
      <c r="E182" s="29"/>
      <c r="F182" s="30"/>
      <c r="G182" s="30"/>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12"/>
        <v>#N/A</v>
      </c>
      <c r="AS182" s="70" t="e">
        <f t="shared" si="14"/>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13"/>
        <v>#N/A</v>
      </c>
    </row>
    <row r="183" spans="1:75" ht="77.5" customHeight="1" x14ac:dyDescent="0.15">
      <c r="A183" s="29"/>
      <c r="B183" s="29"/>
      <c r="C183" s="29"/>
      <c r="D183" s="29"/>
      <c r="E183" s="29"/>
      <c r="F183" s="30"/>
      <c r="G183" s="30"/>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12"/>
        <v>#N/A</v>
      </c>
      <c r="AS183" s="70" t="e">
        <f t="shared" si="14"/>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13"/>
        <v>#N/A</v>
      </c>
    </row>
    <row r="184" spans="1:75" ht="77.5" customHeight="1" x14ac:dyDescent="0.15">
      <c r="A184" s="29"/>
      <c r="B184" s="29"/>
      <c r="C184" s="29"/>
      <c r="D184" s="29"/>
      <c r="E184" s="29"/>
      <c r="F184" s="30"/>
      <c r="G184" s="30"/>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12"/>
        <v>#N/A</v>
      </c>
      <c r="AS184" s="70" t="e">
        <f t="shared" si="14"/>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13"/>
        <v>#N/A</v>
      </c>
    </row>
    <row r="185" spans="1:75" ht="77.5" customHeight="1" x14ac:dyDescent="0.15">
      <c r="A185" s="29"/>
      <c r="B185" s="29"/>
      <c r="C185" s="29"/>
      <c r="D185" s="29"/>
      <c r="E185" s="29"/>
      <c r="F185" s="30"/>
      <c r="G185" s="30"/>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12"/>
        <v>#N/A</v>
      </c>
      <c r="AS185" s="70" t="e">
        <f t="shared" si="14"/>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13"/>
        <v>#N/A</v>
      </c>
    </row>
    <row r="186" spans="1:75" ht="77.5" customHeight="1" x14ac:dyDescent="0.15">
      <c r="A186" s="29"/>
      <c r="B186" s="29"/>
      <c r="C186" s="29"/>
      <c r="D186" s="29"/>
      <c r="E186" s="29"/>
      <c r="F186" s="30"/>
      <c r="G186" s="30"/>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12"/>
        <v>#N/A</v>
      </c>
      <c r="AS186" s="70" t="e">
        <f t="shared" si="14"/>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13"/>
        <v>#N/A</v>
      </c>
    </row>
    <row r="187" spans="1:75" ht="77.5" customHeight="1" x14ac:dyDescent="0.15">
      <c r="A187" s="29"/>
      <c r="B187" s="29"/>
      <c r="C187" s="29"/>
      <c r="D187" s="29"/>
      <c r="E187" s="29"/>
      <c r="F187" s="30"/>
      <c r="G187" s="30"/>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12"/>
        <v>#N/A</v>
      </c>
      <c r="AS187" s="70" t="e">
        <f t="shared" si="14"/>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13"/>
        <v>#N/A</v>
      </c>
    </row>
    <row r="188" spans="1:75" ht="77.5" customHeight="1" x14ac:dyDescent="0.15">
      <c r="A188" s="29"/>
      <c r="B188" s="29"/>
      <c r="C188" s="29"/>
      <c r="D188" s="29"/>
      <c r="E188" s="29"/>
      <c r="F188" s="30"/>
      <c r="G188" s="30"/>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12"/>
        <v>#N/A</v>
      </c>
      <c r="AS188" s="70" t="e">
        <f t="shared" si="14"/>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13"/>
        <v>#N/A</v>
      </c>
    </row>
    <row r="189" spans="1:75" ht="77.5" customHeight="1" x14ac:dyDescent="0.15">
      <c r="A189" s="29"/>
      <c r="B189" s="29"/>
      <c r="C189" s="29"/>
      <c r="D189" s="29"/>
      <c r="E189" s="29"/>
      <c r="F189" s="30"/>
      <c r="G189" s="30"/>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12"/>
        <v>#N/A</v>
      </c>
      <c r="AS189" s="70" t="e">
        <f t="shared" si="14"/>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13"/>
        <v>#N/A</v>
      </c>
    </row>
    <row r="190" spans="1:75" ht="77.5" customHeight="1" x14ac:dyDescent="0.15">
      <c r="A190" s="29"/>
      <c r="B190" s="29"/>
      <c r="C190" s="29"/>
      <c r="D190" s="29"/>
      <c r="E190" s="29"/>
      <c r="F190" s="30"/>
      <c r="G190" s="30"/>
      <c r="H190" s="52"/>
      <c r="I190" s="52"/>
      <c r="J190" s="52"/>
      <c r="K190" s="52"/>
      <c r="L190" s="52"/>
      <c r="M190" s="52"/>
      <c r="N190" s="52"/>
      <c r="O190" s="53"/>
      <c r="P190" s="53"/>
      <c r="Q190" s="53"/>
      <c r="R190" s="53"/>
      <c r="S190" s="53"/>
      <c r="T190" s="53"/>
      <c r="U190" s="53"/>
      <c r="V190" s="60"/>
      <c r="W190" s="60"/>
      <c r="X190" s="60"/>
      <c r="Y190" s="60"/>
      <c r="Z190" s="60"/>
      <c r="AA190" s="60"/>
      <c r="AB190" s="60"/>
      <c r="AC190" s="60"/>
      <c r="AD190" s="60"/>
      <c r="AE190" s="60"/>
      <c r="AF190" s="60"/>
      <c r="AG190" s="60"/>
      <c r="AH190" s="60"/>
      <c r="AI190" s="60"/>
      <c r="AJ190" s="58"/>
      <c r="AK190" s="58"/>
      <c r="AL190" s="58"/>
      <c r="AM190" s="58"/>
      <c r="AN190" s="58"/>
      <c r="AO190" s="58"/>
      <c r="AP190" s="58"/>
      <c r="AQ190" s="58"/>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E190" s="68" t="e">
        <f>VLOOKUP(AO190,'Validation Lists'!$B$232:$C$235,2,FALSE)</f>
        <v>#N/A</v>
      </c>
      <c r="BF190" s="68" t="e">
        <f>VLOOKUP(AP190,'Validation Lists'!$B$232:$C$235,2,FALSE)</f>
        <v>#N/A</v>
      </c>
      <c r="BG190" s="68" t="e">
        <f>VLOOKUP(AQ190,'Validation Lists'!$B$232:$C$235,2,FALSE)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VLOOKUP(AG190,'Validation Lists'!$B$229:$C$230,2,FALSE)</f>
        <v>#N/A</v>
      </c>
      <c r="BU190" s="68" t="e">
        <f>VLOOKUP(AH190,'Validation Lists'!$B$229:$C$230,2,FALSE)</f>
        <v>#N/A</v>
      </c>
      <c r="BV190" s="68" t="e">
        <f>VLOOKUP(AI190,'Validation Lists'!$B$229:$C$230,2,FALSE)</f>
        <v>#N/A</v>
      </c>
      <c r="BW190" s="68" t="e">
        <f t="shared" si="13"/>
        <v>#N/A</v>
      </c>
    </row>
    <row r="191" spans="1:75" ht="77.5" customHeight="1" x14ac:dyDescent="0.15">
      <c r="A191" s="29"/>
      <c r="B191" s="29"/>
      <c r="C191" s="29"/>
      <c r="D191" s="29"/>
      <c r="E191" s="29"/>
      <c r="F191" s="30"/>
      <c r="G191" s="30"/>
      <c r="H191" s="52"/>
      <c r="I191" s="52"/>
      <c r="J191" s="52"/>
      <c r="K191" s="52"/>
      <c r="L191" s="52"/>
      <c r="M191" s="52"/>
      <c r="N191" s="52"/>
      <c r="O191" s="53"/>
      <c r="P191" s="53"/>
      <c r="Q191" s="53"/>
      <c r="R191" s="53"/>
      <c r="S191" s="53"/>
      <c r="T191" s="53"/>
      <c r="U191" s="53"/>
    </row>
  </sheetData>
  <mergeCells count="7">
    <mergeCell ref="AS2:AS3"/>
    <mergeCell ref="A2:G2"/>
    <mergeCell ref="H2:N2"/>
    <mergeCell ref="O2:U2"/>
    <mergeCell ref="V2:AI2"/>
    <mergeCell ref="AJ2:AQ2"/>
    <mergeCell ref="AR2:AR3"/>
  </mergeCells>
  <pageMargins left="0.7" right="0.7" top="0.75" bottom="0.75" header="0.3" footer="0.3"/>
  <legacy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306684BF-FBCC-47FA-B240-11CD0EE0A7B5}">
          <x14:formula1>
            <xm:f>'Validation Lists'!$B$81:$B$85</xm:f>
          </x14:formula1>
          <xm:sqref>J4:J192</xm:sqref>
        </x14:dataValidation>
        <x14:dataValidation type="list" allowBlank="1" showInputMessage="1" showErrorMessage="1" xr:uid="{FF1B13F7-FEB9-48DE-940D-63166D344358}">
          <x14:formula1>
            <xm:f>'Validation Lists'!$B$18:$B$27</xm:f>
          </x14:formula1>
          <xm:sqref>H6:H191 E6:E191</xm:sqref>
        </x14:dataValidation>
        <x14:dataValidation type="list" allowBlank="1" showInputMessage="1" showErrorMessage="1" xr:uid="{5DCFCEF1-D9CF-4C09-A2DF-BF94101111DA}">
          <x14:formula1>
            <xm:f>'Validation Lists'!$B$3:$B$16</xm:f>
          </x14:formula1>
          <xm:sqref>H4:H192</xm:sqref>
        </x14:dataValidation>
        <x14:dataValidation type="list" allowBlank="1" showInputMessage="1" showErrorMessage="1" xr:uid="{5C57F730-7378-407D-B8BE-B9F453E13936}">
          <x14:formula1>
            <xm:f>'Validation Lists'!$B$232:$B$235</xm:f>
          </x14:formula1>
          <xm:sqref>AJ4:AQ190</xm:sqref>
        </x14:dataValidation>
        <x14:dataValidation type="list" allowBlank="1" showInputMessage="1" showErrorMessage="1" xr:uid="{F26BDDBC-1807-4FD2-B6C0-EFCA7E3E5570}">
          <x14:formula1>
            <xm:f>'Validation Lists'!$B$114:$B$120</xm:f>
          </x14:formula1>
          <xm:sqref>N4:N192</xm:sqref>
        </x14:dataValidation>
        <x14:dataValidation type="list" allowBlank="1" showInputMessage="1" showErrorMessage="1" xr:uid="{017498C5-7753-43C8-B4B1-AF15067BE5C4}">
          <x14:formula1>
            <xm:f>'Validation Lists'!$B$105:$B$112</xm:f>
          </x14:formula1>
          <xm:sqref>M4:M192</xm:sqref>
        </x14:dataValidation>
        <x14:dataValidation type="list" allowBlank="1" showInputMessage="1" showErrorMessage="1" xr:uid="{4546486D-D433-40BC-B6A7-035BE4316134}">
          <x14:formula1>
            <xm:f>'Validation Lists'!$B$97:$B$103</xm:f>
          </x14:formula1>
          <xm:sqref>L4:L192</xm:sqref>
        </x14:dataValidation>
        <x14:dataValidation type="list" allowBlank="1" showInputMessage="1" showErrorMessage="1" xr:uid="{84A7C1DE-593D-43B1-AD5A-DFB68B121369}">
          <x14:formula1>
            <xm:f>'Validation Lists'!$B$88:$B$95</xm:f>
          </x14:formula1>
          <xm:sqref>K4:K192</xm:sqref>
        </x14:dataValidation>
        <x14:dataValidation type="list" allowBlank="1" showInputMessage="1" showErrorMessage="1" xr:uid="{9A2149FC-C46A-47EA-A27E-4DCA81B1047E}">
          <x14:formula1>
            <xm:f>'Validation Lists'!$B$18:$B$79</xm:f>
          </x14:formula1>
          <xm:sqref>E192:H192</xm:sqref>
        </x14:dataValidation>
        <x14:dataValidation type="list" allowBlank="1" showInputMessage="1" showErrorMessage="1" xr:uid="{4A39407E-E337-4489-B778-9276F6A20444}">
          <x14:formula1>
            <xm:f>'Validation Lists'!$B$223:$B$227</xm:f>
          </x14:formula1>
          <xm:sqref>F8:F191</xm:sqref>
        </x14:dataValidation>
        <x14:dataValidation type="list" allowBlank="1" showInputMessage="1" showErrorMessage="1" xr:uid="{203FDFBF-905E-473C-8D9C-89BFA7A15783}">
          <x14:formula1>
            <xm:f>'Validation Lists'!$B$229:$B$230</xm:f>
          </x14:formula1>
          <xm:sqref>V4:AE15 AF4:AI190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193"/>
  <sheetViews>
    <sheetView zoomScale="120" zoomScaleNormal="120" workbookViewId="0">
      <selection activeCell="A9" sqref="A9"/>
    </sheetView>
  </sheetViews>
  <sheetFormatPr baseColWidth="10" defaultColWidth="18.33203125" defaultRowHeight="14" x14ac:dyDescent="0.15"/>
  <cols>
    <col min="1" max="4" width="18.33203125" style="48"/>
    <col min="5" max="5" width="18.33203125" style="48" customWidth="1"/>
    <col min="6" max="6" width="24.33203125" style="48" customWidth="1"/>
    <col min="7" max="7" width="26.33203125" style="48" customWidth="1"/>
    <col min="8" max="19" width="18.33203125" style="48" customWidth="1"/>
    <col min="20" max="21" width="18.33203125" style="48"/>
    <col min="22" max="43" width="23.5" style="48" hidden="1" customWidth="1"/>
    <col min="44" max="44" width="20.33203125" style="35" customWidth="1"/>
    <col min="45" max="45" width="25.33203125" style="47" hidden="1" customWidth="1"/>
    <col min="46" max="46" width="8.6640625" style="35"/>
    <col min="47" max="47" width="16.33203125" style="35" bestFit="1" customWidth="1"/>
    <col min="48" max="51" width="8.6640625" style="35"/>
    <col min="52" max="52" width="9.1640625" style="35" bestFit="1" customWidth="1"/>
    <col min="53" max="75" width="18.33203125" style="35"/>
    <col min="76" max="16384" width="18.33203125" style="48"/>
  </cols>
  <sheetData>
    <row r="1" spans="1:75" ht="15" customHeight="1" x14ac:dyDescent="0.15">
      <c r="AZ1" s="69" t="s">
        <v>297</v>
      </c>
      <c r="BI1" s="69" t="s">
        <v>297</v>
      </c>
    </row>
    <row r="2" spans="1:75" ht="36.75"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s="56" customFormat="1" ht="111.75" customHeight="1" x14ac:dyDescent="0.15">
      <c r="A3" s="30" t="s">
        <v>8</v>
      </c>
      <c r="B3" s="30" t="s">
        <v>265</v>
      </c>
      <c r="C3" s="30" t="s">
        <v>0</v>
      </c>
      <c r="D3" s="30" t="s">
        <v>301</v>
      </c>
      <c r="E3" s="30" t="s">
        <v>137</v>
      </c>
      <c r="F3" s="30" t="s">
        <v>163</v>
      </c>
      <c r="G3" s="30" t="s">
        <v>167</v>
      </c>
      <c r="H3" s="49" t="s">
        <v>2</v>
      </c>
      <c r="I3" s="49" t="s">
        <v>520</v>
      </c>
      <c r="J3" s="49" t="s">
        <v>3</v>
      </c>
      <c r="K3" s="49" t="s">
        <v>4</v>
      </c>
      <c r="L3" s="49" t="s">
        <v>5</v>
      </c>
      <c r="M3" s="49" t="s">
        <v>7</v>
      </c>
      <c r="N3" s="49" t="s">
        <v>6</v>
      </c>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T3" s="35"/>
      <c r="AU3" s="35"/>
      <c r="AV3" s="35"/>
      <c r="AW3" s="35"/>
      <c r="AX3" s="35"/>
      <c r="AY3" s="35"/>
      <c r="AZ3" s="68"/>
      <c r="BA3" s="68"/>
      <c r="BB3" s="68"/>
      <c r="BC3" s="68"/>
      <c r="BD3" s="68"/>
      <c r="BE3" s="68"/>
      <c r="BF3" s="68"/>
      <c r="BG3" s="68"/>
      <c r="BH3" s="35"/>
      <c r="BI3" s="68"/>
      <c r="BJ3" s="68"/>
      <c r="BK3" s="68"/>
      <c r="BL3" s="68"/>
      <c r="BM3" s="68"/>
      <c r="BN3" s="68"/>
      <c r="BO3" s="68"/>
      <c r="BP3" s="68"/>
      <c r="BQ3" s="68"/>
      <c r="BR3" s="68"/>
      <c r="BS3" s="68"/>
      <c r="BT3" s="68"/>
      <c r="BU3" s="68"/>
      <c r="BV3" s="68"/>
      <c r="BW3" s="68"/>
    </row>
    <row r="4" spans="1:75" customFormat="1" ht="80.5" customHeight="1" x14ac:dyDescent="0.2">
      <c r="A4" s="29">
        <v>1</v>
      </c>
      <c r="B4" s="30" t="s">
        <v>266</v>
      </c>
      <c r="C4" s="29" t="s">
        <v>189</v>
      </c>
      <c r="D4" s="29" t="s">
        <v>291</v>
      </c>
      <c r="E4" s="29">
        <v>2025</v>
      </c>
      <c r="F4" s="30" t="s">
        <v>295</v>
      </c>
      <c r="G4" s="28"/>
      <c r="H4" s="37" t="s">
        <v>22</v>
      </c>
      <c r="I4" s="38">
        <v>12000</v>
      </c>
      <c r="J4" s="49" t="s">
        <v>528</v>
      </c>
      <c r="K4" s="37" t="s">
        <v>32</v>
      </c>
      <c r="L4" s="37" t="s">
        <v>39</v>
      </c>
      <c r="M4" s="37" t="s">
        <v>48</v>
      </c>
      <c r="N4" s="37" t="s">
        <v>57</v>
      </c>
      <c r="O4" s="39">
        <f>35%*$T4</f>
        <v>21000000</v>
      </c>
      <c r="P4" s="39">
        <f>10%*$T4</f>
        <v>6000000</v>
      </c>
      <c r="Q4" s="40">
        <f>15%*T4</f>
        <v>9000000</v>
      </c>
      <c r="R4" s="40">
        <f>30%*T4</f>
        <v>18000000</v>
      </c>
      <c r="S4" s="40">
        <f>10%*T4</f>
        <v>6000000</v>
      </c>
      <c r="T4" s="41">
        <f>I4*5000</f>
        <v>60000000</v>
      </c>
      <c r="U4" s="40">
        <f>ROUND(0.5%*T4,-2)</f>
        <v>300000</v>
      </c>
      <c r="V4" s="54"/>
      <c r="W4" s="54"/>
      <c r="X4" s="54"/>
      <c r="Y4" s="54"/>
      <c r="Z4" s="54"/>
      <c r="AA4" s="54"/>
      <c r="AB4" s="54"/>
      <c r="AC4" s="54"/>
      <c r="AD4" s="54"/>
      <c r="AE4" s="54"/>
      <c r="AF4" s="54"/>
      <c r="AG4" s="54"/>
      <c r="AH4" s="54"/>
      <c r="AI4" s="54"/>
      <c r="AJ4" s="58"/>
      <c r="AK4" s="58"/>
      <c r="AL4" s="58"/>
      <c r="AM4" s="58"/>
      <c r="AN4" s="58"/>
      <c r="AO4" s="58"/>
      <c r="AP4" s="58"/>
      <c r="AQ4" s="58"/>
      <c r="AR4" s="65">
        <v>43.466666666666669</v>
      </c>
      <c r="AS4" s="70" t="e">
        <f>IF(BW4=14,"","This Project does not fully meet qualification criteria")</f>
        <v>#N/A</v>
      </c>
      <c r="AT4" s="35"/>
      <c r="AU4" s="120"/>
      <c r="AV4" s="35"/>
      <c r="AW4" s="35"/>
      <c r="AX4" s="35"/>
      <c r="AY4" s="35"/>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H4" s="35"/>
      <c r="BI4" s="68" t="e">
        <f>VLOOKUP(V4,'Validation Lists'!$B$229:$C$230,2,FALSE)</f>
        <v>#N/A</v>
      </c>
      <c r="BJ4" s="68" t="e">
        <f>VLOOKUP(W4,'Validation Lists'!$B$229:$C$230,2,FALSE)</f>
        <v>#N/A</v>
      </c>
      <c r="BK4" s="68" t="e">
        <f>VLOOKUP(X4,'Validation Lists'!$B$229:$C$230,2,FALSE)</f>
        <v>#N/A</v>
      </c>
      <c r="BL4" s="68" t="e">
        <f>VLOOKUP(Y4,'Validation Lists'!$B$229:$C$230,2,FALSE)</f>
        <v>#N/A</v>
      </c>
      <c r="BM4" s="68" t="e">
        <f>VLOOKUP(Z4,'Validation Lists'!$B$229:$C$230,2,FALSE)</f>
        <v>#N/A</v>
      </c>
      <c r="BN4" s="68" t="e">
        <f>VLOOKUP(AA4,'Validation Lists'!$B$229:$C$230,2,FALSE)</f>
        <v>#N/A</v>
      </c>
      <c r="BO4" s="68" t="e">
        <f>VLOOKUP(AB4,'Validation Lists'!$B$229:$C$230,2,FALSE)</f>
        <v>#N/A</v>
      </c>
      <c r="BP4" s="68" t="e">
        <f>VLOOKUP(AC4,'Validation Lists'!$B$229:$C$230,2,FALSE)</f>
        <v>#N/A</v>
      </c>
      <c r="BQ4" s="68" t="e">
        <f>VLOOKUP(AD4,'Validation Lists'!$B$229:$C$230,2,FALSE)</f>
        <v>#N/A</v>
      </c>
      <c r="BR4" s="68" t="e">
        <f>VLOOKUP(AE4,'Validation Lists'!$B$229:$C$230,2,FALSE)</f>
        <v>#N/A</v>
      </c>
      <c r="BS4" s="68" t="e">
        <f>VLOOKUP(AF4,'Validation Lists'!$B$229:$C$230,2,FALSE)</f>
        <v>#N/A</v>
      </c>
      <c r="BT4" s="68" t="e">
        <f>VLOOKUP(AG4,'Validation Lists'!$B$229:$C$230,2,FALSE)</f>
        <v>#N/A</v>
      </c>
      <c r="BU4" s="68" t="e">
        <f>VLOOKUP(AH4,'Validation Lists'!$B$229:$C$230,2,FALSE)</f>
        <v>#N/A</v>
      </c>
      <c r="BV4" s="68" t="e">
        <f>VLOOKUP(AI4,'Validation Lists'!$B$229:$C$230,2,FALSE)</f>
        <v>#N/A</v>
      </c>
      <c r="BW4" s="68" t="e">
        <f>SUM(BI4:BV4)</f>
        <v>#N/A</v>
      </c>
    </row>
    <row r="5" spans="1:75" ht="50.25" customHeight="1" x14ac:dyDescent="0.15">
      <c r="A5" s="29">
        <v>2</v>
      </c>
      <c r="B5" s="30" t="s">
        <v>290</v>
      </c>
      <c r="C5" s="29" t="s">
        <v>189</v>
      </c>
      <c r="D5" s="29" t="s">
        <v>291</v>
      </c>
      <c r="E5" s="29">
        <v>2024</v>
      </c>
      <c r="F5" s="30" t="s">
        <v>292</v>
      </c>
      <c r="G5" s="30"/>
      <c r="H5" s="49" t="s">
        <v>13</v>
      </c>
      <c r="I5" s="52">
        <v>1200</v>
      </c>
      <c r="J5" s="49" t="s">
        <v>528</v>
      </c>
      <c r="K5" s="37" t="s">
        <v>32</v>
      </c>
      <c r="L5" s="37" t="s">
        <v>39</v>
      </c>
      <c r="M5" s="37" t="s">
        <v>48</v>
      </c>
      <c r="N5" s="37" t="s">
        <v>57</v>
      </c>
      <c r="O5" s="39">
        <f>35%*$T5</f>
        <v>1050000</v>
      </c>
      <c r="P5" s="39">
        <f>10%*$T5</f>
        <v>300000</v>
      </c>
      <c r="Q5" s="40">
        <f>15%*T5</f>
        <v>450000</v>
      </c>
      <c r="R5" s="40">
        <f>30%*T5</f>
        <v>900000</v>
      </c>
      <c r="S5" s="40">
        <f>10%*T5</f>
        <v>300000</v>
      </c>
      <c r="T5" s="41">
        <f>I5*2500</f>
        <v>3000000</v>
      </c>
      <c r="U5" s="40">
        <f>ROUND(0.5%*T5,-2)</f>
        <v>15000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65">
        <v>36.533333333333331</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67" si="0">SUM(BI5:BV5)</f>
        <v>14</v>
      </c>
    </row>
    <row r="6" spans="1:75" ht="50.25" customHeight="1" x14ac:dyDescent="0.15">
      <c r="A6" s="29">
        <v>3</v>
      </c>
      <c r="B6" s="30" t="s">
        <v>508</v>
      </c>
      <c r="C6" s="29" t="s">
        <v>189</v>
      </c>
      <c r="D6" s="29" t="s">
        <v>291</v>
      </c>
      <c r="E6" s="29">
        <v>2026</v>
      </c>
      <c r="F6" s="30" t="s">
        <v>509</v>
      </c>
      <c r="G6" s="30"/>
      <c r="H6" s="49" t="s">
        <v>13</v>
      </c>
      <c r="I6" s="52">
        <v>600</v>
      </c>
      <c r="J6" s="49" t="s">
        <v>528</v>
      </c>
      <c r="K6" s="37" t="s">
        <v>32</v>
      </c>
      <c r="L6" s="37" t="s">
        <v>39</v>
      </c>
      <c r="M6" s="37" t="s">
        <v>48</v>
      </c>
      <c r="N6" s="37" t="s">
        <v>57</v>
      </c>
      <c r="O6" s="39">
        <f>35%*$T6</f>
        <v>525000</v>
      </c>
      <c r="P6" s="39">
        <f>10%*$T6</f>
        <v>150000</v>
      </c>
      <c r="Q6" s="40">
        <f>15%*T6</f>
        <v>225000</v>
      </c>
      <c r="R6" s="40">
        <f>30%*T6</f>
        <v>450000</v>
      </c>
      <c r="S6" s="40">
        <f>10%*T6</f>
        <v>150000</v>
      </c>
      <c r="T6" s="41">
        <f>I6*2500</f>
        <v>1500000</v>
      </c>
      <c r="U6" s="40">
        <f>ROUND(0.5%*T6,-2)</f>
        <v>7500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c r="AK6" s="58"/>
      <c r="AL6" s="58"/>
      <c r="AM6" s="58"/>
      <c r="AN6" s="58"/>
      <c r="AO6" s="58"/>
      <c r="AP6" s="58"/>
      <c r="AQ6" s="58"/>
      <c r="AR6" s="65">
        <v>36.799999999999997</v>
      </c>
      <c r="AS6" s="70" t="str">
        <f t="shared" ref="AS6:AS69" si="1">IF(BW6=14,"","This Project does not fully meet qualification criteria")</f>
        <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f>VLOOKUP(V6,'Validation Lists'!$B$229:$C$230,2,FALSE)</f>
        <v>1</v>
      </c>
      <c r="BJ6" s="68">
        <f>VLOOKUP(W6,'Validation Lists'!$B$229:$C$230,2,FALSE)</f>
        <v>1</v>
      </c>
      <c r="BK6" s="68">
        <f>VLOOKUP(X6,'Validation Lists'!$B$229:$C$230,2,FALSE)</f>
        <v>1</v>
      </c>
      <c r="BL6" s="68">
        <f>VLOOKUP(Y6,'Validation Lists'!$B$229:$C$230,2,FALSE)</f>
        <v>1</v>
      </c>
      <c r="BM6" s="68">
        <f>VLOOKUP(Z6,'Validation Lists'!$B$229:$C$230,2,FALSE)</f>
        <v>1</v>
      </c>
      <c r="BN6" s="68">
        <f>VLOOKUP(AA6,'Validation Lists'!$B$229:$C$230,2,FALSE)</f>
        <v>1</v>
      </c>
      <c r="BO6" s="68">
        <f>VLOOKUP(AB6,'Validation Lists'!$B$229:$C$230,2,FALSE)</f>
        <v>1</v>
      </c>
      <c r="BP6" s="68">
        <f>VLOOKUP(AC6,'Validation Lists'!$B$229:$C$230,2,FALSE)</f>
        <v>1</v>
      </c>
      <c r="BQ6" s="68">
        <f>VLOOKUP(AD6,'Validation Lists'!$B$229:$C$230,2,FALSE)</f>
        <v>1</v>
      </c>
      <c r="BR6" s="68">
        <f>VLOOKUP(AE6,'Validation Lists'!$B$229:$C$230,2,FALSE)</f>
        <v>1</v>
      </c>
      <c r="BS6" s="68">
        <f>VLOOKUP(AF6,'Validation Lists'!$B$229:$C$230,2,FALSE)</f>
        <v>1</v>
      </c>
      <c r="BT6" s="68">
        <f>VLOOKUP(AG6,'Validation Lists'!$B$229:$C$230,2,FALSE)</f>
        <v>1</v>
      </c>
      <c r="BU6" s="68">
        <f>VLOOKUP(AH6,'Validation Lists'!$B$229:$C$230,2,FALSE)</f>
        <v>1</v>
      </c>
      <c r="BV6" s="68">
        <f>VLOOKUP(AI6,'Validation Lists'!$B$229:$C$230,2,FALSE)</f>
        <v>1</v>
      </c>
      <c r="BW6" s="68">
        <f t="shared" si="0"/>
        <v>14</v>
      </c>
    </row>
    <row r="7" spans="1:75" ht="50.25" customHeight="1" x14ac:dyDescent="0.15">
      <c r="A7" s="29">
        <v>4</v>
      </c>
      <c r="B7" s="30" t="s">
        <v>347</v>
      </c>
      <c r="C7" s="29" t="s">
        <v>189</v>
      </c>
      <c r="D7" s="29" t="s">
        <v>289</v>
      </c>
      <c r="E7" s="29">
        <v>2024</v>
      </c>
      <c r="F7" s="30" t="s">
        <v>294</v>
      </c>
      <c r="G7" s="30"/>
      <c r="H7" s="49" t="s">
        <v>13</v>
      </c>
      <c r="I7" s="52">
        <v>225</v>
      </c>
      <c r="J7" s="49" t="s">
        <v>528</v>
      </c>
      <c r="K7" s="37" t="s">
        <v>32</v>
      </c>
      <c r="L7" s="37" t="s">
        <v>39</v>
      </c>
      <c r="M7" s="37" t="s">
        <v>48</v>
      </c>
      <c r="N7" s="37" t="s">
        <v>57</v>
      </c>
      <c r="O7" s="39">
        <f t="shared" ref="O7:O8" si="2">35%*$T7</f>
        <v>196875</v>
      </c>
      <c r="P7" s="39">
        <f t="shared" ref="P7:P8" si="3">10%*$T7</f>
        <v>56250</v>
      </c>
      <c r="Q7" s="40">
        <f t="shared" ref="Q7:Q8" si="4">15%*T7</f>
        <v>84375</v>
      </c>
      <c r="R7" s="40">
        <f t="shared" ref="R7:R8" si="5">30%*T7</f>
        <v>168750</v>
      </c>
      <c r="S7" s="40">
        <f t="shared" ref="S7:S8" si="6">10%*T7</f>
        <v>56250</v>
      </c>
      <c r="T7" s="41">
        <f t="shared" ref="T7:T8" si="7">I7*2500</f>
        <v>562500</v>
      </c>
      <c r="U7" s="40">
        <f t="shared" ref="U7:U8" si="8">ROUND(0.5%*T7,-2)</f>
        <v>2800</v>
      </c>
      <c r="V7" s="54" t="s">
        <v>154</v>
      </c>
      <c r="W7" s="54" t="s">
        <v>154</v>
      </c>
      <c r="X7" s="54" t="s">
        <v>154</v>
      </c>
      <c r="Y7" s="54" t="s">
        <v>154</v>
      </c>
      <c r="Z7" s="54" t="s">
        <v>154</v>
      </c>
      <c r="AA7" s="54" t="s">
        <v>154</v>
      </c>
      <c r="AB7" s="54" t="s">
        <v>154</v>
      </c>
      <c r="AC7" s="54" t="s">
        <v>154</v>
      </c>
      <c r="AD7" s="54" t="s">
        <v>154</v>
      </c>
      <c r="AE7" s="54" t="s">
        <v>154</v>
      </c>
      <c r="AF7" s="54" t="s">
        <v>154</v>
      </c>
      <c r="AG7" s="54" t="s">
        <v>154</v>
      </c>
      <c r="AH7" s="54" t="s">
        <v>154</v>
      </c>
      <c r="AI7" s="54" t="s">
        <v>154</v>
      </c>
      <c r="AJ7" s="58"/>
      <c r="AK7" s="58"/>
      <c r="AL7" s="58"/>
      <c r="AM7" s="58"/>
      <c r="AN7" s="58"/>
      <c r="AO7" s="58"/>
      <c r="AP7" s="58"/>
      <c r="AQ7" s="58"/>
      <c r="AR7" s="65">
        <v>40.4</v>
      </c>
      <c r="AS7" s="70" t="str">
        <f t="shared" si="1"/>
        <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f>VLOOKUP(V7,'Validation Lists'!$B$229:$C$230,2,FALSE)</f>
        <v>1</v>
      </c>
      <c r="BJ7" s="68">
        <f>VLOOKUP(W7,'Validation Lists'!$B$229:$C$230,2,FALSE)</f>
        <v>1</v>
      </c>
      <c r="BK7" s="68">
        <f>VLOOKUP(X7,'Validation Lists'!$B$229:$C$230,2,FALSE)</f>
        <v>1</v>
      </c>
      <c r="BL7" s="68">
        <f>VLOOKUP(Y7,'Validation Lists'!$B$229:$C$230,2,FALSE)</f>
        <v>1</v>
      </c>
      <c r="BM7" s="68">
        <f>VLOOKUP(Z7,'Validation Lists'!$B$229:$C$230,2,FALSE)</f>
        <v>1</v>
      </c>
      <c r="BN7" s="68">
        <f>VLOOKUP(AA7,'Validation Lists'!$B$229:$C$230,2,FALSE)</f>
        <v>1</v>
      </c>
      <c r="BO7" s="68">
        <f>VLOOKUP(AB7,'Validation Lists'!$B$229:$C$230,2,FALSE)</f>
        <v>1</v>
      </c>
      <c r="BP7" s="68">
        <f>VLOOKUP(AC7,'Validation Lists'!$B$229:$C$230,2,FALSE)</f>
        <v>1</v>
      </c>
      <c r="BQ7" s="68">
        <f>VLOOKUP(AD7,'Validation Lists'!$B$229:$C$230,2,FALSE)</f>
        <v>1</v>
      </c>
      <c r="BR7" s="68">
        <f>VLOOKUP(AE7,'Validation Lists'!$B$229:$C$230,2,FALSE)</f>
        <v>1</v>
      </c>
      <c r="BS7" s="68">
        <f>VLOOKUP(AF7,'Validation Lists'!$B$229:$C$230,2,FALSE)</f>
        <v>1</v>
      </c>
      <c r="BT7" s="68">
        <f>VLOOKUP(AG7,'Validation Lists'!$B$229:$C$230,2,FALSE)</f>
        <v>1</v>
      </c>
      <c r="BU7" s="68">
        <f>VLOOKUP(AH7,'Validation Lists'!$B$229:$C$230,2,FALSE)</f>
        <v>1</v>
      </c>
      <c r="BV7" s="68">
        <f>VLOOKUP(AI7,'Validation Lists'!$B$229:$C$230,2,FALSE)</f>
        <v>1</v>
      </c>
      <c r="BW7" s="68">
        <f t="shared" si="0"/>
        <v>14</v>
      </c>
    </row>
    <row r="8" spans="1:75" ht="50.25" customHeight="1" x14ac:dyDescent="0.15">
      <c r="A8" s="29">
        <v>5</v>
      </c>
      <c r="B8" s="30" t="s">
        <v>347</v>
      </c>
      <c r="C8" s="29" t="s">
        <v>189</v>
      </c>
      <c r="D8" s="29" t="s">
        <v>293</v>
      </c>
      <c r="E8" s="29">
        <v>2024</v>
      </c>
      <c r="F8" s="30" t="s">
        <v>294</v>
      </c>
      <c r="G8" s="30"/>
      <c r="H8" s="49" t="s">
        <v>13</v>
      </c>
      <c r="I8" s="52">
        <v>225</v>
      </c>
      <c r="J8" s="49" t="s">
        <v>528</v>
      </c>
      <c r="K8" s="37" t="s">
        <v>32</v>
      </c>
      <c r="L8" s="37" t="s">
        <v>39</v>
      </c>
      <c r="M8" s="37" t="s">
        <v>48</v>
      </c>
      <c r="N8" s="37" t="s">
        <v>57</v>
      </c>
      <c r="O8" s="39">
        <f t="shared" si="2"/>
        <v>196875</v>
      </c>
      <c r="P8" s="39">
        <f t="shared" si="3"/>
        <v>56250</v>
      </c>
      <c r="Q8" s="40">
        <f t="shared" si="4"/>
        <v>84375</v>
      </c>
      <c r="R8" s="40">
        <f t="shared" si="5"/>
        <v>168750</v>
      </c>
      <c r="S8" s="40">
        <f t="shared" si="6"/>
        <v>56250</v>
      </c>
      <c r="T8" s="41">
        <f t="shared" si="7"/>
        <v>562500</v>
      </c>
      <c r="U8" s="40">
        <f t="shared" si="8"/>
        <v>2800</v>
      </c>
      <c r="V8" s="54" t="s">
        <v>154</v>
      </c>
      <c r="W8" s="54" t="s">
        <v>154</v>
      </c>
      <c r="X8" s="54" t="s">
        <v>154</v>
      </c>
      <c r="Y8" s="54" t="s">
        <v>154</v>
      </c>
      <c r="Z8" s="54" t="s">
        <v>154</v>
      </c>
      <c r="AA8" s="54" t="s">
        <v>154</v>
      </c>
      <c r="AB8" s="54" t="s">
        <v>154</v>
      </c>
      <c r="AC8" s="54" t="s">
        <v>154</v>
      </c>
      <c r="AD8" s="54" t="s">
        <v>154</v>
      </c>
      <c r="AE8" s="54" t="s">
        <v>154</v>
      </c>
      <c r="AF8" s="54" t="s">
        <v>154</v>
      </c>
      <c r="AG8" s="54" t="s">
        <v>154</v>
      </c>
      <c r="AH8" s="54" t="s">
        <v>154</v>
      </c>
      <c r="AI8" s="54" t="s">
        <v>154</v>
      </c>
      <c r="AJ8" s="58"/>
      <c r="AK8" s="58"/>
      <c r="AL8" s="58"/>
      <c r="AM8" s="58"/>
      <c r="AN8" s="58"/>
      <c r="AO8" s="58"/>
      <c r="AP8" s="58"/>
      <c r="AQ8" s="58"/>
      <c r="AR8" s="65">
        <v>40.4</v>
      </c>
      <c r="AS8" s="70" t="str">
        <f t="shared" si="1"/>
        <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f>VLOOKUP(V8,'Validation Lists'!$B$229:$C$230,2,FALSE)</f>
        <v>1</v>
      </c>
      <c r="BJ8" s="68">
        <f>VLOOKUP(W8,'Validation Lists'!$B$229:$C$230,2,FALSE)</f>
        <v>1</v>
      </c>
      <c r="BK8" s="68">
        <f>VLOOKUP(X8,'Validation Lists'!$B$229:$C$230,2,FALSE)</f>
        <v>1</v>
      </c>
      <c r="BL8" s="68">
        <f>VLOOKUP(Y8,'Validation Lists'!$B$229:$C$230,2,FALSE)</f>
        <v>1</v>
      </c>
      <c r="BM8" s="68">
        <f>VLOOKUP(Z8,'Validation Lists'!$B$229:$C$230,2,FALSE)</f>
        <v>1</v>
      </c>
      <c r="BN8" s="68">
        <f>VLOOKUP(AA8,'Validation Lists'!$B$229:$C$230,2,FALSE)</f>
        <v>1</v>
      </c>
      <c r="BO8" s="68">
        <f>VLOOKUP(AB8,'Validation Lists'!$B$229:$C$230,2,FALSE)</f>
        <v>1</v>
      </c>
      <c r="BP8" s="68">
        <f>VLOOKUP(AC8,'Validation Lists'!$B$229:$C$230,2,FALSE)</f>
        <v>1</v>
      </c>
      <c r="BQ8" s="68">
        <f>VLOOKUP(AD8,'Validation Lists'!$B$229:$C$230,2,FALSE)</f>
        <v>1</v>
      </c>
      <c r="BR8" s="68">
        <f>VLOOKUP(AE8,'Validation Lists'!$B$229:$C$230,2,FALSE)</f>
        <v>1</v>
      </c>
      <c r="BS8" s="68">
        <f>VLOOKUP(AF8,'Validation Lists'!$B$229:$C$230,2,FALSE)</f>
        <v>1</v>
      </c>
      <c r="BT8" s="68">
        <f>VLOOKUP(AG8,'Validation Lists'!$B$229:$C$230,2,FALSE)</f>
        <v>1</v>
      </c>
      <c r="BU8" s="68">
        <f>VLOOKUP(AH8,'Validation Lists'!$B$229:$C$230,2,FALSE)</f>
        <v>1</v>
      </c>
      <c r="BV8" s="68">
        <f>VLOOKUP(AI8,'Validation Lists'!$B$229:$C$230,2,FALSE)</f>
        <v>1</v>
      </c>
      <c r="BW8" s="68">
        <f t="shared" si="0"/>
        <v>14</v>
      </c>
    </row>
    <row r="9" spans="1:75" ht="77.5" customHeight="1" x14ac:dyDescent="0.15">
      <c r="A9" s="29"/>
      <c r="B9" s="29"/>
      <c r="C9" s="29"/>
      <c r="D9" s="29"/>
      <c r="E9" s="29"/>
      <c r="F9" s="30"/>
      <c r="G9" s="30"/>
      <c r="H9" s="52"/>
      <c r="I9" s="52"/>
      <c r="J9" s="52"/>
      <c r="K9" s="52"/>
      <c r="L9" s="52"/>
      <c r="M9" s="52"/>
      <c r="N9" s="52"/>
      <c r="O9" s="53"/>
      <c r="P9" s="53"/>
      <c r="Q9" s="53"/>
      <c r="R9" s="53"/>
      <c r="S9" s="53"/>
      <c r="T9" s="53"/>
      <c r="U9" s="53"/>
      <c r="V9" s="54"/>
      <c r="W9" s="54"/>
      <c r="X9" s="54"/>
      <c r="Y9" s="54"/>
      <c r="Z9" s="54"/>
      <c r="AA9" s="54"/>
      <c r="AB9" s="54"/>
      <c r="AC9" s="54"/>
      <c r="AD9" s="54"/>
      <c r="AE9" s="54"/>
      <c r="AF9" s="54"/>
      <c r="AG9" s="54"/>
      <c r="AH9" s="54"/>
      <c r="AI9" s="54"/>
      <c r="AJ9" s="58"/>
      <c r="AK9" s="58"/>
      <c r="AL9" s="58"/>
      <c r="AM9" s="58"/>
      <c r="AN9" s="58"/>
      <c r="AO9" s="58"/>
      <c r="AP9" s="58"/>
      <c r="AQ9" s="58"/>
      <c r="AR9" s="52" t="e">
        <f t="shared" ref="AR9:AR68" si="9">ROUND((AZ$2*AZ9+BA$2*BA9+BB$2*BB9+BC$2*BC9+BD$2*BD9+BE$2*BE9+BF$2*BF9+BG$2*BG9)/3,0)</f>
        <v>#N/A</v>
      </c>
      <c r="AS9" s="70" t="e">
        <f t="shared" si="1"/>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si="0"/>
        <v>#N/A</v>
      </c>
    </row>
    <row r="10" spans="1:75" ht="77.5" customHeight="1" x14ac:dyDescent="0.15">
      <c r="A10" s="29"/>
      <c r="B10" s="29"/>
      <c r="C10" s="29"/>
      <c r="D10" s="29"/>
      <c r="E10" s="29"/>
      <c r="F10" s="30"/>
      <c r="G10" s="30"/>
      <c r="H10" s="52"/>
      <c r="I10" s="52"/>
      <c r="J10" s="52"/>
      <c r="K10" s="52"/>
      <c r="L10" s="52"/>
      <c r="M10" s="52"/>
      <c r="N10" s="52"/>
      <c r="O10" s="53"/>
      <c r="P10" s="53"/>
      <c r="Q10" s="53"/>
      <c r="R10" s="53"/>
      <c r="S10" s="53"/>
      <c r="T10" s="53"/>
      <c r="U10" s="53"/>
      <c r="V10" s="54"/>
      <c r="W10" s="54"/>
      <c r="X10" s="54"/>
      <c r="Y10" s="54"/>
      <c r="Z10" s="54"/>
      <c r="AA10" s="54"/>
      <c r="AB10" s="54"/>
      <c r="AC10" s="54"/>
      <c r="AD10" s="54"/>
      <c r="AE10" s="54"/>
      <c r="AF10" s="54"/>
      <c r="AG10" s="54"/>
      <c r="AH10" s="54"/>
      <c r="AI10" s="54"/>
      <c r="AJ10" s="58"/>
      <c r="AK10" s="58"/>
      <c r="AL10" s="58"/>
      <c r="AM10" s="58"/>
      <c r="AN10" s="58"/>
      <c r="AO10" s="58"/>
      <c r="AP10" s="58"/>
      <c r="AQ10" s="58"/>
      <c r="AR10" s="52" t="e">
        <f t="shared" si="9"/>
        <v>#N/A</v>
      </c>
      <c r="AS10" s="70" t="e">
        <f t="shared" si="1"/>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0"/>
        <v>#N/A</v>
      </c>
    </row>
    <row r="11" spans="1:75" ht="77.5" customHeight="1" x14ac:dyDescent="0.15">
      <c r="A11" s="29"/>
      <c r="B11" s="29"/>
      <c r="C11" s="29"/>
      <c r="D11" s="29"/>
      <c r="E11" s="29"/>
      <c r="F11" s="30"/>
      <c r="G11" s="30"/>
      <c r="H11" s="52"/>
      <c r="I11" s="52"/>
      <c r="J11" s="52"/>
      <c r="K11" s="52"/>
      <c r="L11" s="52"/>
      <c r="M11" s="52"/>
      <c r="N11" s="52"/>
      <c r="O11" s="53"/>
      <c r="P11" s="53"/>
      <c r="Q11" s="53"/>
      <c r="R11" s="53"/>
      <c r="S11" s="53"/>
      <c r="T11" s="53"/>
      <c r="U11" s="53"/>
      <c r="V11" s="54"/>
      <c r="W11" s="54"/>
      <c r="X11" s="54"/>
      <c r="Y11" s="54"/>
      <c r="Z11" s="54"/>
      <c r="AA11" s="54"/>
      <c r="AB11" s="54"/>
      <c r="AC11" s="54"/>
      <c r="AD11" s="54"/>
      <c r="AE11" s="54"/>
      <c r="AF11" s="54"/>
      <c r="AG11" s="54"/>
      <c r="AH11" s="54"/>
      <c r="AI11" s="54"/>
      <c r="AJ11" s="58"/>
      <c r="AK11" s="58"/>
      <c r="AL11" s="58"/>
      <c r="AM11" s="58"/>
      <c r="AN11" s="58"/>
      <c r="AO11" s="58"/>
      <c r="AP11" s="58"/>
      <c r="AQ11" s="58"/>
      <c r="AR11" s="52" t="e">
        <f t="shared" si="9"/>
        <v>#N/A</v>
      </c>
      <c r="AS11" s="70" t="e">
        <f t="shared" si="1"/>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0"/>
        <v>#N/A</v>
      </c>
    </row>
    <row r="12" spans="1:75" ht="77.5" customHeight="1" x14ac:dyDescent="0.15">
      <c r="A12" s="29"/>
      <c r="B12" s="29"/>
      <c r="C12" s="29"/>
      <c r="D12" s="29"/>
      <c r="E12" s="29"/>
      <c r="F12" s="30"/>
      <c r="G12" s="30"/>
      <c r="H12" s="52"/>
      <c r="I12" s="52"/>
      <c r="J12" s="52"/>
      <c r="K12" s="52"/>
      <c r="L12" s="52"/>
      <c r="M12" s="52"/>
      <c r="N12" s="52"/>
      <c r="O12" s="53"/>
      <c r="P12" s="53"/>
      <c r="Q12" s="53"/>
      <c r="R12" s="53"/>
      <c r="S12" s="53"/>
      <c r="T12" s="53"/>
      <c r="U12" s="53"/>
      <c r="V12" s="54"/>
      <c r="W12" s="54"/>
      <c r="X12" s="54"/>
      <c r="Y12" s="54"/>
      <c r="Z12" s="54"/>
      <c r="AA12" s="54"/>
      <c r="AB12" s="54"/>
      <c r="AC12" s="54"/>
      <c r="AD12" s="54"/>
      <c r="AE12" s="54"/>
      <c r="AF12" s="54"/>
      <c r="AG12" s="54"/>
      <c r="AH12" s="54"/>
      <c r="AI12" s="54"/>
      <c r="AJ12" s="58"/>
      <c r="AK12" s="58"/>
      <c r="AL12" s="58"/>
      <c r="AM12" s="58"/>
      <c r="AN12" s="58"/>
      <c r="AO12" s="58"/>
      <c r="AP12" s="58"/>
      <c r="AQ12" s="58"/>
      <c r="AR12" s="52" t="e">
        <f t="shared" si="9"/>
        <v>#N/A</v>
      </c>
      <c r="AS12" s="70" t="e">
        <f t="shared" si="1"/>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0"/>
        <v>#N/A</v>
      </c>
    </row>
    <row r="13" spans="1:75" ht="77.5" customHeight="1" x14ac:dyDescent="0.15">
      <c r="A13" s="29"/>
      <c r="B13" s="29"/>
      <c r="C13" s="29"/>
      <c r="D13" s="29"/>
      <c r="E13" s="29"/>
      <c r="F13" s="30"/>
      <c r="G13" s="30"/>
      <c r="H13" s="52"/>
      <c r="I13" s="52"/>
      <c r="J13" s="52"/>
      <c r="K13" s="52"/>
      <c r="L13" s="52"/>
      <c r="M13" s="52"/>
      <c r="N13" s="52"/>
      <c r="O13" s="53"/>
      <c r="P13" s="53"/>
      <c r="Q13" s="53"/>
      <c r="R13" s="53"/>
      <c r="S13" s="53"/>
      <c r="T13" s="53"/>
      <c r="U13" s="53"/>
      <c r="V13" s="54"/>
      <c r="W13" s="54"/>
      <c r="X13" s="54"/>
      <c r="Y13" s="54"/>
      <c r="Z13" s="54"/>
      <c r="AA13" s="54"/>
      <c r="AB13" s="54"/>
      <c r="AC13" s="54"/>
      <c r="AD13" s="54"/>
      <c r="AE13" s="54"/>
      <c r="AF13" s="54"/>
      <c r="AG13" s="54"/>
      <c r="AH13" s="54"/>
      <c r="AI13" s="54"/>
      <c r="AJ13" s="58"/>
      <c r="AK13" s="58"/>
      <c r="AL13" s="58"/>
      <c r="AM13" s="58"/>
      <c r="AN13" s="58"/>
      <c r="AO13" s="58"/>
      <c r="AP13" s="58"/>
      <c r="AQ13" s="58"/>
      <c r="AR13" s="52" t="e">
        <f t="shared" si="9"/>
        <v>#N/A</v>
      </c>
      <c r="AS13" s="70" t="e">
        <f t="shared" si="1"/>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0"/>
        <v>#N/A</v>
      </c>
    </row>
    <row r="14" spans="1:75" ht="77.5" customHeight="1" x14ac:dyDescent="0.15">
      <c r="A14" s="29"/>
      <c r="B14" s="29"/>
      <c r="C14" s="29"/>
      <c r="D14" s="29"/>
      <c r="E14" s="29"/>
      <c r="F14" s="30"/>
      <c r="G14" s="30"/>
      <c r="H14" s="52"/>
      <c r="I14" s="52"/>
      <c r="J14" s="52"/>
      <c r="K14" s="52"/>
      <c r="L14" s="52"/>
      <c r="M14" s="52"/>
      <c r="N14" s="52"/>
      <c r="O14" s="53"/>
      <c r="P14" s="53"/>
      <c r="Q14" s="53"/>
      <c r="R14" s="53"/>
      <c r="S14" s="53"/>
      <c r="T14" s="53"/>
      <c r="U14" s="53"/>
      <c r="V14" s="54"/>
      <c r="W14" s="54"/>
      <c r="X14" s="54"/>
      <c r="Y14" s="54"/>
      <c r="Z14" s="54"/>
      <c r="AA14" s="54"/>
      <c r="AB14" s="54"/>
      <c r="AC14" s="54"/>
      <c r="AD14" s="54"/>
      <c r="AE14" s="54"/>
      <c r="AF14" s="54"/>
      <c r="AG14" s="54"/>
      <c r="AH14" s="54"/>
      <c r="AI14" s="54"/>
      <c r="AJ14" s="58"/>
      <c r="AK14" s="58"/>
      <c r="AL14" s="58"/>
      <c r="AM14" s="58"/>
      <c r="AN14" s="58"/>
      <c r="AO14" s="58"/>
      <c r="AP14" s="58"/>
      <c r="AQ14" s="58"/>
      <c r="AR14" s="52" t="e">
        <f t="shared" si="9"/>
        <v>#N/A</v>
      </c>
      <c r="AS14" s="70" t="e">
        <f t="shared" si="1"/>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0"/>
        <v>#N/A</v>
      </c>
    </row>
    <row r="15" spans="1:75" ht="77.5" customHeight="1" x14ac:dyDescent="0.15">
      <c r="A15" s="29"/>
      <c r="B15" s="29"/>
      <c r="C15" s="29"/>
      <c r="D15" s="29"/>
      <c r="E15" s="29"/>
      <c r="F15" s="30"/>
      <c r="G15" s="30"/>
      <c r="H15" s="52"/>
      <c r="I15" s="52"/>
      <c r="J15" s="52"/>
      <c r="K15" s="52"/>
      <c r="L15" s="52"/>
      <c r="M15" s="52"/>
      <c r="N15" s="52"/>
      <c r="O15" s="53"/>
      <c r="P15" s="53"/>
      <c r="Q15" s="53"/>
      <c r="R15" s="53"/>
      <c r="S15" s="53"/>
      <c r="T15" s="53"/>
      <c r="U15" s="53"/>
      <c r="V15" s="54"/>
      <c r="W15" s="54"/>
      <c r="X15" s="54"/>
      <c r="Y15" s="54"/>
      <c r="Z15" s="54"/>
      <c r="AA15" s="54"/>
      <c r="AB15" s="54"/>
      <c r="AC15" s="54"/>
      <c r="AD15" s="54"/>
      <c r="AE15" s="54"/>
      <c r="AF15" s="54"/>
      <c r="AG15" s="54"/>
      <c r="AH15" s="54"/>
      <c r="AI15" s="54"/>
      <c r="AJ15" s="58"/>
      <c r="AK15" s="58"/>
      <c r="AL15" s="58"/>
      <c r="AM15" s="58"/>
      <c r="AN15" s="58"/>
      <c r="AO15" s="58"/>
      <c r="AP15" s="58"/>
      <c r="AQ15" s="58"/>
      <c r="AR15" s="52" t="e">
        <f t="shared" si="9"/>
        <v>#N/A</v>
      </c>
      <c r="AS15" s="70" t="e">
        <f t="shared" si="1"/>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0"/>
        <v>#N/A</v>
      </c>
    </row>
    <row r="16" spans="1:75" ht="77.5" customHeight="1" x14ac:dyDescent="0.15">
      <c r="A16" s="29"/>
      <c r="B16" s="29"/>
      <c r="C16" s="29"/>
      <c r="D16" s="29"/>
      <c r="E16" s="29"/>
      <c r="F16" s="30"/>
      <c r="G16" s="30"/>
      <c r="H16" s="52"/>
      <c r="I16" s="52"/>
      <c r="J16" s="52"/>
      <c r="K16" s="52"/>
      <c r="L16" s="52"/>
      <c r="M16" s="52"/>
      <c r="N16" s="52"/>
      <c r="O16" s="53"/>
      <c r="P16" s="53"/>
      <c r="Q16" s="53"/>
      <c r="R16" s="53"/>
      <c r="S16" s="53"/>
      <c r="T16" s="53"/>
      <c r="U16" s="53"/>
      <c r="V16" s="54"/>
      <c r="W16" s="54"/>
      <c r="X16" s="54"/>
      <c r="Y16" s="54"/>
      <c r="Z16" s="54"/>
      <c r="AA16" s="54"/>
      <c r="AB16" s="54"/>
      <c r="AC16" s="54"/>
      <c r="AD16" s="54"/>
      <c r="AE16" s="54"/>
      <c r="AF16" s="54"/>
      <c r="AG16" s="54"/>
      <c r="AH16" s="54"/>
      <c r="AI16" s="54"/>
      <c r="AJ16" s="58"/>
      <c r="AK16" s="58"/>
      <c r="AL16" s="58"/>
      <c r="AM16" s="58"/>
      <c r="AN16" s="58"/>
      <c r="AO16" s="58"/>
      <c r="AP16" s="58"/>
      <c r="AQ16" s="58"/>
      <c r="AR16" s="52" t="e">
        <f t="shared" si="9"/>
        <v>#N/A</v>
      </c>
      <c r="AS16" s="70" t="e">
        <f t="shared" si="1"/>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0"/>
        <v>#N/A</v>
      </c>
    </row>
    <row r="17" spans="1:75" ht="77.5" customHeight="1" x14ac:dyDescent="0.15">
      <c r="A17" s="29"/>
      <c r="B17" s="29"/>
      <c r="C17" s="29"/>
      <c r="D17" s="29"/>
      <c r="E17" s="29"/>
      <c r="F17" s="30"/>
      <c r="G17" s="30"/>
      <c r="H17" s="52"/>
      <c r="I17" s="52"/>
      <c r="J17" s="52"/>
      <c r="K17" s="52"/>
      <c r="L17" s="52"/>
      <c r="M17" s="52"/>
      <c r="N17" s="52"/>
      <c r="O17" s="53"/>
      <c r="P17" s="53"/>
      <c r="Q17" s="53"/>
      <c r="R17" s="53"/>
      <c r="S17" s="53"/>
      <c r="T17" s="53"/>
      <c r="U17" s="53"/>
      <c r="V17" s="60"/>
      <c r="W17" s="60"/>
      <c r="X17" s="60"/>
      <c r="Y17" s="60"/>
      <c r="Z17" s="60"/>
      <c r="AA17" s="60"/>
      <c r="AB17" s="60"/>
      <c r="AC17" s="60"/>
      <c r="AD17" s="60"/>
      <c r="AE17" s="60"/>
      <c r="AF17" s="60"/>
      <c r="AG17" s="60"/>
      <c r="AH17" s="60"/>
      <c r="AI17" s="60"/>
      <c r="AJ17" s="58"/>
      <c r="AK17" s="58"/>
      <c r="AL17" s="58"/>
      <c r="AM17" s="58"/>
      <c r="AN17" s="58"/>
      <c r="AO17" s="58"/>
      <c r="AP17" s="58"/>
      <c r="AQ17" s="58"/>
      <c r="AR17" s="52" t="e">
        <f t="shared" si="9"/>
        <v>#N/A</v>
      </c>
      <c r="AS17" s="70" t="e">
        <f t="shared" si="1"/>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0"/>
        <v>#N/A</v>
      </c>
    </row>
    <row r="18" spans="1:75" ht="77.5" customHeight="1" x14ac:dyDescent="0.15">
      <c r="A18" s="29"/>
      <c r="B18" s="29"/>
      <c r="C18" s="29"/>
      <c r="D18" s="29"/>
      <c r="E18" s="29"/>
      <c r="F18" s="30"/>
      <c r="G18" s="30"/>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9"/>
        <v>#N/A</v>
      </c>
      <c r="AS18" s="70" t="e">
        <f t="shared" si="1"/>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0"/>
        <v>#N/A</v>
      </c>
    </row>
    <row r="19" spans="1:75" ht="77.5" customHeight="1" x14ac:dyDescent="0.15">
      <c r="A19" s="29"/>
      <c r="B19" s="29"/>
      <c r="C19" s="29"/>
      <c r="D19" s="29"/>
      <c r="E19" s="29"/>
      <c r="F19" s="30"/>
      <c r="G19" s="30"/>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9"/>
        <v>#N/A</v>
      </c>
      <c r="AS19" s="70" t="e">
        <f t="shared" si="1"/>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0"/>
        <v>#N/A</v>
      </c>
    </row>
    <row r="20" spans="1:75" ht="77.5" customHeight="1" x14ac:dyDescent="0.15">
      <c r="A20" s="29"/>
      <c r="B20" s="29"/>
      <c r="C20" s="29"/>
      <c r="D20" s="29"/>
      <c r="E20" s="29"/>
      <c r="F20" s="30"/>
      <c r="G20" s="30"/>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9"/>
        <v>#N/A</v>
      </c>
      <c r="AS20" s="70" t="e">
        <f t="shared" si="1"/>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0"/>
        <v>#N/A</v>
      </c>
    </row>
    <row r="21" spans="1:75" ht="77.5" customHeight="1" x14ac:dyDescent="0.15">
      <c r="A21" s="29"/>
      <c r="B21" s="29"/>
      <c r="C21" s="29"/>
      <c r="D21" s="29"/>
      <c r="E21" s="29"/>
      <c r="F21" s="30"/>
      <c r="G21" s="30"/>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9"/>
        <v>#N/A</v>
      </c>
      <c r="AS21" s="70" t="e">
        <f t="shared" si="1"/>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0"/>
        <v>#N/A</v>
      </c>
    </row>
    <row r="22" spans="1:75" ht="77.5" customHeight="1" x14ac:dyDescent="0.15">
      <c r="A22" s="29"/>
      <c r="B22" s="29"/>
      <c r="C22" s="29"/>
      <c r="D22" s="29"/>
      <c r="E22" s="29"/>
      <c r="F22" s="30"/>
      <c r="G22" s="30"/>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9"/>
        <v>#N/A</v>
      </c>
      <c r="AS22" s="70" t="e">
        <f t="shared" si="1"/>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0"/>
        <v>#N/A</v>
      </c>
    </row>
    <row r="23" spans="1:75" ht="77.5" customHeight="1" x14ac:dyDescent="0.15">
      <c r="A23" s="29"/>
      <c r="B23" s="29"/>
      <c r="C23" s="29"/>
      <c r="D23" s="29"/>
      <c r="E23" s="29"/>
      <c r="F23" s="30"/>
      <c r="G23" s="30"/>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9"/>
        <v>#N/A</v>
      </c>
      <c r="AS23" s="70" t="e">
        <f t="shared" si="1"/>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0"/>
        <v>#N/A</v>
      </c>
    </row>
    <row r="24" spans="1:75" ht="77.5" customHeight="1" x14ac:dyDescent="0.15">
      <c r="A24" s="29"/>
      <c r="B24" s="29"/>
      <c r="C24" s="29"/>
      <c r="D24" s="29"/>
      <c r="E24" s="29"/>
      <c r="F24" s="30"/>
      <c r="G24" s="30"/>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9"/>
        <v>#N/A</v>
      </c>
      <c r="AS24" s="70" t="e">
        <f t="shared" si="1"/>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0"/>
        <v>#N/A</v>
      </c>
    </row>
    <row r="25" spans="1:75" ht="77.5" customHeight="1" x14ac:dyDescent="0.15">
      <c r="A25" s="29"/>
      <c r="B25" s="29"/>
      <c r="C25" s="29"/>
      <c r="D25" s="29"/>
      <c r="E25" s="29"/>
      <c r="F25" s="30"/>
      <c r="G25" s="30"/>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9"/>
        <v>#N/A</v>
      </c>
      <c r="AS25" s="70" t="e">
        <f t="shared" si="1"/>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0"/>
        <v>#N/A</v>
      </c>
    </row>
    <row r="26" spans="1:75" ht="77.5" customHeight="1" x14ac:dyDescent="0.15">
      <c r="A26" s="29"/>
      <c r="B26" s="29"/>
      <c r="C26" s="29"/>
      <c r="D26" s="29"/>
      <c r="E26" s="29"/>
      <c r="F26" s="30"/>
      <c r="G26" s="30"/>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9"/>
        <v>#N/A</v>
      </c>
      <c r="AS26" s="70" t="e">
        <f t="shared" si="1"/>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0"/>
        <v>#N/A</v>
      </c>
    </row>
    <row r="27" spans="1:75" ht="77.5" customHeight="1" x14ac:dyDescent="0.15">
      <c r="A27" s="29"/>
      <c r="B27" s="29"/>
      <c r="C27" s="29"/>
      <c r="D27" s="29"/>
      <c r="E27" s="29"/>
      <c r="F27" s="30"/>
      <c r="G27" s="30"/>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9"/>
        <v>#N/A</v>
      </c>
      <c r="AS27" s="70" t="e">
        <f t="shared" si="1"/>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0"/>
        <v>#N/A</v>
      </c>
    </row>
    <row r="28" spans="1:75" ht="77.5" customHeight="1" x14ac:dyDescent="0.15">
      <c r="A28" s="29"/>
      <c r="B28" s="29"/>
      <c r="C28" s="29"/>
      <c r="D28" s="29"/>
      <c r="E28" s="29"/>
      <c r="F28" s="30"/>
      <c r="G28" s="30"/>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9"/>
        <v>#N/A</v>
      </c>
      <c r="AS28" s="70" t="e">
        <f t="shared" si="1"/>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0"/>
        <v>#N/A</v>
      </c>
    </row>
    <row r="29" spans="1:75" ht="77.5" customHeight="1" x14ac:dyDescent="0.15">
      <c r="A29" s="29"/>
      <c r="B29" s="29"/>
      <c r="C29" s="29"/>
      <c r="D29" s="29"/>
      <c r="E29" s="29"/>
      <c r="F29" s="30"/>
      <c r="G29" s="30"/>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9"/>
        <v>#N/A</v>
      </c>
      <c r="AS29" s="70" t="e">
        <f t="shared" si="1"/>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0"/>
        <v>#N/A</v>
      </c>
    </row>
    <row r="30" spans="1:75" ht="77.5" customHeight="1" x14ac:dyDescent="0.15">
      <c r="A30" s="29"/>
      <c r="B30" s="29"/>
      <c r="C30" s="29"/>
      <c r="D30" s="29"/>
      <c r="E30" s="29"/>
      <c r="F30" s="30"/>
      <c r="G30" s="30"/>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9"/>
        <v>#N/A</v>
      </c>
      <c r="AS30" s="70" t="e">
        <f t="shared" si="1"/>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0"/>
        <v>#N/A</v>
      </c>
    </row>
    <row r="31" spans="1:75" ht="77.5" customHeight="1" x14ac:dyDescent="0.15">
      <c r="A31" s="29"/>
      <c r="B31" s="29"/>
      <c r="C31" s="29"/>
      <c r="D31" s="29"/>
      <c r="E31" s="29"/>
      <c r="F31" s="30"/>
      <c r="G31" s="30"/>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9"/>
        <v>#N/A</v>
      </c>
      <c r="AS31" s="70" t="e">
        <f t="shared" si="1"/>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0"/>
        <v>#N/A</v>
      </c>
    </row>
    <row r="32" spans="1:75" ht="77.5" customHeight="1" x14ac:dyDescent="0.15">
      <c r="A32" s="29"/>
      <c r="B32" s="29"/>
      <c r="C32" s="29"/>
      <c r="D32" s="29"/>
      <c r="E32" s="29"/>
      <c r="F32" s="30"/>
      <c r="G32" s="30"/>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9"/>
        <v>#N/A</v>
      </c>
      <c r="AS32" s="70" t="e">
        <f t="shared" si="1"/>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0"/>
        <v>#N/A</v>
      </c>
    </row>
    <row r="33" spans="1:75" ht="77.5" customHeight="1" x14ac:dyDescent="0.15">
      <c r="A33" s="29"/>
      <c r="B33" s="29"/>
      <c r="C33" s="29"/>
      <c r="D33" s="29"/>
      <c r="E33" s="29"/>
      <c r="F33" s="30"/>
      <c r="G33" s="30"/>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9"/>
        <v>#N/A</v>
      </c>
      <c r="AS33" s="70" t="e">
        <f t="shared" si="1"/>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0"/>
        <v>#N/A</v>
      </c>
    </row>
    <row r="34" spans="1:75" ht="77.5" customHeight="1" x14ac:dyDescent="0.15">
      <c r="A34" s="29"/>
      <c r="B34" s="29"/>
      <c r="C34" s="29"/>
      <c r="D34" s="29"/>
      <c r="E34" s="29"/>
      <c r="F34" s="30"/>
      <c r="G34" s="30"/>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9"/>
        <v>#N/A</v>
      </c>
      <c r="AS34" s="70" t="e">
        <f t="shared" si="1"/>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0"/>
        <v>#N/A</v>
      </c>
    </row>
    <row r="35" spans="1:75" ht="77.5" customHeight="1" x14ac:dyDescent="0.15">
      <c r="A35" s="29"/>
      <c r="B35" s="29"/>
      <c r="C35" s="29"/>
      <c r="D35" s="29"/>
      <c r="E35" s="29"/>
      <c r="F35" s="30"/>
      <c r="G35" s="30"/>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9"/>
        <v>#N/A</v>
      </c>
      <c r="AS35" s="70" t="e">
        <f t="shared" si="1"/>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0"/>
        <v>#N/A</v>
      </c>
    </row>
    <row r="36" spans="1:75" ht="77.5" customHeight="1" x14ac:dyDescent="0.15">
      <c r="A36" s="29"/>
      <c r="B36" s="29"/>
      <c r="C36" s="29"/>
      <c r="D36" s="29"/>
      <c r="E36" s="29"/>
      <c r="F36" s="30"/>
      <c r="G36" s="30"/>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9"/>
        <v>#N/A</v>
      </c>
      <c r="AS36" s="70" t="e">
        <f t="shared" si="1"/>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0"/>
        <v>#N/A</v>
      </c>
    </row>
    <row r="37" spans="1:75" ht="77.5" customHeight="1" x14ac:dyDescent="0.15">
      <c r="A37" s="29"/>
      <c r="B37" s="29"/>
      <c r="C37" s="29"/>
      <c r="D37" s="29"/>
      <c r="E37" s="29"/>
      <c r="F37" s="30"/>
      <c r="G37" s="30"/>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9"/>
        <v>#N/A</v>
      </c>
      <c r="AS37" s="70" t="e">
        <f t="shared" si="1"/>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0"/>
        <v>#N/A</v>
      </c>
    </row>
    <row r="38" spans="1:75" ht="77.5" customHeight="1" x14ac:dyDescent="0.15">
      <c r="A38" s="29"/>
      <c r="B38" s="29"/>
      <c r="C38" s="29"/>
      <c r="D38" s="29"/>
      <c r="E38" s="29"/>
      <c r="F38" s="30"/>
      <c r="G38" s="30"/>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9"/>
        <v>#N/A</v>
      </c>
      <c r="AS38" s="70" t="e">
        <f t="shared" si="1"/>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0"/>
        <v>#N/A</v>
      </c>
    </row>
    <row r="39" spans="1:75" ht="77.5" customHeight="1" x14ac:dyDescent="0.15">
      <c r="A39" s="29"/>
      <c r="B39" s="29"/>
      <c r="C39" s="29"/>
      <c r="D39" s="29"/>
      <c r="E39" s="29"/>
      <c r="F39" s="30"/>
      <c r="G39" s="30"/>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9"/>
        <v>#N/A</v>
      </c>
      <c r="AS39" s="70" t="e">
        <f t="shared" si="1"/>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0"/>
        <v>#N/A</v>
      </c>
    </row>
    <row r="40" spans="1:75" ht="77.5" customHeight="1" x14ac:dyDescent="0.15">
      <c r="A40" s="29"/>
      <c r="B40" s="29"/>
      <c r="C40" s="29"/>
      <c r="D40" s="29"/>
      <c r="E40" s="29"/>
      <c r="F40" s="30"/>
      <c r="G40" s="30"/>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9"/>
        <v>#N/A</v>
      </c>
      <c r="AS40" s="70" t="e">
        <f t="shared" si="1"/>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0"/>
        <v>#N/A</v>
      </c>
    </row>
    <row r="41" spans="1:75" ht="77.5" customHeight="1" x14ac:dyDescent="0.15">
      <c r="A41" s="29"/>
      <c r="B41" s="29"/>
      <c r="C41" s="29"/>
      <c r="D41" s="29"/>
      <c r="E41" s="29"/>
      <c r="F41" s="30"/>
      <c r="G41" s="30"/>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9"/>
        <v>#N/A</v>
      </c>
      <c r="AS41" s="70" t="e">
        <f t="shared" si="1"/>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0"/>
        <v>#N/A</v>
      </c>
    </row>
    <row r="42" spans="1:75" ht="77.5" customHeight="1" x14ac:dyDescent="0.15">
      <c r="A42" s="29"/>
      <c r="B42" s="29"/>
      <c r="C42" s="29"/>
      <c r="D42" s="29"/>
      <c r="E42" s="29"/>
      <c r="F42" s="30"/>
      <c r="G42" s="30"/>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9"/>
        <v>#N/A</v>
      </c>
      <c r="AS42" s="70" t="e">
        <f t="shared" si="1"/>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0"/>
        <v>#N/A</v>
      </c>
    </row>
    <row r="43" spans="1:75" ht="77.5" customHeight="1" x14ac:dyDescent="0.15">
      <c r="A43" s="29"/>
      <c r="B43" s="29"/>
      <c r="C43" s="29"/>
      <c r="D43" s="29"/>
      <c r="E43" s="29"/>
      <c r="F43" s="30"/>
      <c r="G43" s="30"/>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9"/>
        <v>#N/A</v>
      </c>
      <c r="AS43" s="70" t="e">
        <f t="shared" si="1"/>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0"/>
        <v>#N/A</v>
      </c>
    </row>
    <row r="44" spans="1:75" ht="77.5" customHeight="1" x14ac:dyDescent="0.15">
      <c r="A44" s="29"/>
      <c r="B44" s="29"/>
      <c r="C44" s="29"/>
      <c r="D44" s="29"/>
      <c r="E44" s="29"/>
      <c r="F44" s="30"/>
      <c r="G44" s="30"/>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9"/>
        <v>#N/A</v>
      </c>
      <c r="AS44" s="70" t="e">
        <f t="shared" si="1"/>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0"/>
        <v>#N/A</v>
      </c>
    </row>
    <row r="45" spans="1:75" ht="77.5" customHeight="1" x14ac:dyDescent="0.15">
      <c r="A45" s="29"/>
      <c r="B45" s="29"/>
      <c r="C45" s="29"/>
      <c r="D45" s="29"/>
      <c r="E45" s="29"/>
      <c r="F45" s="30"/>
      <c r="G45" s="30"/>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9"/>
        <v>#N/A</v>
      </c>
      <c r="AS45" s="70" t="e">
        <f t="shared" si="1"/>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0"/>
        <v>#N/A</v>
      </c>
    </row>
    <row r="46" spans="1:75" ht="77.5" customHeight="1" x14ac:dyDescent="0.15">
      <c r="A46" s="29"/>
      <c r="B46" s="29"/>
      <c r="C46" s="29"/>
      <c r="D46" s="29"/>
      <c r="E46" s="29"/>
      <c r="F46" s="30"/>
      <c r="G46" s="30"/>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9"/>
        <v>#N/A</v>
      </c>
      <c r="AS46" s="70" t="e">
        <f t="shared" si="1"/>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0"/>
        <v>#N/A</v>
      </c>
    </row>
    <row r="47" spans="1:75" ht="77.5" customHeight="1" x14ac:dyDescent="0.15">
      <c r="A47" s="29"/>
      <c r="B47" s="29"/>
      <c r="C47" s="29"/>
      <c r="D47" s="29"/>
      <c r="E47" s="29"/>
      <c r="F47" s="30"/>
      <c r="G47" s="30"/>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9"/>
        <v>#N/A</v>
      </c>
      <c r="AS47" s="70" t="e">
        <f t="shared" si="1"/>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0"/>
        <v>#N/A</v>
      </c>
    </row>
    <row r="48" spans="1:75" ht="77.5" customHeight="1" x14ac:dyDescent="0.15">
      <c r="A48" s="29"/>
      <c r="B48" s="29"/>
      <c r="C48" s="29"/>
      <c r="D48" s="29"/>
      <c r="E48" s="29"/>
      <c r="F48" s="30"/>
      <c r="G48" s="30"/>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9"/>
        <v>#N/A</v>
      </c>
      <c r="AS48" s="70" t="e">
        <f t="shared" si="1"/>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0"/>
        <v>#N/A</v>
      </c>
    </row>
    <row r="49" spans="1:75" ht="77.5" customHeight="1" x14ac:dyDescent="0.15">
      <c r="A49" s="29"/>
      <c r="B49" s="29"/>
      <c r="C49" s="29"/>
      <c r="D49" s="29"/>
      <c r="E49" s="29"/>
      <c r="F49" s="30"/>
      <c r="G49" s="30"/>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9"/>
        <v>#N/A</v>
      </c>
      <c r="AS49" s="70" t="e">
        <f t="shared" si="1"/>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0"/>
        <v>#N/A</v>
      </c>
    </row>
    <row r="50" spans="1:75" ht="77.5" customHeight="1" x14ac:dyDescent="0.15">
      <c r="A50" s="29"/>
      <c r="B50" s="29"/>
      <c r="C50" s="29"/>
      <c r="D50" s="29"/>
      <c r="E50" s="29"/>
      <c r="F50" s="30"/>
      <c r="G50" s="30"/>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9"/>
        <v>#N/A</v>
      </c>
      <c r="AS50" s="70" t="e">
        <f t="shared" si="1"/>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0"/>
        <v>#N/A</v>
      </c>
    </row>
    <row r="51" spans="1:75" ht="77.5" customHeight="1" x14ac:dyDescent="0.15">
      <c r="A51" s="29"/>
      <c r="B51" s="29"/>
      <c r="C51" s="29"/>
      <c r="D51" s="29"/>
      <c r="E51" s="29"/>
      <c r="F51" s="30"/>
      <c r="G51" s="30"/>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9"/>
        <v>#N/A</v>
      </c>
      <c r="AS51" s="70" t="e">
        <f t="shared" si="1"/>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0"/>
        <v>#N/A</v>
      </c>
    </row>
    <row r="52" spans="1:75" ht="77.5" customHeight="1" x14ac:dyDescent="0.15">
      <c r="A52" s="29"/>
      <c r="B52" s="29"/>
      <c r="C52" s="29"/>
      <c r="D52" s="29"/>
      <c r="E52" s="29"/>
      <c r="F52" s="30"/>
      <c r="G52" s="30"/>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9"/>
        <v>#N/A</v>
      </c>
      <c r="AS52" s="70" t="e">
        <f t="shared" si="1"/>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0"/>
        <v>#N/A</v>
      </c>
    </row>
    <row r="53" spans="1:75" ht="77.5" customHeight="1" x14ac:dyDescent="0.15">
      <c r="A53" s="29"/>
      <c r="B53" s="29"/>
      <c r="C53" s="29"/>
      <c r="D53" s="29"/>
      <c r="E53" s="29"/>
      <c r="F53" s="30"/>
      <c r="G53" s="30"/>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9"/>
        <v>#N/A</v>
      </c>
      <c r="AS53" s="70" t="e">
        <f t="shared" si="1"/>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0"/>
        <v>#N/A</v>
      </c>
    </row>
    <row r="54" spans="1:75" ht="77.5" customHeight="1" x14ac:dyDescent="0.15">
      <c r="A54" s="29"/>
      <c r="B54" s="29"/>
      <c r="C54" s="29"/>
      <c r="D54" s="29"/>
      <c r="E54" s="29"/>
      <c r="F54" s="30"/>
      <c r="G54" s="30"/>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9"/>
        <v>#N/A</v>
      </c>
      <c r="AS54" s="70" t="e">
        <f t="shared" si="1"/>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0"/>
        <v>#N/A</v>
      </c>
    </row>
    <row r="55" spans="1:75" ht="77.5" customHeight="1" x14ac:dyDescent="0.15">
      <c r="A55" s="29"/>
      <c r="B55" s="29"/>
      <c r="C55" s="29"/>
      <c r="D55" s="29"/>
      <c r="E55" s="29"/>
      <c r="F55" s="30"/>
      <c r="G55" s="30"/>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9"/>
        <v>#N/A</v>
      </c>
      <c r="AS55" s="70" t="e">
        <f t="shared" si="1"/>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0"/>
        <v>#N/A</v>
      </c>
    </row>
    <row r="56" spans="1:75" ht="77.5" customHeight="1" x14ac:dyDescent="0.15">
      <c r="A56" s="29"/>
      <c r="B56" s="29"/>
      <c r="C56" s="29"/>
      <c r="D56" s="29"/>
      <c r="E56" s="29"/>
      <c r="F56" s="30"/>
      <c r="G56" s="30"/>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9"/>
        <v>#N/A</v>
      </c>
      <c r="AS56" s="70" t="e">
        <f t="shared" si="1"/>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0"/>
        <v>#N/A</v>
      </c>
    </row>
    <row r="57" spans="1:75" ht="77.5" customHeight="1" x14ac:dyDescent="0.15">
      <c r="A57" s="29"/>
      <c r="B57" s="29"/>
      <c r="C57" s="29"/>
      <c r="D57" s="29"/>
      <c r="E57" s="29"/>
      <c r="F57" s="30"/>
      <c r="G57" s="30"/>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9"/>
        <v>#N/A</v>
      </c>
      <c r="AS57" s="70" t="e">
        <f t="shared" si="1"/>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0"/>
        <v>#N/A</v>
      </c>
    </row>
    <row r="58" spans="1:75" ht="77.5" customHeight="1" x14ac:dyDescent="0.15">
      <c r="A58" s="29"/>
      <c r="B58" s="29"/>
      <c r="C58" s="29"/>
      <c r="D58" s="29"/>
      <c r="E58" s="29"/>
      <c r="F58" s="30"/>
      <c r="G58" s="30"/>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9"/>
        <v>#N/A</v>
      </c>
      <c r="AS58" s="70" t="e">
        <f t="shared" si="1"/>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0"/>
        <v>#N/A</v>
      </c>
    </row>
    <row r="59" spans="1:75" ht="77.5" customHeight="1" x14ac:dyDescent="0.15">
      <c r="A59" s="29"/>
      <c r="B59" s="29"/>
      <c r="C59" s="29"/>
      <c r="D59" s="29"/>
      <c r="E59" s="29"/>
      <c r="F59" s="30"/>
      <c r="G59" s="30"/>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9"/>
        <v>#N/A</v>
      </c>
      <c r="AS59" s="70" t="e">
        <f t="shared" si="1"/>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0"/>
        <v>#N/A</v>
      </c>
    </row>
    <row r="60" spans="1:75" ht="77.5" customHeight="1" x14ac:dyDescent="0.15">
      <c r="A60" s="29"/>
      <c r="B60" s="29"/>
      <c r="C60" s="29"/>
      <c r="D60" s="29"/>
      <c r="E60" s="29"/>
      <c r="F60" s="30"/>
      <c r="G60" s="30"/>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9"/>
        <v>#N/A</v>
      </c>
      <c r="AS60" s="70" t="e">
        <f t="shared" si="1"/>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0"/>
        <v>#N/A</v>
      </c>
    </row>
    <row r="61" spans="1:75" ht="77.5" customHeight="1" x14ac:dyDescent="0.15">
      <c r="A61" s="29"/>
      <c r="B61" s="29"/>
      <c r="C61" s="29"/>
      <c r="D61" s="29"/>
      <c r="E61" s="29"/>
      <c r="F61" s="30"/>
      <c r="G61" s="30"/>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9"/>
        <v>#N/A</v>
      </c>
      <c r="AS61" s="70" t="e">
        <f t="shared" si="1"/>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0"/>
        <v>#N/A</v>
      </c>
    </row>
    <row r="62" spans="1:75" ht="77.5" customHeight="1" x14ac:dyDescent="0.15">
      <c r="A62" s="29"/>
      <c r="B62" s="29"/>
      <c r="C62" s="29"/>
      <c r="D62" s="29"/>
      <c r="E62" s="29"/>
      <c r="F62" s="30"/>
      <c r="G62" s="30"/>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9"/>
        <v>#N/A</v>
      </c>
      <c r="AS62" s="70" t="e">
        <f t="shared" si="1"/>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0"/>
        <v>#N/A</v>
      </c>
    </row>
    <row r="63" spans="1:75" ht="77.5" customHeight="1" x14ac:dyDescent="0.15">
      <c r="A63" s="29"/>
      <c r="B63" s="29"/>
      <c r="C63" s="29"/>
      <c r="D63" s="29"/>
      <c r="E63" s="29"/>
      <c r="F63" s="30"/>
      <c r="G63" s="30"/>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9"/>
        <v>#N/A</v>
      </c>
      <c r="AS63" s="70" t="e">
        <f t="shared" si="1"/>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0"/>
        <v>#N/A</v>
      </c>
    </row>
    <row r="64" spans="1:75" ht="77.5" customHeight="1" x14ac:dyDescent="0.15">
      <c r="A64" s="29"/>
      <c r="B64" s="29"/>
      <c r="C64" s="29"/>
      <c r="D64" s="29"/>
      <c r="E64" s="29"/>
      <c r="F64" s="30"/>
      <c r="G64" s="30"/>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9"/>
        <v>#N/A</v>
      </c>
      <c r="AS64" s="70" t="e">
        <f t="shared" si="1"/>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0"/>
        <v>#N/A</v>
      </c>
    </row>
    <row r="65" spans="1:75" ht="77.5" customHeight="1" x14ac:dyDescent="0.15">
      <c r="A65" s="29"/>
      <c r="B65" s="29"/>
      <c r="C65" s="29"/>
      <c r="D65" s="29"/>
      <c r="E65" s="29"/>
      <c r="F65" s="30"/>
      <c r="G65" s="30"/>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9"/>
        <v>#N/A</v>
      </c>
      <c r="AS65" s="70" t="e">
        <f t="shared" si="1"/>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0"/>
        <v>#N/A</v>
      </c>
    </row>
    <row r="66" spans="1:75" ht="77.5" customHeight="1" x14ac:dyDescent="0.15">
      <c r="A66" s="29"/>
      <c r="B66" s="29"/>
      <c r="C66" s="29"/>
      <c r="D66" s="29"/>
      <c r="E66" s="29"/>
      <c r="F66" s="30"/>
      <c r="G66" s="30"/>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9"/>
        <v>#N/A</v>
      </c>
      <c r="AS66" s="70" t="e">
        <f t="shared" si="1"/>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0"/>
        <v>#N/A</v>
      </c>
    </row>
    <row r="67" spans="1:75" ht="77.5" customHeight="1" x14ac:dyDescent="0.15">
      <c r="A67" s="29"/>
      <c r="B67" s="29"/>
      <c r="C67" s="29"/>
      <c r="D67" s="29"/>
      <c r="E67" s="29"/>
      <c r="F67" s="30"/>
      <c r="G67" s="30"/>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9"/>
        <v>#N/A</v>
      </c>
      <c r="AS67" s="70" t="e">
        <f t="shared" si="1"/>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0"/>
        <v>#N/A</v>
      </c>
    </row>
    <row r="68" spans="1:75" ht="77.5" customHeight="1" x14ac:dyDescent="0.15">
      <c r="A68" s="29"/>
      <c r="B68" s="29"/>
      <c r="C68" s="29"/>
      <c r="D68" s="29"/>
      <c r="E68" s="29"/>
      <c r="F68" s="30"/>
      <c r="G68" s="30"/>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9"/>
        <v>#N/A</v>
      </c>
      <c r="AS68" s="70" t="e">
        <f t="shared" si="1"/>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ref="BW68:BW131" si="10">SUM(BI68:BV68)</f>
        <v>#N/A</v>
      </c>
    </row>
    <row r="69" spans="1:75" ht="77.5" customHeight="1" x14ac:dyDescent="0.15">
      <c r="A69" s="29"/>
      <c r="B69" s="29"/>
      <c r="C69" s="29"/>
      <c r="D69" s="29"/>
      <c r="E69" s="29"/>
      <c r="F69" s="30"/>
      <c r="G69" s="30"/>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11">ROUND((AZ$2*AZ69+BA$2*BA69+BB$2*BB69+BC$2*BC69+BD$2*BD69+BE$2*BE69+BF$2*BF69+BG$2*BG69)/3,0)</f>
        <v>#N/A</v>
      </c>
      <c r="AS69" s="70" t="e">
        <f t="shared" si="1"/>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10"/>
        <v>#N/A</v>
      </c>
    </row>
    <row r="70" spans="1:75" ht="77.5" customHeight="1" x14ac:dyDescent="0.15">
      <c r="A70" s="29"/>
      <c r="B70" s="29"/>
      <c r="C70" s="29"/>
      <c r="D70" s="29"/>
      <c r="E70" s="29"/>
      <c r="F70" s="30"/>
      <c r="G70" s="30"/>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11"/>
        <v>#N/A</v>
      </c>
      <c r="AS70" s="70" t="e">
        <f t="shared" ref="AS70:AS133" si="12">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10"/>
        <v>#N/A</v>
      </c>
    </row>
    <row r="71" spans="1:75" ht="77.5" customHeight="1" x14ac:dyDescent="0.15">
      <c r="A71" s="29"/>
      <c r="B71" s="29"/>
      <c r="C71" s="29"/>
      <c r="D71" s="29"/>
      <c r="E71" s="29"/>
      <c r="F71" s="30"/>
      <c r="G71" s="30"/>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11"/>
        <v>#N/A</v>
      </c>
      <c r="AS71" s="70" t="e">
        <f t="shared" si="12"/>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10"/>
        <v>#N/A</v>
      </c>
    </row>
    <row r="72" spans="1:75" ht="77.5" customHeight="1" x14ac:dyDescent="0.15">
      <c r="A72" s="29"/>
      <c r="B72" s="29"/>
      <c r="C72" s="29"/>
      <c r="D72" s="29"/>
      <c r="E72" s="29"/>
      <c r="F72" s="30"/>
      <c r="G72" s="30"/>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11"/>
        <v>#N/A</v>
      </c>
      <c r="AS72" s="70" t="e">
        <f t="shared" si="12"/>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10"/>
        <v>#N/A</v>
      </c>
    </row>
    <row r="73" spans="1:75" ht="77.5" customHeight="1" x14ac:dyDescent="0.15">
      <c r="A73" s="29"/>
      <c r="B73" s="29"/>
      <c r="C73" s="29"/>
      <c r="D73" s="29"/>
      <c r="E73" s="29"/>
      <c r="F73" s="30"/>
      <c r="G73" s="30"/>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11"/>
        <v>#N/A</v>
      </c>
      <c r="AS73" s="70" t="e">
        <f t="shared" si="12"/>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10"/>
        <v>#N/A</v>
      </c>
    </row>
    <row r="74" spans="1:75" ht="77.5" customHeight="1" x14ac:dyDescent="0.15">
      <c r="A74" s="29"/>
      <c r="B74" s="29"/>
      <c r="C74" s="29"/>
      <c r="D74" s="29"/>
      <c r="E74" s="29"/>
      <c r="F74" s="30"/>
      <c r="G74" s="30"/>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11"/>
        <v>#N/A</v>
      </c>
      <c r="AS74" s="70" t="e">
        <f t="shared" si="12"/>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10"/>
        <v>#N/A</v>
      </c>
    </row>
    <row r="75" spans="1:75" ht="77.5" customHeight="1" x14ac:dyDescent="0.15">
      <c r="A75" s="29"/>
      <c r="B75" s="29"/>
      <c r="C75" s="29"/>
      <c r="D75" s="29"/>
      <c r="E75" s="29"/>
      <c r="F75" s="30"/>
      <c r="G75" s="30"/>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11"/>
        <v>#N/A</v>
      </c>
      <c r="AS75" s="70" t="e">
        <f t="shared" si="12"/>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10"/>
        <v>#N/A</v>
      </c>
    </row>
    <row r="76" spans="1:75" ht="77.5" customHeight="1" x14ac:dyDescent="0.15">
      <c r="A76" s="29"/>
      <c r="B76" s="29"/>
      <c r="C76" s="29"/>
      <c r="D76" s="29"/>
      <c r="E76" s="29"/>
      <c r="F76" s="30"/>
      <c r="G76" s="30"/>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11"/>
        <v>#N/A</v>
      </c>
      <c r="AS76" s="70" t="e">
        <f t="shared" si="12"/>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10"/>
        <v>#N/A</v>
      </c>
    </row>
    <row r="77" spans="1:75" ht="77.5" customHeight="1" x14ac:dyDescent="0.15">
      <c r="A77" s="29"/>
      <c r="B77" s="29"/>
      <c r="C77" s="29"/>
      <c r="D77" s="29"/>
      <c r="E77" s="29"/>
      <c r="F77" s="30"/>
      <c r="G77" s="30"/>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11"/>
        <v>#N/A</v>
      </c>
      <c r="AS77" s="70" t="e">
        <f t="shared" si="12"/>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10"/>
        <v>#N/A</v>
      </c>
    </row>
    <row r="78" spans="1:75" ht="77.5" customHeight="1" x14ac:dyDescent="0.15">
      <c r="A78" s="29"/>
      <c r="B78" s="29"/>
      <c r="C78" s="29"/>
      <c r="D78" s="29"/>
      <c r="E78" s="29"/>
      <c r="F78" s="30"/>
      <c r="G78" s="30"/>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11"/>
        <v>#N/A</v>
      </c>
      <c r="AS78" s="70" t="e">
        <f t="shared" si="12"/>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10"/>
        <v>#N/A</v>
      </c>
    </row>
    <row r="79" spans="1:75" ht="77.5" customHeight="1" x14ac:dyDescent="0.15">
      <c r="A79" s="29"/>
      <c r="B79" s="29"/>
      <c r="C79" s="29"/>
      <c r="D79" s="29"/>
      <c r="E79" s="29"/>
      <c r="F79" s="30"/>
      <c r="G79" s="30"/>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11"/>
        <v>#N/A</v>
      </c>
      <c r="AS79" s="70" t="e">
        <f t="shared" si="12"/>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10"/>
        <v>#N/A</v>
      </c>
    </row>
    <row r="80" spans="1:75" ht="77.5" customHeight="1" x14ac:dyDescent="0.15">
      <c r="A80" s="29"/>
      <c r="B80" s="29"/>
      <c r="C80" s="29"/>
      <c r="D80" s="29"/>
      <c r="E80" s="29"/>
      <c r="F80" s="30"/>
      <c r="G80" s="30"/>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11"/>
        <v>#N/A</v>
      </c>
      <c r="AS80" s="70" t="e">
        <f t="shared" si="12"/>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10"/>
        <v>#N/A</v>
      </c>
    </row>
    <row r="81" spans="1:75" ht="77.5" customHeight="1" x14ac:dyDescent="0.15">
      <c r="A81" s="29"/>
      <c r="B81" s="29"/>
      <c r="C81" s="29"/>
      <c r="D81" s="29"/>
      <c r="E81" s="29"/>
      <c r="F81" s="30"/>
      <c r="G81" s="30"/>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11"/>
        <v>#N/A</v>
      </c>
      <c r="AS81" s="70" t="e">
        <f t="shared" si="12"/>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10"/>
        <v>#N/A</v>
      </c>
    </row>
    <row r="82" spans="1:75" ht="77.5" customHeight="1" x14ac:dyDescent="0.15">
      <c r="A82" s="29"/>
      <c r="B82" s="29"/>
      <c r="C82" s="29"/>
      <c r="D82" s="29"/>
      <c r="E82" s="29"/>
      <c r="F82" s="30"/>
      <c r="G82" s="30"/>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11"/>
        <v>#N/A</v>
      </c>
      <c r="AS82" s="70" t="e">
        <f t="shared" si="12"/>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10"/>
        <v>#N/A</v>
      </c>
    </row>
    <row r="83" spans="1:75" ht="77.5" customHeight="1" x14ac:dyDescent="0.15">
      <c r="A83" s="29"/>
      <c r="B83" s="29"/>
      <c r="C83" s="29"/>
      <c r="D83" s="29"/>
      <c r="E83" s="29"/>
      <c r="F83" s="30"/>
      <c r="G83" s="30"/>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11"/>
        <v>#N/A</v>
      </c>
      <c r="AS83" s="70" t="e">
        <f t="shared" si="12"/>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10"/>
        <v>#N/A</v>
      </c>
    </row>
    <row r="84" spans="1:75" ht="77.5" customHeight="1" x14ac:dyDescent="0.15">
      <c r="A84" s="29"/>
      <c r="B84" s="29"/>
      <c r="C84" s="29"/>
      <c r="D84" s="29"/>
      <c r="E84" s="29"/>
      <c r="F84" s="30"/>
      <c r="G84" s="30"/>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11"/>
        <v>#N/A</v>
      </c>
      <c r="AS84" s="70" t="e">
        <f t="shared" si="12"/>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10"/>
        <v>#N/A</v>
      </c>
    </row>
    <row r="85" spans="1:75" ht="77.5" customHeight="1" x14ac:dyDescent="0.15">
      <c r="A85" s="29"/>
      <c r="B85" s="29"/>
      <c r="C85" s="29"/>
      <c r="D85" s="29"/>
      <c r="E85" s="29"/>
      <c r="F85" s="30"/>
      <c r="G85" s="30"/>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11"/>
        <v>#N/A</v>
      </c>
      <c r="AS85" s="70" t="e">
        <f t="shared" si="12"/>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10"/>
        <v>#N/A</v>
      </c>
    </row>
    <row r="86" spans="1:75" ht="77.5" customHeight="1" x14ac:dyDescent="0.15">
      <c r="A86" s="29"/>
      <c r="B86" s="29"/>
      <c r="C86" s="29"/>
      <c r="D86" s="29"/>
      <c r="E86" s="29"/>
      <c r="F86" s="30"/>
      <c r="G86" s="30"/>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11"/>
        <v>#N/A</v>
      </c>
      <c r="AS86" s="70" t="e">
        <f t="shared" si="12"/>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10"/>
        <v>#N/A</v>
      </c>
    </row>
    <row r="87" spans="1:75" ht="77.5" customHeight="1" x14ac:dyDescent="0.15">
      <c r="A87" s="29"/>
      <c r="B87" s="29"/>
      <c r="C87" s="29"/>
      <c r="D87" s="29"/>
      <c r="E87" s="29"/>
      <c r="F87" s="30"/>
      <c r="G87" s="30"/>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11"/>
        <v>#N/A</v>
      </c>
      <c r="AS87" s="70" t="e">
        <f t="shared" si="12"/>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10"/>
        <v>#N/A</v>
      </c>
    </row>
    <row r="88" spans="1:75" ht="77.5" customHeight="1" x14ac:dyDescent="0.15">
      <c r="A88" s="29"/>
      <c r="B88" s="29"/>
      <c r="C88" s="29"/>
      <c r="D88" s="29"/>
      <c r="E88" s="29"/>
      <c r="F88" s="30"/>
      <c r="G88" s="30"/>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11"/>
        <v>#N/A</v>
      </c>
      <c r="AS88" s="70" t="e">
        <f t="shared" si="12"/>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10"/>
        <v>#N/A</v>
      </c>
    </row>
    <row r="89" spans="1:75" ht="77.5" customHeight="1" x14ac:dyDescent="0.15">
      <c r="A89" s="29"/>
      <c r="B89" s="29"/>
      <c r="C89" s="29"/>
      <c r="D89" s="29"/>
      <c r="E89" s="29"/>
      <c r="F89" s="30"/>
      <c r="G89" s="30"/>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11"/>
        <v>#N/A</v>
      </c>
      <c r="AS89" s="70" t="e">
        <f t="shared" si="12"/>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10"/>
        <v>#N/A</v>
      </c>
    </row>
    <row r="90" spans="1:75" ht="77.5" customHeight="1" x14ac:dyDescent="0.15">
      <c r="A90" s="29"/>
      <c r="B90" s="29"/>
      <c r="C90" s="29"/>
      <c r="D90" s="29"/>
      <c r="E90" s="29"/>
      <c r="F90" s="30"/>
      <c r="G90" s="30"/>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11"/>
        <v>#N/A</v>
      </c>
      <c r="AS90" s="70" t="e">
        <f t="shared" si="12"/>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10"/>
        <v>#N/A</v>
      </c>
    </row>
    <row r="91" spans="1:75" ht="77.5" customHeight="1" x14ac:dyDescent="0.15">
      <c r="A91" s="29"/>
      <c r="B91" s="29"/>
      <c r="C91" s="29"/>
      <c r="D91" s="29"/>
      <c r="E91" s="29"/>
      <c r="F91" s="30"/>
      <c r="G91" s="30"/>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11"/>
        <v>#N/A</v>
      </c>
      <c r="AS91" s="70" t="e">
        <f t="shared" si="12"/>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10"/>
        <v>#N/A</v>
      </c>
    </row>
    <row r="92" spans="1:75" ht="77.5" customHeight="1" x14ac:dyDescent="0.15">
      <c r="A92" s="29"/>
      <c r="B92" s="29"/>
      <c r="C92" s="29"/>
      <c r="D92" s="29"/>
      <c r="E92" s="29"/>
      <c r="F92" s="30"/>
      <c r="G92" s="30"/>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11"/>
        <v>#N/A</v>
      </c>
      <c r="AS92" s="70" t="e">
        <f t="shared" si="12"/>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10"/>
        <v>#N/A</v>
      </c>
    </row>
    <row r="93" spans="1:75" ht="77.5" customHeight="1" x14ac:dyDescent="0.15">
      <c r="A93" s="29"/>
      <c r="B93" s="29"/>
      <c r="C93" s="29"/>
      <c r="D93" s="29"/>
      <c r="E93" s="29"/>
      <c r="F93" s="30"/>
      <c r="G93" s="30"/>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11"/>
        <v>#N/A</v>
      </c>
      <c r="AS93" s="70" t="e">
        <f t="shared" si="12"/>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10"/>
        <v>#N/A</v>
      </c>
    </row>
    <row r="94" spans="1:75" ht="77.5" customHeight="1" x14ac:dyDescent="0.15">
      <c r="A94" s="29"/>
      <c r="B94" s="29"/>
      <c r="C94" s="29"/>
      <c r="D94" s="29"/>
      <c r="E94" s="29"/>
      <c r="F94" s="30"/>
      <c r="G94" s="30"/>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11"/>
        <v>#N/A</v>
      </c>
      <c r="AS94" s="70" t="e">
        <f t="shared" si="12"/>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10"/>
        <v>#N/A</v>
      </c>
    </row>
    <row r="95" spans="1:75" ht="77.5" customHeight="1" x14ac:dyDescent="0.15">
      <c r="A95" s="29"/>
      <c r="B95" s="29"/>
      <c r="C95" s="29"/>
      <c r="D95" s="29"/>
      <c r="E95" s="29"/>
      <c r="F95" s="30"/>
      <c r="G95" s="30"/>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11"/>
        <v>#N/A</v>
      </c>
      <c r="AS95" s="70" t="e">
        <f t="shared" si="12"/>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10"/>
        <v>#N/A</v>
      </c>
    </row>
    <row r="96" spans="1:75" ht="77.5" customHeight="1" x14ac:dyDescent="0.15">
      <c r="A96" s="29"/>
      <c r="B96" s="29"/>
      <c r="C96" s="29"/>
      <c r="D96" s="29"/>
      <c r="E96" s="29"/>
      <c r="F96" s="30"/>
      <c r="G96" s="30"/>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11"/>
        <v>#N/A</v>
      </c>
      <c r="AS96" s="70" t="e">
        <f t="shared" si="12"/>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10"/>
        <v>#N/A</v>
      </c>
    </row>
    <row r="97" spans="1:75" ht="77.5" customHeight="1" x14ac:dyDescent="0.15">
      <c r="A97" s="29"/>
      <c r="B97" s="29"/>
      <c r="C97" s="29"/>
      <c r="D97" s="29"/>
      <c r="E97" s="29"/>
      <c r="F97" s="30"/>
      <c r="G97" s="30"/>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11"/>
        <v>#N/A</v>
      </c>
      <c r="AS97" s="70" t="e">
        <f t="shared" si="12"/>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10"/>
        <v>#N/A</v>
      </c>
    </row>
    <row r="98" spans="1:75" ht="77.5" customHeight="1" x14ac:dyDescent="0.15">
      <c r="A98" s="29"/>
      <c r="B98" s="29"/>
      <c r="C98" s="29"/>
      <c r="D98" s="29"/>
      <c r="E98" s="29"/>
      <c r="F98" s="30"/>
      <c r="G98" s="30"/>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11"/>
        <v>#N/A</v>
      </c>
      <c r="AS98" s="70" t="e">
        <f t="shared" si="12"/>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10"/>
        <v>#N/A</v>
      </c>
    </row>
    <row r="99" spans="1:75" ht="77.5" customHeight="1" x14ac:dyDescent="0.15">
      <c r="A99" s="29"/>
      <c r="B99" s="29"/>
      <c r="C99" s="29"/>
      <c r="D99" s="29"/>
      <c r="E99" s="29"/>
      <c r="F99" s="30"/>
      <c r="G99" s="30"/>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11"/>
        <v>#N/A</v>
      </c>
      <c r="AS99" s="70" t="e">
        <f t="shared" si="12"/>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10"/>
        <v>#N/A</v>
      </c>
    </row>
    <row r="100" spans="1:75" ht="77.5" customHeight="1" x14ac:dyDescent="0.15">
      <c r="A100" s="29"/>
      <c r="B100" s="29"/>
      <c r="C100" s="29"/>
      <c r="D100" s="29"/>
      <c r="E100" s="29"/>
      <c r="F100" s="30"/>
      <c r="G100" s="30"/>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11"/>
        <v>#N/A</v>
      </c>
      <c r="AS100" s="70" t="e">
        <f t="shared" si="12"/>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10"/>
        <v>#N/A</v>
      </c>
    </row>
    <row r="101" spans="1:75" ht="77.5" customHeight="1" x14ac:dyDescent="0.15">
      <c r="A101" s="29"/>
      <c r="B101" s="29"/>
      <c r="C101" s="29"/>
      <c r="D101" s="29"/>
      <c r="E101" s="29"/>
      <c r="F101" s="30"/>
      <c r="G101" s="30"/>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11"/>
        <v>#N/A</v>
      </c>
      <c r="AS101" s="70" t="e">
        <f t="shared" si="12"/>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10"/>
        <v>#N/A</v>
      </c>
    </row>
    <row r="102" spans="1:75" ht="77.5" customHeight="1" x14ac:dyDescent="0.15">
      <c r="A102" s="29"/>
      <c r="B102" s="29"/>
      <c r="C102" s="29"/>
      <c r="D102" s="29"/>
      <c r="E102" s="29"/>
      <c r="F102" s="30"/>
      <c r="G102" s="30"/>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11"/>
        <v>#N/A</v>
      </c>
      <c r="AS102" s="70" t="e">
        <f t="shared" si="12"/>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10"/>
        <v>#N/A</v>
      </c>
    </row>
    <row r="103" spans="1:75" ht="77.5" customHeight="1" x14ac:dyDescent="0.15">
      <c r="A103" s="29"/>
      <c r="B103" s="29"/>
      <c r="C103" s="29"/>
      <c r="D103" s="29"/>
      <c r="E103" s="29"/>
      <c r="F103" s="30"/>
      <c r="G103" s="30"/>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11"/>
        <v>#N/A</v>
      </c>
      <c r="AS103" s="70" t="e">
        <f t="shared" si="12"/>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10"/>
        <v>#N/A</v>
      </c>
    </row>
    <row r="104" spans="1:75" ht="77.5" customHeight="1" x14ac:dyDescent="0.15">
      <c r="A104" s="29"/>
      <c r="B104" s="29"/>
      <c r="C104" s="29"/>
      <c r="D104" s="29"/>
      <c r="E104" s="29"/>
      <c r="F104" s="30"/>
      <c r="G104" s="30"/>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11"/>
        <v>#N/A</v>
      </c>
      <c r="AS104" s="70" t="e">
        <f t="shared" si="12"/>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10"/>
        <v>#N/A</v>
      </c>
    </row>
    <row r="105" spans="1:75" ht="77.5" customHeight="1" x14ac:dyDescent="0.15">
      <c r="A105" s="29"/>
      <c r="B105" s="29"/>
      <c r="C105" s="29"/>
      <c r="D105" s="29"/>
      <c r="E105" s="29"/>
      <c r="F105" s="30"/>
      <c r="G105" s="30"/>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11"/>
        <v>#N/A</v>
      </c>
      <c r="AS105" s="70" t="e">
        <f t="shared" si="12"/>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10"/>
        <v>#N/A</v>
      </c>
    </row>
    <row r="106" spans="1:75" ht="77.5" customHeight="1" x14ac:dyDescent="0.15">
      <c r="A106" s="29"/>
      <c r="B106" s="29"/>
      <c r="C106" s="29"/>
      <c r="D106" s="29"/>
      <c r="E106" s="29"/>
      <c r="F106" s="30"/>
      <c r="G106" s="30"/>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11"/>
        <v>#N/A</v>
      </c>
      <c r="AS106" s="70" t="e">
        <f t="shared" si="12"/>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10"/>
        <v>#N/A</v>
      </c>
    </row>
    <row r="107" spans="1:75" ht="77.5" customHeight="1" x14ac:dyDescent="0.15">
      <c r="A107" s="29"/>
      <c r="B107" s="29"/>
      <c r="C107" s="29"/>
      <c r="D107" s="29"/>
      <c r="E107" s="29"/>
      <c r="F107" s="30"/>
      <c r="G107" s="30"/>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11"/>
        <v>#N/A</v>
      </c>
      <c r="AS107" s="70" t="e">
        <f t="shared" si="12"/>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10"/>
        <v>#N/A</v>
      </c>
    </row>
    <row r="108" spans="1:75" ht="77.5" customHeight="1" x14ac:dyDescent="0.15">
      <c r="A108" s="29"/>
      <c r="B108" s="29"/>
      <c r="C108" s="29"/>
      <c r="D108" s="29"/>
      <c r="E108" s="29"/>
      <c r="F108" s="30"/>
      <c r="G108" s="30"/>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11"/>
        <v>#N/A</v>
      </c>
      <c r="AS108" s="70" t="e">
        <f t="shared" si="12"/>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10"/>
        <v>#N/A</v>
      </c>
    </row>
    <row r="109" spans="1:75" ht="77.5" customHeight="1" x14ac:dyDescent="0.15">
      <c r="A109" s="29"/>
      <c r="B109" s="29"/>
      <c r="C109" s="29"/>
      <c r="D109" s="29"/>
      <c r="E109" s="29"/>
      <c r="F109" s="30"/>
      <c r="G109" s="30"/>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11"/>
        <v>#N/A</v>
      </c>
      <c r="AS109" s="70" t="e">
        <f t="shared" si="12"/>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10"/>
        <v>#N/A</v>
      </c>
    </row>
    <row r="110" spans="1:75" ht="77.5" customHeight="1" x14ac:dyDescent="0.15">
      <c r="A110" s="29"/>
      <c r="B110" s="29"/>
      <c r="C110" s="29"/>
      <c r="D110" s="29"/>
      <c r="E110" s="29"/>
      <c r="F110" s="30"/>
      <c r="G110" s="30"/>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11"/>
        <v>#N/A</v>
      </c>
      <c r="AS110" s="70" t="e">
        <f t="shared" si="12"/>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10"/>
        <v>#N/A</v>
      </c>
    </row>
    <row r="111" spans="1:75" ht="77.5" customHeight="1" x14ac:dyDescent="0.15">
      <c r="A111" s="29"/>
      <c r="B111" s="29"/>
      <c r="C111" s="29"/>
      <c r="D111" s="29"/>
      <c r="E111" s="29"/>
      <c r="F111" s="30"/>
      <c r="G111" s="30"/>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11"/>
        <v>#N/A</v>
      </c>
      <c r="AS111" s="70" t="e">
        <f t="shared" si="12"/>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10"/>
        <v>#N/A</v>
      </c>
    </row>
    <row r="112" spans="1:75" ht="77.5" customHeight="1" x14ac:dyDescent="0.15">
      <c r="A112" s="29"/>
      <c r="B112" s="29"/>
      <c r="C112" s="29"/>
      <c r="D112" s="29"/>
      <c r="E112" s="29"/>
      <c r="F112" s="30"/>
      <c r="G112" s="30"/>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11"/>
        <v>#N/A</v>
      </c>
      <c r="AS112" s="70" t="e">
        <f t="shared" si="12"/>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10"/>
        <v>#N/A</v>
      </c>
    </row>
    <row r="113" spans="1:75" ht="77.5" customHeight="1" x14ac:dyDescent="0.15">
      <c r="A113" s="29"/>
      <c r="B113" s="29"/>
      <c r="C113" s="29"/>
      <c r="D113" s="29"/>
      <c r="E113" s="29"/>
      <c r="F113" s="30"/>
      <c r="G113" s="30"/>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11"/>
        <v>#N/A</v>
      </c>
      <c r="AS113" s="70" t="e">
        <f t="shared" si="12"/>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10"/>
        <v>#N/A</v>
      </c>
    </row>
    <row r="114" spans="1:75" ht="77.5" customHeight="1" x14ac:dyDescent="0.15">
      <c r="A114" s="29"/>
      <c r="B114" s="29"/>
      <c r="C114" s="29"/>
      <c r="D114" s="29"/>
      <c r="E114" s="29"/>
      <c r="F114" s="30"/>
      <c r="G114" s="30"/>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11"/>
        <v>#N/A</v>
      </c>
      <c r="AS114" s="70" t="e">
        <f t="shared" si="12"/>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10"/>
        <v>#N/A</v>
      </c>
    </row>
    <row r="115" spans="1:75" ht="77.5" customHeight="1" x14ac:dyDescent="0.15">
      <c r="A115" s="29"/>
      <c r="B115" s="29"/>
      <c r="C115" s="29"/>
      <c r="D115" s="29"/>
      <c r="E115" s="29"/>
      <c r="F115" s="30"/>
      <c r="G115" s="30"/>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11"/>
        <v>#N/A</v>
      </c>
      <c r="AS115" s="70" t="e">
        <f t="shared" si="12"/>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10"/>
        <v>#N/A</v>
      </c>
    </row>
    <row r="116" spans="1:75" ht="77.5" customHeight="1" x14ac:dyDescent="0.15">
      <c r="A116" s="29"/>
      <c r="B116" s="29"/>
      <c r="C116" s="29"/>
      <c r="D116" s="29"/>
      <c r="E116" s="29"/>
      <c r="F116" s="30"/>
      <c r="G116" s="30"/>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11"/>
        <v>#N/A</v>
      </c>
      <c r="AS116" s="70" t="e">
        <f t="shared" si="12"/>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10"/>
        <v>#N/A</v>
      </c>
    </row>
    <row r="117" spans="1:75" ht="77.5" customHeight="1" x14ac:dyDescent="0.15">
      <c r="A117" s="29"/>
      <c r="B117" s="29"/>
      <c r="C117" s="29"/>
      <c r="D117" s="29"/>
      <c r="E117" s="29"/>
      <c r="F117" s="30"/>
      <c r="G117" s="30"/>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11"/>
        <v>#N/A</v>
      </c>
      <c r="AS117" s="70" t="e">
        <f t="shared" si="12"/>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10"/>
        <v>#N/A</v>
      </c>
    </row>
    <row r="118" spans="1:75" ht="77.5" customHeight="1" x14ac:dyDescent="0.15">
      <c r="A118" s="29"/>
      <c r="B118" s="29"/>
      <c r="C118" s="29"/>
      <c r="D118" s="29"/>
      <c r="E118" s="29"/>
      <c r="F118" s="30"/>
      <c r="G118" s="30"/>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11"/>
        <v>#N/A</v>
      </c>
      <c r="AS118" s="70" t="e">
        <f t="shared" si="12"/>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10"/>
        <v>#N/A</v>
      </c>
    </row>
    <row r="119" spans="1:75" ht="77.5" customHeight="1" x14ac:dyDescent="0.15">
      <c r="A119" s="29"/>
      <c r="B119" s="29"/>
      <c r="C119" s="29"/>
      <c r="D119" s="29"/>
      <c r="E119" s="29"/>
      <c r="F119" s="30"/>
      <c r="G119" s="30"/>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11"/>
        <v>#N/A</v>
      </c>
      <c r="AS119" s="70" t="e">
        <f t="shared" si="12"/>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10"/>
        <v>#N/A</v>
      </c>
    </row>
    <row r="120" spans="1:75" ht="77.5" customHeight="1" x14ac:dyDescent="0.15">
      <c r="A120" s="29"/>
      <c r="B120" s="29"/>
      <c r="C120" s="29"/>
      <c r="D120" s="29"/>
      <c r="E120" s="29"/>
      <c r="F120" s="30"/>
      <c r="G120" s="30"/>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11"/>
        <v>#N/A</v>
      </c>
      <c r="AS120" s="70" t="e">
        <f t="shared" si="12"/>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10"/>
        <v>#N/A</v>
      </c>
    </row>
    <row r="121" spans="1:75" ht="77.5" customHeight="1" x14ac:dyDescent="0.15">
      <c r="A121" s="29"/>
      <c r="B121" s="29"/>
      <c r="C121" s="29"/>
      <c r="D121" s="29"/>
      <c r="E121" s="29"/>
      <c r="F121" s="30"/>
      <c r="G121" s="30"/>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11"/>
        <v>#N/A</v>
      </c>
      <c r="AS121" s="70" t="e">
        <f t="shared" si="12"/>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10"/>
        <v>#N/A</v>
      </c>
    </row>
    <row r="122" spans="1:75" ht="77.5" customHeight="1" x14ac:dyDescent="0.15">
      <c r="A122" s="29"/>
      <c r="B122" s="29"/>
      <c r="C122" s="29"/>
      <c r="D122" s="29"/>
      <c r="E122" s="29"/>
      <c r="F122" s="30"/>
      <c r="G122" s="30"/>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11"/>
        <v>#N/A</v>
      </c>
      <c r="AS122" s="70" t="e">
        <f t="shared" si="12"/>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10"/>
        <v>#N/A</v>
      </c>
    </row>
    <row r="123" spans="1:75" ht="77.5" customHeight="1" x14ac:dyDescent="0.15">
      <c r="A123" s="29"/>
      <c r="B123" s="29"/>
      <c r="C123" s="29"/>
      <c r="D123" s="29"/>
      <c r="E123" s="29"/>
      <c r="F123" s="30"/>
      <c r="G123" s="30"/>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11"/>
        <v>#N/A</v>
      </c>
      <c r="AS123" s="70" t="e">
        <f t="shared" si="12"/>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10"/>
        <v>#N/A</v>
      </c>
    </row>
    <row r="124" spans="1:75" ht="77.5" customHeight="1" x14ac:dyDescent="0.15">
      <c r="A124" s="29"/>
      <c r="B124" s="29"/>
      <c r="C124" s="29"/>
      <c r="D124" s="29"/>
      <c r="E124" s="29"/>
      <c r="F124" s="30"/>
      <c r="G124" s="30"/>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11"/>
        <v>#N/A</v>
      </c>
      <c r="AS124" s="70" t="e">
        <f t="shared" si="12"/>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10"/>
        <v>#N/A</v>
      </c>
    </row>
    <row r="125" spans="1:75" ht="77.5" customHeight="1" x14ac:dyDescent="0.15">
      <c r="A125" s="29"/>
      <c r="B125" s="29"/>
      <c r="C125" s="29"/>
      <c r="D125" s="29"/>
      <c r="E125" s="29"/>
      <c r="F125" s="30"/>
      <c r="G125" s="30"/>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11"/>
        <v>#N/A</v>
      </c>
      <c r="AS125" s="70" t="e">
        <f t="shared" si="12"/>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10"/>
        <v>#N/A</v>
      </c>
    </row>
    <row r="126" spans="1:75" ht="77.5" customHeight="1" x14ac:dyDescent="0.15">
      <c r="A126" s="29"/>
      <c r="B126" s="29"/>
      <c r="C126" s="29"/>
      <c r="D126" s="29"/>
      <c r="E126" s="29"/>
      <c r="F126" s="30"/>
      <c r="G126" s="30"/>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11"/>
        <v>#N/A</v>
      </c>
      <c r="AS126" s="70" t="e">
        <f t="shared" si="12"/>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10"/>
        <v>#N/A</v>
      </c>
    </row>
    <row r="127" spans="1:75" ht="77.5" customHeight="1" x14ac:dyDescent="0.15">
      <c r="A127" s="29"/>
      <c r="B127" s="29"/>
      <c r="C127" s="29"/>
      <c r="D127" s="29"/>
      <c r="E127" s="29"/>
      <c r="F127" s="30"/>
      <c r="G127" s="30"/>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11"/>
        <v>#N/A</v>
      </c>
      <c r="AS127" s="70" t="e">
        <f t="shared" si="12"/>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10"/>
        <v>#N/A</v>
      </c>
    </row>
    <row r="128" spans="1:75" ht="77.5" customHeight="1" x14ac:dyDescent="0.15">
      <c r="A128" s="29"/>
      <c r="B128" s="29"/>
      <c r="C128" s="29"/>
      <c r="D128" s="29"/>
      <c r="E128" s="29"/>
      <c r="F128" s="30"/>
      <c r="G128" s="30"/>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11"/>
        <v>#N/A</v>
      </c>
      <c r="AS128" s="70" t="e">
        <f t="shared" si="12"/>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10"/>
        <v>#N/A</v>
      </c>
    </row>
    <row r="129" spans="1:75" ht="77.5" customHeight="1" x14ac:dyDescent="0.15">
      <c r="A129" s="29"/>
      <c r="B129" s="29"/>
      <c r="C129" s="29"/>
      <c r="D129" s="29"/>
      <c r="E129" s="29"/>
      <c r="F129" s="30"/>
      <c r="G129" s="30"/>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11"/>
        <v>#N/A</v>
      </c>
      <c r="AS129" s="70" t="e">
        <f t="shared" si="12"/>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10"/>
        <v>#N/A</v>
      </c>
    </row>
    <row r="130" spans="1:75" ht="77.5" customHeight="1" x14ac:dyDescent="0.15">
      <c r="A130" s="29"/>
      <c r="B130" s="29"/>
      <c r="C130" s="29"/>
      <c r="D130" s="29"/>
      <c r="E130" s="29"/>
      <c r="F130" s="30"/>
      <c r="G130" s="30"/>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11"/>
        <v>#N/A</v>
      </c>
      <c r="AS130" s="70" t="e">
        <f t="shared" si="12"/>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10"/>
        <v>#N/A</v>
      </c>
    </row>
    <row r="131" spans="1:75" ht="77.5" customHeight="1" x14ac:dyDescent="0.15">
      <c r="A131" s="29"/>
      <c r="B131" s="29"/>
      <c r="C131" s="29"/>
      <c r="D131" s="29"/>
      <c r="E131" s="29"/>
      <c r="F131" s="30"/>
      <c r="G131" s="30"/>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11"/>
        <v>#N/A</v>
      </c>
      <c r="AS131" s="70" t="e">
        <f t="shared" si="12"/>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10"/>
        <v>#N/A</v>
      </c>
    </row>
    <row r="132" spans="1:75" ht="77.5" customHeight="1" x14ac:dyDescent="0.15">
      <c r="A132" s="29"/>
      <c r="B132" s="29"/>
      <c r="C132" s="29"/>
      <c r="D132" s="29"/>
      <c r="E132" s="29"/>
      <c r="F132" s="30"/>
      <c r="G132" s="30"/>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11"/>
        <v>#N/A</v>
      </c>
      <c r="AS132" s="70" t="e">
        <f t="shared" si="12"/>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ref="BW132:BW191" si="13">SUM(BI132:BV132)</f>
        <v>#N/A</v>
      </c>
    </row>
    <row r="133" spans="1:75" ht="77.5" customHeight="1" x14ac:dyDescent="0.15">
      <c r="A133" s="29"/>
      <c r="B133" s="29"/>
      <c r="C133" s="29"/>
      <c r="D133" s="29"/>
      <c r="E133" s="29"/>
      <c r="F133" s="30"/>
      <c r="G133" s="30"/>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14">ROUND((AZ$2*AZ133+BA$2*BA133+BB$2*BB133+BC$2*BC133+BD$2*BD133+BE$2*BE133+BF$2*BF133+BG$2*BG133)/3,0)</f>
        <v>#N/A</v>
      </c>
      <c r="AS133" s="70" t="e">
        <f t="shared" si="12"/>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13"/>
        <v>#N/A</v>
      </c>
    </row>
    <row r="134" spans="1:75" ht="77.5" customHeight="1" x14ac:dyDescent="0.15">
      <c r="A134" s="29"/>
      <c r="B134" s="29"/>
      <c r="C134" s="29"/>
      <c r="D134" s="29"/>
      <c r="E134" s="29"/>
      <c r="F134" s="30"/>
      <c r="G134" s="30"/>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14"/>
        <v>#N/A</v>
      </c>
      <c r="AS134" s="70" t="e">
        <f t="shared" ref="AS134:AS189" si="15">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13"/>
        <v>#N/A</v>
      </c>
    </row>
    <row r="135" spans="1:75" ht="77.5" customHeight="1" x14ac:dyDescent="0.15">
      <c r="A135" s="29"/>
      <c r="B135" s="29"/>
      <c r="C135" s="29"/>
      <c r="D135" s="29"/>
      <c r="E135" s="29"/>
      <c r="F135" s="30"/>
      <c r="G135" s="30"/>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14"/>
        <v>#N/A</v>
      </c>
      <c r="AS135" s="70" t="e">
        <f t="shared" si="15"/>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13"/>
        <v>#N/A</v>
      </c>
    </row>
    <row r="136" spans="1:75" ht="77.5" customHeight="1" x14ac:dyDescent="0.15">
      <c r="A136" s="29"/>
      <c r="B136" s="29"/>
      <c r="C136" s="29"/>
      <c r="D136" s="29"/>
      <c r="E136" s="29"/>
      <c r="F136" s="30"/>
      <c r="G136" s="30"/>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14"/>
        <v>#N/A</v>
      </c>
      <c r="AS136" s="70" t="e">
        <f t="shared" si="15"/>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13"/>
        <v>#N/A</v>
      </c>
    </row>
    <row r="137" spans="1:75" ht="77.5" customHeight="1" x14ac:dyDescent="0.15">
      <c r="A137" s="29"/>
      <c r="B137" s="29"/>
      <c r="C137" s="29"/>
      <c r="D137" s="29"/>
      <c r="E137" s="29"/>
      <c r="F137" s="30"/>
      <c r="G137" s="30"/>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14"/>
        <v>#N/A</v>
      </c>
      <c r="AS137" s="70" t="e">
        <f t="shared" si="15"/>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13"/>
        <v>#N/A</v>
      </c>
    </row>
    <row r="138" spans="1:75" ht="77.5" customHeight="1" x14ac:dyDescent="0.15">
      <c r="A138" s="29"/>
      <c r="B138" s="29"/>
      <c r="C138" s="29"/>
      <c r="D138" s="29"/>
      <c r="E138" s="29"/>
      <c r="F138" s="30"/>
      <c r="G138" s="30"/>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14"/>
        <v>#N/A</v>
      </c>
      <c r="AS138" s="70" t="e">
        <f t="shared" si="15"/>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13"/>
        <v>#N/A</v>
      </c>
    </row>
    <row r="139" spans="1:75" ht="77.5" customHeight="1" x14ac:dyDescent="0.15">
      <c r="A139" s="29"/>
      <c r="B139" s="29"/>
      <c r="C139" s="29"/>
      <c r="D139" s="29"/>
      <c r="E139" s="29"/>
      <c r="F139" s="30"/>
      <c r="G139" s="30"/>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14"/>
        <v>#N/A</v>
      </c>
      <c r="AS139" s="70" t="e">
        <f t="shared" si="15"/>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13"/>
        <v>#N/A</v>
      </c>
    </row>
    <row r="140" spans="1:75" ht="77.5" customHeight="1" x14ac:dyDescent="0.15">
      <c r="A140" s="29"/>
      <c r="B140" s="29"/>
      <c r="C140" s="29"/>
      <c r="D140" s="29"/>
      <c r="E140" s="29"/>
      <c r="F140" s="30"/>
      <c r="G140" s="30"/>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14"/>
        <v>#N/A</v>
      </c>
      <c r="AS140" s="70" t="e">
        <f t="shared" si="15"/>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13"/>
        <v>#N/A</v>
      </c>
    </row>
    <row r="141" spans="1:75" ht="77.5" customHeight="1" x14ac:dyDescent="0.15">
      <c r="A141" s="29"/>
      <c r="B141" s="29"/>
      <c r="C141" s="29"/>
      <c r="D141" s="29"/>
      <c r="E141" s="29"/>
      <c r="F141" s="30"/>
      <c r="G141" s="30"/>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14"/>
        <v>#N/A</v>
      </c>
      <c r="AS141" s="70" t="e">
        <f t="shared" si="15"/>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13"/>
        <v>#N/A</v>
      </c>
    </row>
    <row r="142" spans="1:75" ht="77.5" customHeight="1" x14ac:dyDescent="0.15">
      <c r="A142" s="29"/>
      <c r="B142" s="29"/>
      <c r="C142" s="29"/>
      <c r="D142" s="29"/>
      <c r="E142" s="29"/>
      <c r="F142" s="30"/>
      <c r="G142" s="30"/>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14"/>
        <v>#N/A</v>
      </c>
      <c r="AS142" s="70" t="e">
        <f t="shared" si="15"/>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13"/>
        <v>#N/A</v>
      </c>
    </row>
    <row r="143" spans="1:75" ht="77.5" customHeight="1" x14ac:dyDescent="0.15">
      <c r="A143" s="29"/>
      <c r="B143" s="29"/>
      <c r="C143" s="29"/>
      <c r="D143" s="29"/>
      <c r="E143" s="29"/>
      <c r="F143" s="30"/>
      <c r="G143" s="30"/>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14"/>
        <v>#N/A</v>
      </c>
      <c r="AS143" s="70" t="e">
        <f t="shared" si="15"/>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13"/>
        <v>#N/A</v>
      </c>
    </row>
    <row r="144" spans="1:75" ht="77.5" customHeight="1" x14ac:dyDescent="0.15">
      <c r="A144" s="29"/>
      <c r="B144" s="29"/>
      <c r="C144" s="29"/>
      <c r="D144" s="29"/>
      <c r="E144" s="29"/>
      <c r="F144" s="30"/>
      <c r="G144" s="30"/>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14"/>
        <v>#N/A</v>
      </c>
      <c r="AS144" s="70" t="e">
        <f t="shared" si="15"/>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13"/>
        <v>#N/A</v>
      </c>
    </row>
    <row r="145" spans="1:75" ht="77.5" customHeight="1" x14ac:dyDescent="0.15">
      <c r="A145" s="29"/>
      <c r="B145" s="29"/>
      <c r="C145" s="29"/>
      <c r="D145" s="29"/>
      <c r="E145" s="29"/>
      <c r="F145" s="30"/>
      <c r="G145" s="30"/>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14"/>
        <v>#N/A</v>
      </c>
      <c r="AS145" s="70" t="e">
        <f t="shared" si="15"/>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13"/>
        <v>#N/A</v>
      </c>
    </row>
    <row r="146" spans="1:75" ht="77.5" customHeight="1" x14ac:dyDescent="0.15">
      <c r="A146" s="29"/>
      <c r="B146" s="29"/>
      <c r="C146" s="29"/>
      <c r="D146" s="29"/>
      <c r="E146" s="29"/>
      <c r="F146" s="30"/>
      <c r="G146" s="30"/>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14"/>
        <v>#N/A</v>
      </c>
      <c r="AS146" s="70" t="e">
        <f t="shared" si="15"/>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13"/>
        <v>#N/A</v>
      </c>
    </row>
    <row r="147" spans="1:75" ht="77.5" customHeight="1" x14ac:dyDescent="0.15">
      <c r="A147" s="29"/>
      <c r="B147" s="29"/>
      <c r="C147" s="29"/>
      <c r="D147" s="29"/>
      <c r="E147" s="29"/>
      <c r="F147" s="30"/>
      <c r="G147" s="30"/>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14"/>
        <v>#N/A</v>
      </c>
      <c r="AS147" s="70" t="e">
        <f t="shared" si="15"/>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13"/>
        <v>#N/A</v>
      </c>
    </row>
    <row r="148" spans="1:75" ht="77.5" customHeight="1" x14ac:dyDescent="0.15">
      <c r="A148" s="29"/>
      <c r="B148" s="29"/>
      <c r="C148" s="29"/>
      <c r="D148" s="29"/>
      <c r="E148" s="29"/>
      <c r="F148" s="30"/>
      <c r="G148" s="30"/>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14"/>
        <v>#N/A</v>
      </c>
      <c r="AS148" s="70" t="e">
        <f t="shared" si="15"/>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13"/>
        <v>#N/A</v>
      </c>
    </row>
    <row r="149" spans="1:75" ht="77.5" customHeight="1" x14ac:dyDescent="0.15">
      <c r="A149" s="29"/>
      <c r="B149" s="29"/>
      <c r="C149" s="29"/>
      <c r="D149" s="29"/>
      <c r="E149" s="29"/>
      <c r="F149" s="30"/>
      <c r="G149" s="30"/>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14"/>
        <v>#N/A</v>
      </c>
      <c r="AS149" s="70" t="e">
        <f t="shared" si="15"/>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13"/>
        <v>#N/A</v>
      </c>
    </row>
    <row r="150" spans="1:75" ht="77.5" customHeight="1" x14ac:dyDescent="0.15">
      <c r="A150" s="29"/>
      <c r="B150" s="29"/>
      <c r="C150" s="29"/>
      <c r="D150" s="29"/>
      <c r="E150" s="29"/>
      <c r="F150" s="30"/>
      <c r="G150" s="30"/>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14"/>
        <v>#N/A</v>
      </c>
      <c r="AS150" s="70" t="e">
        <f t="shared" si="15"/>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13"/>
        <v>#N/A</v>
      </c>
    </row>
    <row r="151" spans="1:75" ht="77.5" customHeight="1" x14ac:dyDescent="0.15">
      <c r="A151" s="29"/>
      <c r="B151" s="29"/>
      <c r="C151" s="29"/>
      <c r="D151" s="29"/>
      <c r="E151" s="29"/>
      <c r="F151" s="30"/>
      <c r="G151" s="30"/>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14"/>
        <v>#N/A</v>
      </c>
      <c r="AS151" s="70" t="e">
        <f t="shared" si="15"/>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13"/>
        <v>#N/A</v>
      </c>
    </row>
    <row r="152" spans="1:75" ht="77.5" customHeight="1" x14ac:dyDescent="0.15">
      <c r="A152" s="29"/>
      <c r="B152" s="29"/>
      <c r="C152" s="29"/>
      <c r="D152" s="29"/>
      <c r="E152" s="29"/>
      <c r="F152" s="30"/>
      <c r="G152" s="30"/>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14"/>
        <v>#N/A</v>
      </c>
      <c r="AS152" s="70" t="e">
        <f t="shared" si="15"/>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13"/>
        <v>#N/A</v>
      </c>
    </row>
    <row r="153" spans="1:75" ht="77.5" customHeight="1" x14ac:dyDescent="0.15">
      <c r="A153" s="29"/>
      <c r="B153" s="29"/>
      <c r="C153" s="29"/>
      <c r="D153" s="29"/>
      <c r="E153" s="29"/>
      <c r="F153" s="30"/>
      <c r="G153" s="30"/>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14"/>
        <v>#N/A</v>
      </c>
      <c r="AS153" s="70" t="e">
        <f t="shared" si="15"/>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13"/>
        <v>#N/A</v>
      </c>
    </row>
    <row r="154" spans="1:75" ht="77.5" customHeight="1" x14ac:dyDescent="0.15">
      <c r="A154" s="29"/>
      <c r="B154" s="29"/>
      <c r="C154" s="29"/>
      <c r="D154" s="29"/>
      <c r="E154" s="29"/>
      <c r="F154" s="30"/>
      <c r="G154" s="30"/>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14"/>
        <v>#N/A</v>
      </c>
      <c r="AS154" s="70" t="e">
        <f t="shared" si="15"/>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13"/>
        <v>#N/A</v>
      </c>
    </row>
    <row r="155" spans="1:75" ht="77.5" customHeight="1" x14ac:dyDescent="0.15">
      <c r="A155" s="29"/>
      <c r="B155" s="29"/>
      <c r="C155" s="29"/>
      <c r="D155" s="29"/>
      <c r="E155" s="29"/>
      <c r="F155" s="30"/>
      <c r="G155" s="30"/>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14"/>
        <v>#N/A</v>
      </c>
      <c r="AS155" s="70" t="e">
        <f t="shared" si="15"/>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13"/>
        <v>#N/A</v>
      </c>
    </row>
    <row r="156" spans="1:75" ht="77.5" customHeight="1" x14ac:dyDescent="0.15">
      <c r="A156" s="29"/>
      <c r="B156" s="29"/>
      <c r="C156" s="29"/>
      <c r="D156" s="29"/>
      <c r="E156" s="29"/>
      <c r="F156" s="30"/>
      <c r="G156" s="30"/>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14"/>
        <v>#N/A</v>
      </c>
      <c r="AS156" s="70" t="e">
        <f t="shared" si="15"/>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13"/>
        <v>#N/A</v>
      </c>
    </row>
    <row r="157" spans="1:75" ht="77.5" customHeight="1" x14ac:dyDescent="0.15">
      <c r="A157" s="29"/>
      <c r="B157" s="29"/>
      <c r="C157" s="29"/>
      <c r="D157" s="29"/>
      <c r="E157" s="29"/>
      <c r="F157" s="30"/>
      <c r="G157" s="30"/>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14"/>
        <v>#N/A</v>
      </c>
      <c r="AS157" s="70" t="e">
        <f t="shared" si="15"/>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13"/>
        <v>#N/A</v>
      </c>
    </row>
    <row r="158" spans="1:75" ht="77.5" customHeight="1" x14ac:dyDescent="0.15">
      <c r="A158" s="29"/>
      <c r="B158" s="29"/>
      <c r="C158" s="29"/>
      <c r="D158" s="29"/>
      <c r="E158" s="29"/>
      <c r="F158" s="30"/>
      <c r="G158" s="30"/>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14"/>
        <v>#N/A</v>
      </c>
      <c r="AS158" s="70" t="e">
        <f t="shared" si="15"/>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13"/>
        <v>#N/A</v>
      </c>
    </row>
    <row r="159" spans="1:75" ht="77.5" customHeight="1" x14ac:dyDescent="0.15">
      <c r="A159" s="29"/>
      <c r="B159" s="29"/>
      <c r="C159" s="29"/>
      <c r="D159" s="29"/>
      <c r="E159" s="29"/>
      <c r="F159" s="30"/>
      <c r="G159" s="30"/>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14"/>
        <v>#N/A</v>
      </c>
      <c r="AS159" s="70" t="e">
        <f t="shared" si="15"/>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13"/>
        <v>#N/A</v>
      </c>
    </row>
    <row r="160" spans="1:75" ht="77.5" customHeight="1" x14ac:dyDescent="0.15">
      <c r="A160" s="29"/>
      <c r="B160" s="29"/>
      <c r="C160" s="29"/>
      <c r="D160" s="29"/>
      <c r="E160" s="29"/>
      <c r="F160" s="30"/>
      <c r="G160" s="30"/>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14"/>
        <v>#N/A</v>
      </c>
      <c r="AS160" s="70" t="e">
        <f t="shared" si="15"/>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13"/>
        <v>#N/A</v>
      </c>
    </row>
    <row r="161" spans="1:75" ht="77.5" customHeight="1" x14ac:dyDescent="0.15">
      <c r="A161" s="29"/>
      <c r="B161" s="29"/>
      <c r="C161" s="29"/>
      <c r="D161" s="29"/>
      <c r="E161" s="29"/>
      <c r="F161" s="30"/>
      <c r="G161" s="30"/>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14"/>
        <v>#N/A</v>
      </c>
      <c r="AS161" s="70" t="e">
        <f t="shared" si="15"/>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13"/>
        <v>#N/A</v>
      </c>
    </row>
    <row r="162" spans="1:75" ht="77.5" customHeight="1" x14ac:dyDescent="0.15">
      <c r="A162" s="29"/>
      <c r="B162" s="29"/>
      <c r="C162" s="29"/>
      <c r="D162" s="29"/>
      <c r="E162" s="29"/>
      <c r="F162" s="30"/>
      <c r="G162" s="30"/>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14"/>
        <v>#N/A</v>
      </c>
      <c r="AS162" s="70" t="e">
        <f t="shared" si="15"/>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13"/>
        <v>#N/A</v>
      </c>
    </row>
    <row r="163" spans="1:75" ht="77.5" customHeight="1" x14ac:dyDescent="0.15">
      <c r="A163" s="29"/>
      <c r="B163" s="29"/>
      <c r="C163" s="29"/>
      <c r="D163" s="29"/>
      <c r="E163" s="29"/>
      <c r="F163" s="30"/>
      <c r="G163" s="30"/>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14"/>
        <v>#N/A</v>
      </c>
      <c r="AS163" s="70" t="e">
        <f t="shared" si="15"/>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13"/>
        <v>#N/A</v>
      </c>
    </row>
    <row r="164" spans="1:75" ht="77.5" customHeight="1" x14ac:dyDescent="0.15">
      <c r="A164" s="29"/>
      <c r="B164" s="29"/>
      <c r="C164" s="29"/>
      <c r="D164" s="29"/>
      <c r="E164" s="29"/>
      <c r="F164" s="30"/>
      <c r="G164" s="30"/>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14"/>
        <v>#N/A</v>
      </c>
      <c r="AS164" s="70" t="e">
        <f t="shared" si="15"/>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13"/>
        <v>#N/A</v>
      </c>
    </row>
    <row r="165" spans="1:75" ht="77.5" customHeight="1" x14ac:dyDescent="0.15">
      <c r="A165" s="29"/>
      <c r="B165" s="29"/>
      <c r="C165" s="29"/>
      <c r="D165" s="29"/>
      <c r="E165" s="29"/>
      <c r="F165" s="30"/>
      <c r="G165" s="30"/>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14"/>
        <v>#N/A</v>
      </c>
      <c r="AS165" s="70" t="e">
        <f t="shared" si="15"/>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13"/>
        <v>#N/A</v>
      </c>
    </row>
    <row r="166" spans="1:75" ht="77.5" customHeight="1" x14ac:dyDescent="0.15">
      <c r="A166" s="29"/>
      <c r="B166" s="29"/>
      <c r="C166" s="29"/>
      <c r="D166" s="29"/>
      <c r="E166" s="29"/>
      <c r="F166" s="30"/>
      <c r="G166" s="30"/>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14"/>
        <v>#N/A</v>
      </c>
      <c r="AS166" s="70" t="e">
        <f t="shared" si="15"/>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13"/>
        <v>#N/A</v>
      </c>
    </row>
    <row r="167" spans="1:75" ht="77.5" customHeight="1" x14ac:dyDescent="0.15">
      <c r="A167" s="29"/>
      <c r="B167" s="29"/>
      <c r="C167" s="29"/>
      <c r="D167" s="29"/>
      <c r="E167" s="29"/>
      <c r="F167" s="30"/>
      <c r="G167" s="30"/>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14"/>
        <v>#N/A</v>
      </c>
      <c r="AS167" s="70" t="e">
        <f t="shared" si="15"/>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13"/>
        <v>#N/A</v>
      </c>
    </row>
    <row r="168" spans="1:75" ht="77.5" customHeight="1" x14ac:dyDescent="0.15">
      <c r="A168" s="29"/>
      <c r="B168" s="29"/>
      <c r="C168" s="29"/>
      <c r="D168" s="29"/>
      <c r="E168" s="29"/>
      <c r="F168" s="30"/>
      <c r="G168" s="30"/>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14"/>
        <v>#N/A</v>
      </c>
      <c r="AS168" s="70" t="e">
        <f t="shared" si="15"/>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13"/>
        <v>#N/A</v>
      </c>
    </row>
    <row r="169" spans="1:75" ht="77.5" customHeight="1" x14ac:dyDescent="0.15">
      <c r="A169" s="29"/>
      <c r="B169" s="29"/>
      <c r="C169" s="29"/>
      <c r="D169" s="29"/>
      <c r="E169" s="29"/>
      <c r="F169" s="30"/>
      <c r="G169" s="30"/>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14"/>
        <v>#N/A</v>
      </c>
      <c r="AS169" s="70" t="e">
        <f t="shared" si="15"/>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13"/>
        <v>#N/A</v>
      </c>
    </row>
    <row r="170" spans="1:75" ht="77.5" customHeight="1" x14ac:dyDescent="0.15">
      <c r="A170" s="29"/>
      <c r="B170" s="29"/>
      <c r="C170" s="29"/>
      <c r="D170" s="29"/>
      <c r="E170" s="29"/>
      <c r="F170" s="30"/>
      <c r="G170" s="30"/>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14"/>
        <v>#N/A</v>
      </c>
      <c r="AS170" s="70" t="e">
        <f t="shared" si="15"/>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13"/>
        <v>#N/A</v>
      </c>
    </row>
    <row r="171" spans="1:75" ht="77.5" customHeight="1" x14ac:dyDescent="0.15">
      <c r="A171" s="29"/>
      <c r="B171" s="29"/>
      <c r="C171" s="29"/>
      <c r="D171" s="29"/>
      <c r="E171" s="29"/>
      <c r="F171" s="30"/>
      <c r="G171" s="30"/>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14"/>
        <v>#N/A</v>
      </c>
      <c r="AS171" s="70" t="e">
        <f t="shared" si="15"/>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13"/>
        <v>#N/A</v>
      </c>
    </row>
    <row r="172" spans="1:75" ht="77.5" customHeight="1" x14ac:dyDescent="0.15">
      <c r="A172" s="29"/>
      <c r="B172" s="29"/>
      <c r="C172" s="29"/>
      <c r="D172" s="29"/>
      <c r="E172" s="29"/>
      <c r="F172" s="30"/>
      <c r="G172" s="30"/>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14"/>
        <v>#N/A</v>
      </c>
      <c r="AS172" s="70" t="e">
        <f t="shared" si="15"/>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13"/>
        <v>#N/A</v>
      </c>
    </row>
    <row r="173" spans="1:75" ht="77.5" customHeight="1" x14ac:dyDescent="0.15">
      <c r="A173" s="29"/>
      <c r="B173" s="29"/>
      <c r="C173" s="29"/>
      <c r="D173" s="29"/>
      <c r="E173" s="29"/>
      <c r="F173" s="30"/>
      <c r="G173" s="30"/>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14"/>
        <v>#N/A</v>
      </c>
      <c r="AS173" s="70" t="e">
        <f t="shared" si="15"/>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13"/>
        <v>#N/A</v>
      </c>
    </row>
    <row r="174" spans="1:75" ht="77.5" customHeight="1" x14ac:dyDescent="0.15">
      <c r="A174" s="29"/>
      <c r="B174" s="29"/>
      <c r="C174" s="29"/>
      <c r="D174" s="29"/>
      <c r="E174" s="29"/>
      <c r="F174" s="30"/>
      <c r="G174" s="30"/>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14"/>
        <v>#N/A</v>
      </c>
      <c r="AS174" s="70" t="e">
        <f t="shared" si="15"/>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13"/>
        <v>#N/A</v>
      </c>
    </row>
    <row r="175" spans="1:75" ht="77.5" customHeight="1" x14ac:dyDescent="0.15">
      <c r="A175" s="29"/>
      <c r="B175" s="29"/>
      <c r="C175" s="29"/>
      <c r="D175" s="29"/>
      <c r="E175" s="29"/>
      <c r="F175" s="30"/>
      <c r="G175" s="30"/>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14"/>
        <v>#N/A</v>
      </c>
      <c r="AS175" s="70" t="e">
        <f t="shared" si="15"/>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13"/>
        <v>#N/A</v>
      </c>
    </row>
    <row r="176" spans="1:75" ht="77.5" customHeight="1" x14ac:dyDescent="0.15">
      <c r="A176" s="29"/>
      <c r="B176" s="29"/>
      <c r="C176" s="29"/>
      <c r="D176" s="29"/>
      <c r="E176" s="29"/>
      <c r="F176" s="30"/>
      <c r="G176" s="30"/>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14"/>
        <v>#N/A</v>
      </c>
      <c r="AS176" s="70" t="e">
        <f t="shared" si="15"/>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13"/>
        <v>#N/A</v>
      </c>
    </row>
    <row r="177" spans="1:75" ht="77.5" customHeight="1" x14ac:dyDescent="0.15">
      <c r="A177" s="29"/>
      <c r="B177" s="29"/>
      <c r="C177" s="29"/>
      <c r="D177" s="29"/>
      <c r="E177" s="29"/>
      <c r="F177" s="30"/>
      <c r="G177" s="30"/>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14"/>
        <v>#N/A</v>
      </c>
      <c r="AS177" s="70" t="e">
        <f t="shared" si="15"/>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13"/>
        <v>#N/A</v>
      </c>
    </row>
    <row r="178" spans="1:75" ht="77.5" customHeight="1" x14ac:dyDescent="0.15">
      <c r="A178" s="29"/>
      <c r="B178" s="29"/>
      <c r="C178" s="29"/>
      <c r="D178" s="29"/>
      <c r="E178" s="29"/>
      <c r="F178" s="30"/>
      <c r="G178" s="30"/>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14"/>
        <v>#N/A</v>
      </c>
      <c r="AS178" s="70" t="e">
        <f t="shared" si="15"/>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13"/>
        <v>#N/A</v>
      </c>
    </row>
    <row r="179" spans="1:75" ht="77.5" customHeight="1" x14ac:dyDescent="0.15">
      <c r="A179" s="29"/>
      <c r="B179" s="29"/>
      <c r="C179" s="29"/>
      <c r="D179" s="29"/>
      <c r="E179" s="29"/>
      <c r="F179" s="30"/>
      <c r="G179" s="30"/>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14"/>
        <v>#N/A</v>
      </c>
      <c r="AS179" s="70" t="e">
        <f t="shared" si="15"/>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13"/>
        <v>#N/A</v>
      </c>
    </row>
    <row r="180" spans="1:75" ht="77.5" customHeight="1" x14ac:dyDescent="0.15">
      <c r="A180" s="29"/>
      <c r="B180" s="29"/>
      <c r="C180" s="29"/>
      <c r="D180" s="29"/>
      <c r="E180" s="29"/>
      <c r="F180" s="30"/>
      <c r="G180" s="30"/>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14"/>
        <v>#N/A</v>
      </c>
      <c r="AS180" s="70" t="e">
        <f t="shared" si="15"/>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13"/>
        <v>#N/A</v>
      </c>
    </row>
    <row r="181" spans="1:75" ht="77.5" customHeight="1" x14ac:dyDescent="0.15">
      <c r="A181" s="29"/>
      <c r="B181" s="29"/>
      <c r="C181" s="29"/>
      <c r="D181" s="29"/>
      <c r="E181" s="29"/>
      <c r="F181" s="30"/>
      <c r="G181" s="30"/>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14"/>
        <v>#N/A</v>
      </c>
      <c r="AS181" s="70" t="e">
        <f t="shared" si="15"/>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13"/>
        <v>#N/A</v>
      </c>
    </row>
    <row r="182" spans="1:75" ht="77.5" customHeight="1" x14ac:dyDescent="0.15">
      <c r="A182" s="29"/>
      <c r="B182" s="29"/>
      <c r="C182" s="29"/>
      <c r="D182" s="29"/>
      <c r="E182" s="29"/>
      <c r="F182" s="30"/>
      <c r="G182" s="30"/>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14"/>
        <v>#N/A</v>
      </c>
      <c r="AS182" s="70" t="e">
        <f t="shared" si="15"/>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13"/>
        <v>#N/A</v>
      </c>
    </row>
    <row r="183" spans="1:75" ht="77.5" customHeight="1" x14ac:dyDescent="0.15">
      <c r="A183" s="29"/>
      <c r="B183" s="29"/>
      <c r="C183" s="29"/>
      <c r="D183" s="29"/>
      <c r="E183" s="29"/>
      <c r="F183" s="30"/>
      <c r="G183" s="30"/>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14"/>
        <v>#N/A</v>
      </c>
      <c r="AS183" s="70" t="e">
        <f t="shared" si="15"/>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13"/>
        <v>#N/A</v>
      </c>
    </row>
    <row r="184" spans="1:75" ht="77.5" customHeight="1" x14ac:dyDescent="0.15">
      <c r="A184" s="29"/>
      <c r="B184" s="29"/>
      <c r="C184" s="29"/>
      <c r="D184" s="29"/>
      <c r="E184" s="29"/>
      <c r="F184" s="30"/>
      <c r="G184" s="30"/>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14"/>
        <v>#N/A</v>
      </c>
      <c r="AS184" s="70" t="e">
        <f t="shared" si="15"/>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13"/>
        <v>#N/A</v>
      </c>
    </row>
    <row r="185" spans="1:75" ht="77.5" customHeight="1" x14ac:dyDescent="0.15">
      <c r="A185" s="29"/>
      <c r="B185" s="29"/>
      <c r="C185" s="29"/>
      <c r="D185" s="29"/>
      <c r="E185" s="29"/>
      <c r="F185" s="30"/>
      <c r="G185" s="30"/>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14"/>
        <v>#N/A</v>
      </c>
      <c r="AS185" s="70" t="e">
        <f t="shared" si="15"/>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13"/>
        <v>#N/A</v>
      </c>
    </row>
    <row r="186" spans="1:75" ht="77.5" customHeight="1" x14ac:dyDescent="0.15">
      <c r="A186" s="29"/>
      <c r="B186" s="29"/>
      <c r="C186" s="29"/>
      <c r="D186" s="29"/>
      <c r="E186" s="29"/>
      <c r="F186" s="30"/>
      <c r="G186" s="30"/>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14"/>
        <v>#N/A</v>
      </c>
      <c r="AS186" s="70" t="e">
        <f t="shared" si="15"/>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13"/>
        <v>#N/A</v>
      </c>
    </row>
    <row r="187" spans="1:75" ht="77.5" customHeight="1" x14ac:dyDescent="0.15">
      <c r="A187" s="29"/>
      <c r="B187" s="29"/>
      <c r="C187" s="29"/>
      <c r="D187" s="29"/>
      <c r="E187" s="29"/>
      <c r="F187" s="30"/>
      <c r="G187" s="30"/>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14"/>
        <v>#N/A</v>
      </c>
      <c r="AS187" s="70" t="e">
        <f t="shared" si="15"/>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13"/>
        <v>#N/A</v>
      </c>
    </row>
    <row r="188" spans="1:75" ht="77.5" customHeight="1" x14ac:dyDescent="0.15">
      <c r="A188" s="29"/>
      <c r="B188" s="29"/>
      <c r="C188" s="29"/>
      <c r="D188" s="29"/>
      <c r="E188" s="29"/>
      <c r="F188" s="30"/>
      <c r="G188" s="30"/>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14"/>
        <v>#N/A</v>
      </c>
      <c r="AS188" s="70" t="e">
        <f t="shared" si="15"/>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13"/>
        <v>#N/A</v>
      </c>
    </row>
    <row r="189" spans="1:75" ht="77.5" customHeight="1" x14ac:dyDescent="0.15">
      <c r="A189" s="29"/>
      <c r="B189" s="29"/>
      <c r="C189" s="29"/>
      <c r="D189" s="29"/>
      <c r="E189" s="29"/>
      <c r="F189" s="30"/>
      <c r="G189" s="30"/>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14"/>
        <v>#N/A</v>
      </c>
      <c r="AS189" s="70" t="e">
        <f t="shared" si="15"/>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13"/>
        <v>#N/A</v>
      </c>
    </row>
    <row r="190" spans="1:75" ht="77.5" customHeight="1" x14ac:dyDescent="0.15">
      <c r="A190" s="29"/>
      <c r="B190" s="29"/>
      <c r="C190" s="29"/>
      <c r="D190" s="29"/>
      <c r="E190" s="29"/>
      <c r="F190" s="30"/>
      <c r="G190" s="30"/>
      <c r="H190" s="52"/>
      <c r="I190" s="52"/>
      <c r="J190" s="52"/>
      <c r="K190" s="52"/>
      <c r="L190" s="52"/>
      <c r="M190" s="52"/>
      <c r="N190" s="52"/>
      <c r="O190" s="53"/>
      <c r="P190" s="53"/>
      <c r="Q190" s="53"/>
      <c r="R190" s="53"/>
      <c r="S190" s="53"/>
      <c r="T190" s="53"/>
      <c r="U190" s="53"/>
      <c r="V190" s="60"/>
      <c r="W190" s="60"/>
      <c r="X190" s="60"/>
      <c r="Y190" s="60"/>
      <c r="Z190" s="60"/>
      <c r="AA190" s="60"/>
      <c r="AB190" s="60"/>
      <c r="AC190" s="60"/>
      <c r="AD190" s="60"/>
      <c r="AE190" s="60"/>
      <c r="AF190" s="60"/>
      <c r="AG190" s="60"/>
      <c r="AH190" s="60"/>
      <c r="AI190" s="60"/>
      <c r="AJ190" s="58"/>
      <c r="AK190" s="58"/>
      <c r="AL190" s="58"/>
      <c r="AM190" s="58"/>
      <c r="AN190" s="58"/>
      <c r="AO190" s="58"/>
      <c r="AP190" s="58"/>
      <c r="AQ190" s="58"/>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E190" s="68" t="e">
        <f>VLOOKUP(AO190,'Validation Lists'!$B$232:$C$235,2,FALSE)</f>
        <v>#N/A</v>
      </c>
      <c r="BF190" s="68" t="e">
        <f>VLOOKUP(AP190,'Validation Lists'!$B$232:$C$235,2,FALSE)</f>
        <v>#N/A</v>
      </c>
      <c r="BG190" s="68" t="e">
        <f>VLOOKUP(AQ190,'Validation Lists'!$B$232:$C$235,2,FALSE)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VLOOKUP(AG190,'Validation Lists'!$B$229:$C$230,2,FALSE)</f>
        <v>#N/A</v>
      </c>
      <c r="BU190" s="68" t="e">
        <f>VLOOKUP(AH190,'Validation Lists'!$B$229:$C$230,2,FALSE)</f>
        <v>#N/A</v>
      </c>
      <c r="BV190" s="68" t="e">
        <f>VLOOKUP(AI190,'Validation Lists'!$B$229:$C$230,2,FALSE)</f>
        <v>#N/A</v>
      </c>
      <c r="BW190" s="68" t="e">
        <f t="shared" si="13"/>
        <v>#N/A</v>
      </c>
    </row>
    <row r="191" spans="1:75" ht="77.5" customHeight="1" x14ac:dyDescent="0.15">
      <c r="A191" s="29"/>
      <c r="B191" s="29"/>
      <c r="C191" s="29"/>
      <c r="D191" s="29"/>
      <c r="E191" s="29"/>
      <c r="F191" s="30"/>
      <c r="G191" s="30"/>
      <c r="H191" s="52"/>
      <c r="I191" s="52"/>
      <c r="J191" s="52"/>
      <c r="K191" s="52"/>
      <c r="L191" s="52"/>
      <c r="M191" s="52"/>
      <c r="N191" s="52"/>
      <c r="O191" s="53"/>
      <c r="P191" s="53"/>
      <c r="Q191" s="53"/>
      <c r="R191" s="53"/>
      <c r="S191" s="53"/>
      <c r="T191" s="53"/>
      <c r="U191" s="53"/>
      <c r="V191" s="60"/>
      <c r="W191" s="60"/>
      <c r="X191" s="60"/>
      <c r="Y191" s="60"/>
      <c r="Z191" s="60"/>
      <c r="AA191" s="60"/>
      <c r="AB191" s="60"/>
      <c r="AC191" s="60"/>
      <c r="AD191" s="60"/>
      <c r="AE191" s="60"/>
      <c r="AF191" s="60"/>
      <c r="AG191" s="60"/>
      <c r="AH191" s="60"/>
      <c r="AI191" s="60"/>
      <c r="AJ191" s="58"/>
      <c r="AK191" s="58"/>
      <c r="AL191" s="58"/>
      <c r="AM191" s="58"/>
      <c r="AN191" s="58"/>
      <c r="AO191" s="58"/>
      <c r="AP191" s="58"/>
      <c r="AQ191" s="58"/>
      <c r="AZ191" s="68" t="e">
        <f>VLOOKUP(AJ191,'Validation Lists'!$B$232:$C$235,2,FALSE)</f>
        <v>#N/A</v>
      </c>
      <c r="BA191" s="68" t="e">
        <f>VLOOKUP(AK191,'Validation Lists'!$B$232:$C$235,2,FALSE)</f>
        <v>#N/A</v>
      </c>
      <c r="BB191" s="68" t="e">
        <f>VLOOKUP(AL191,'Validation Lists'!$B$232:$C$235,2,FALSE)</f>
        <v>#N/A</v>
      </c>
      <c r="BC191" s="68" t="e">
        <f>VLOOKUP(AM191,'Validation Lists'!$B$232:$C$235,2,FALSE)</f>
        <v>#N/A</v>
      </c>
      <c r="BD191" s="68" t="e">
        <f>VLOOKUP(AN191,'Validation Lists'!$B$232:$C$235,2,FALSE)</f>
        <v>#N/A</v>
      </c>
      <c r="BE191" s="68" t="e">
        <f>VLOOKUP(AO191,'Validation Lists'!$B$232:$C$235,2,FALSE)</f>
        <v>#N/A</v>
      </c>
      <c r="BF191" s="68" t="e">
        <f>VLOOKUP(AP191,'Validation Lists'!$B$232:$C$235,2,FALSE)</f>
        <v>#N/A</v>
      </c>
      <c r="BG191" s="68" t="e">
        <f>VLOOKUP(AQ191,'Validation Lists'!$B$232:$C$235,2,FALSE)</f>
        <v>#N/A</v>
      </c>
      <c r="BI191" s="68" t="e">
        <f>VLOOKUP(V191,'Validation Lists'!$B$229:$C$230,2,FALSE)</f>
        <v>#N/A</v>
      </c>
      <c r="BJ191" s="68" t="e">
        <f>VLOOKUP(W191,'Validation Lists'!$B$229:$C$230,2,FALSE)</f>
        <v>#N/A</v>
      </c>
      <c r="BK191" s="68" t="e">
        <f>VLOOKUP(X191,'Validation Lists'!$B$229:$C$230,2,FALSE)</f>
        <v>#N/A</v>
      </c>
      <c r="BL191" s="68" t="e">
        <f>VLOOKUP(Y191,'Validation Lists'!$B$229:$C$230,2,FALSE)</f>
        <v>#N/A</v>
      </c>
      <c r="BM191" s="68" t="e">
        <f>VLOOKUP(Z191,'Validation Lists'!$B$229:$C$230,2,FALSE)</f>
        <v>#N/A</v>
      </c>
      <c r="BN191" s="68" t="e">
        <f>VLOOKUP(AA191,'Validation Lists'!$B$229:$C$230,2,FALSE)</f>
        <v>#N/A</v>
      </c>
      <c r="BO191" s="68" t="e">
        <f>VLOOKUP(AB191,'Validation Lists'!$B$229:$C$230,2,FALSE)</f>
        <v>#N/A</v>
      </c>
      <c r="BP191" s="68" t="e">
        <f>VLOOKUP(AC191,'Validation Lists'!$B$229:$C$230,2,FALSE)</f>
        <v>#N/A</v>
      </c>
      <c r="BQ191" s="68" t="e">
        <f>VLOOKUP(AD191,'Validation Lists'!$B$229:$C$230,2,FALSE)</f>
        <v>#N/A</v>
      </c>
      <c r="BR191" s="68" t="e">
        <f>VLOOKUP(AE191,'Validation Lists'!$B$229:$C$230,2,FALSE)</f>
        <v>#N/A</v>
      </c>
      <c r="BS191" s="68" t="e">
        <f>VLOOKUP(AF191,'Validation Lists'!$B$229:$C$230,2,FALSE)</f>
        <v>#N/A</v>
      </c>
      <c r="BT191" s="68" t="e">
        <f>VLOOKUP(AG191,'Validation Lists'!$B$229:$C$230,2,FALSE)</f>
        <v>#N/A</v>
      </c>
      <c r="BU191" s="68" t="e">
        <f>VLOOKUP(AH191,'Validation Lists'!$B$229:$C$230,2,FALSE)</f>
        <v>#N/A</v>
      </c>
      <c r="BV191" s="68" t="e">
        <f>VLOOKUP(AI191,'Validation Lists'!$B$229:$C$230,2,FALSE)</f>
        <v>#N/A</v>
      </c>
      <c r="BW191" s="68" t="e">
        <f t="shared" si="13"/>
        <v>#N/A</v>
      </c>
    </row>
    <row r="192" spans="1:75" ht="14.5" customHeight="1" x14ac:dyDescent="0.15"/>
    <row r="193" ht="14.5" customHeight="1" x14ac:dyDescent="0.15"/>
  </sheetData>
  <mergeCells count="7">
    <mergeCell ref="AS2:AS3"/>
    <mergeCell ref="A2:G2"/>
    <mergeCell ref="H2:N2"/>
    <mergeCell ref="O2:U2"/>
    <mergeCell ref="V2:AI2"/>
    <mergeCell ref="AJ2:AQ2"/>
    <mergeCell ref="AR2:AR3"/>
  </mergeCells>
  <pageMargins left="0.7" right="0.7" top="0.75" bottom="0.75" header="0.3" footer="0.3"/>
  <extLst>
    <ext xmlns:x14="http://schemas.microsoft.com/office/spreadsheetml/2009/9/main" uri="{CCE6A557-97BC-4b89-ADB6-D9C93CAAB3DF}">
      <x14:dataValidations xmlns:xm="http://schemas.microsoft.com/office/excel/2006/main" count="11">
        <x14:dataValidation type="list" allowBlank="1" showInputMessage="1" showErrorMessage="1" xr:uid="{515C86E8-9689-4E2C-A747-8C1361EE99E0}">
          <x14:formula1>
            <xm:f>'Validation Lists'!$B$229:$B$230</xm:f>
          </x14:formula1>
          <xm:sqref>W4:AI4 AF5:AI191 V4:V16 W5:AE16</xm:sqref>
        </x14:dataValidation>
        <x14:dataValidation type="list" allowBlank="1" showInputMessage="1" showErrorMessage="1" xr:uid="{A796ABF4-B193-4C81-9278-72234F99E965}">
          <x14:formula1>
            <xm:f>'Validation Lists'!$B$223:$B$227</xm:f>
          </x14:formula1>
          <xm:sqref>F9:F191</xm:sqref>
        </x14:dataValidation>
        <x14:dataValidation type="list" allowBlank="1" showInputMessage="1" showErrorMessage="1" xr:uid="{493318D1-1B10-43D1-AB8F-EEEB8F373B4A}">
          <x14:formula1>
            <xm:f>'Validation Lists'!$B$18:$B$79</xm:f>
          </x14:formula1>
          <xm:sqref>E192:H192</xm:sqref>
        </x14:dataValidation>
        <x14:dataValidation type="list" allowBlank="1" showInputMessage="1" showErrorMessage="1" xr:uid="{DD2DD0BC-6AD1-4DA0-8942-94D2DBE33B6F}">
          <x14:formula1>
            <xm:f>'Validation Lists'!$B$18:$B$27</xm:f>
          </x14:formula1>
          <xm:sqref>E4 E9:E191 H9:H191</xm:sqref>
        </x14:dataValidation>
        <x14:dataValidation type="list" allowBlank="1" showInputMessage="1" showErrorMessage="1" xr:uid="{A2F1AE12-12E7-40D2-8034-A6ADC9AF17C4}">
          <x14:formula1>
            <xm:f>'Validation Lists'!$B$88:$B$95</xm:f>
          </x14:formula1>
          <xm:sqref>K4:K192</xm:sqref>
        </x14:dataValidation>
        <x14:dataValidation type="list" allowBlank="1" showInputMessage="1" showErrorMessage="1" xr:uid="{3EF37C04-619B-4925-ADEA-F5CCFFBF9781}">
          <x14:formula1>
            <xm:f>'Validation Lists'!$B$97:$B$103</xm:f>
          </x14:formula1>
          <xm:sqref>L4:L192</xm:sqref>
        </x14:dataValidation>
        <x14:dataValidation type="list" allowBlank="1" showInputMessage="1" showErrorMessage="1" xr:uid="{7A8A67A0-D94E-4D12-A421-8FA1DA464F49}">
          <x14:formula1>
            <xm:f>'Validation Lists'!$B$105:$B$112</xm:f>
          </x14:formula1>
          <xm:sqref>M4:M192</xm:sqref>
        </x14:dataValidation>
        <x14:dataValidation type="list" allowBlank="1" showInputMessage="1" showErrorMessage="1" xr:uid="{F31621CF-79A0-4F3B-BEAB-DBA8E2B048D8}">
          <x14:formula1>
            <xm:f>'Validation Lists'!$B$114:$B$120</xm:f>
          </x14:formula1>
          <xm:sqref>N4:N192</xm:sqref>
        </x14:dataValidation>
        <x14:dataValidation type="list" allowBlank="1" showInputMessage="1" showErrorMessage="1" xr:uid="{93EF23D4-0D44-4B09-84A3-85C3BFB00B7D}">
          <x14:formula1>
            <xm:f>'Validation Lists'!$B$232:$B$235</xm:f>
          </x14:formula1>
          <xm:sqref>AJ4:AQ191</xm:sqref>
        </x14:dataValidation>
        <x14:dataValidation type="list" allowBlank="1" showInputMessage="1" showErrorMessage="1" xr:uid="{A262B52D-3185-4CB4-91FB-7ACE0535AA26}">
          <x14:formula1>
            <xm:f>'Validation Lists'!$B$3:$B$16</xm:f>
          </x14:formula1>
          <xm:sqref>H4:H192</xm:sqref>
        </x14:dataValidation>
        <x14:dataValidation type="list" allowBlank="1" showInputMessage="1" showErrorMessage="1" xr:uid="{B0A81241-089B-450F-8971-EA3AA03015D1}">
          <x14:formula1>
            <xm:f>'Validation Lists'!$B$81:$B$85</xm:f>
          </x14:formula1>
          <xm:sqref>J4:J192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191"/>
  <sheetViews>
    <sheetView topLeftCell="I5" zoomScale="106" workbookViewId="0">
      <selection activeCell="P8" sqref="P8"/>
    </sheetView>
  </sheetViews>
  <sheetFormatPr baseColWidth="10" defaultColWidth="18.33203125" defaultRowHeight="14" x14ac:dyDescent="0.15"/>
  <cols>
    <col min="1" max="5" width="18.33203125" style="48"/>
    <col min="6" max="6" width="24.33203125" style="48" customWidth="1"/>
    <col min="7" max="7" width="26.33203125" style="48" customWidth="1"/>
    <col min="8" max="18" width="18.33203125" style="48" customWidth="1"/>
    <col min="19" max="19" width="14.5" style="48" customWidth="1"/>
    <col min="20" max="21" width="18.33203125" style="48"/>
    <col min="22" max="43" width="23.5" style="48" hidden="1" customWidth="1"/>
    <col min="44" max="44" width="20.33203125" style="35" customWidth="1"/>
    <col min="45" max="45" width="25.33203125" style="47" hidden="1" customWidth="1"/>
    <col min="46" max="51" width="18.33203125" style="35"/>
    <col min="52" max="52" width="9.1640625" style="35" bestFit="1" customWidth="1"/>
    <col min="53" max="75" width="18.33203125" style="35"/>
    <col min="76" max="16384" width="18.33203125" style="48"/>
  </cols>
  <sheetData>
    <row r="1" spans="1:75" ht="15" customHeight="1" x14ac:dyDescent="0.15">
      <c r="AZ1" s="69" t="s">
        <v>297</v>
      </c>
      <c r="BI1" s="69" t="s">
        <v>297</v>
      </c>
    </row>
    <row r="2" spans="1:75" ht="50.25"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s="56" customFormat="1" ht="111.75" customHeight="1" x14ac:dyDescent="0.15">
      <c r="A3" s="30" t="s">
        <v>8</v>
      </c>
      <c r="B3" s="30" t="s">
        <v>265</v>
      </c>
      <c r="C3" s="30" t="s">
        <v>0</v>
      </c>
      <c r="D3" s="30" t="s">
        <v>301</v>
      </c>
      <c r="E3" s="30" t="s">
        <v>137</v>
      </c>
      <c r="F3" s="30" t="s">
        <v>163</v>
      </c>
      <c r="G3" s="30" t="s">
        <v>167</v>
      </c>
      <c r="H3" s="49" t="s">
        <v>2</v>
      </c>
      <c r="I3" s="49" t="s">
        <v>520</v>
      </c>
      <c r="J3" s="49" t="s">
        <v>3</v>
      </c>
      <c r="K3" s="49" t="s">
        <v>4</v>
      </c>
      <c r="L3" s="49" t="s">
        <v>5</v>
      </c>
      <c r="M3" s="49" t="s">
        <v>7</v>
      </c>
      <c r="N3" s="49" t="s">
        <v>6</v>
      </c>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T3" s="35"/>
      <c r="AU3" s="35"/>
      <c r="AV3" s="35"/>
      <c r="AW3" s="35"/>
      <c r="AX3" s="35"/>
      <c r="AY3" s="35"/>
      <c r="AZ3" s="68"/>
      <c r="BA3" s="68"/>
      <c r="BB3" s="68"/>
      <c r="BC3" s="68"/>
      <c r="BD3" s="68"/>
      <c r="BE3" s="68"/>
      <c r="BF3" s="68"/>
      <c r="BG3" s="68"/>
      <c r="BH3" s="35"/>
      <c r="BI3" s="68"/>
      <c r="BJ3" s="68"/>
      <c r="BK3" s="68"/>
      <c r="BL3" s="68"/>
      <c r="BM3" s="68"/>
      <c r="BN3" s="68"/>
      <c r="BO3" s="68"/>
      <c r="BP3" s="68"/>
      <c r="BQ3" s="68"/>
      <c r="BR3" s="68"/>
      <c r="BS3" s="68"/>
      <c r="BT3" s="68"/>
      <c r="BU3" s="68"/>
      <c r="BV3" s="68"/>
      <c r="BW3" s="68"/>
    </row>
    <row r="4" spans="1:75" ht="60.75" customHeight="1" x14ac:dyDescent="0.15">
      <c r="A4" s="29">
        <v>1</v>
      </c>
      <c r="B4" s="30" t="s">
        <v>275</v>
      </c>
      <c r="C4" s="29" t="s">
        <v>190</v>
      </c>
      <c r="D4" s="29" t="s">
        <v>187</v>
      </c>
      <c r="E4" s="29">
        <v>2022</v>
      </c>
      <c r="F4" s="30" t="s">
        <v>276</v>
      </c>
      <c r="G4" s="30"/>
      <c r="H4" s="49" t="s">
        <v>15</v>
      </c>
      <c r="I4" s="52">
        <v>500</v>
      </c>
      <c r="J4" s="49" t="s">
        <v>528</v>
      </c>
      <c r="K4" s="49" t="s">
        <v>535</v>
      </c>
      <c r="L4" s="49" t="s">
        <v>536</v>
      </c>
      <c r="M4" s="49" t="s">
        <v>537</v>
      </c>
      <c r="N4" s="49" t="s">
        <v>56</v>
      </c>
      <c r="O4" s="115">
        <f>0.9*0.3*0.2*T4</f>
        <v>108000.00000000001</v>
      </c>
      <c r="P4" s="115">
        <f>0.9*0.3*0.8*T4</f>
        <v>432000.00000000006</v>
      </c>
      <c r="Q4" s="115">
        <f>0.9*0.7*0.3*T4</f>
        <v>378000</v>
      </c>
      <c r="R4" s="115">
        <f>0.9*0.7*0.7*T4</f>
        <v>881999.99999999988</v>
      </c>
      <c r="S4" s="115">
        <f t="shared" ref="S4" si="0">T4*0.1</f>
        <v>200000</v>
      </c>
      <c r="T4" s="57">
        <f>I4*4000</f>
        <v>2000000</v>
      </c>
      <c r="U4" s="39">
        <f>ROUND(0.5%*T4,-2)</f>
        <v>10000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65">
        <v>36.06666666666667</v>
      </c>
      <c r="AS4" s="70" t="str">
        <f>IF(BW4=14,"","This Project does not fully meet qualification criteria")</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60.75" customHeight="1" x14ac:dyDescent="0.15">
      <c r="A5" s="29">
        <v>2</v>
      </c>
      <c r="B5" s="30" t="s">
        <v>277</v>
      </c>
      <c r="C5" s="29" t="s">
        <v>190</v>
      </c>
      <c r="D5" s="29" t="s">
        <v>187</v>
      </c>
      <c r="E5" s="29">
        <v>2021</v>
      </c>
      <c r="F5" s="30" t="s">
        <v>563</v>
      </c>
      <c r="G5" s="30" t="s">
        <v>562</v>
      </c>
      <c r="H5" s="49" t="s">
        <v>559</v>
      </c>
      <c r="I5" s="52">
        <v>820</v>
      </c>
      <c r="J5" s="49" t="s">
        <v>528</v>
      </c>
      <c r="K5" s="49" t="s">
        <v>527</v>
      </c>
      <c r="L5" s="49" t="s">
        <v>560</v>
      </c>
      <c r="M5" s="49" t="s">
        <v>561</v>
      </c>
      <c r="N5" s="49" t="s">
        <v>568</v>
      </c>
      <c r="O5" s="115">
        <f>0.3*0.2*T5</f>
        <v>150000</v>
      </c>
      <c r="P5" s="115">
        <f>0.3*0.8*T5</f>
        <v>600000</v>
      </c>
      <c r="Q5" s="115">
        <f>0.65*0.4*T5</f>
        <v>650000</v>
      </c>
      <c r="R5" s="115">
        <f>0.65*0.6*T5</f>
        <v>975000</v>
      </c>
      <c r="S5" s="115">
        <f>T5*0.05</f>
        <v>125000</v>
      </c>
      <c r="T5" s="57">
        <v>2500000</v>
      </c>
      <c r="U5" s="39">
        <f>0.01*T5</f>
        <v>25000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65">
        <v>31.866666666666667</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66" si="1">SUM(BI5:BV5)</f>
        <v>14</v>
      </c>
    </row>
    <row r="6" spans="1:75" ht="50.25" customHeight="1" x14ac:dyDescent="0.15">
      <c r="A6" s="29">
        <v>3</v>
      </c>
      <c r="B6" s="30" t="s">
        <v>286</v>
      </c>
      <c r="C6" s="29" t="s">
        <v>190</v>
      </c>
      <c r="D6" s="29" t="s">
        <v>587</v>
      </c>
      <c r="E6" s="29">
        <v>2022</v>
      </c>
      <c r="F6" s="30" t="s">
        <v>588</v>
      </c>
      <c r="G6" s="30"/>
      <c r="H6" s="52" t="s">
        <v>545</v>
      </c>
      <c r="I6" s="52" t="s">
        <v>545</v>
      </c>
      <c r="J6" s="52" t="s">
        <v>545</v>
      </c>
      <c r="K6" s="52" t="s">
        <v>545</v>
      </c>
      <c r="L6" s="52" t="s">
        <v>545</v>
      </c>
      <c r="M6" s="52" t="s">
        <v>545</v>
      </c>
      <c r="N6" s="52" t="s">
        <v>545</v>
      </c>
      <c r="O6" s="115">
        <f t="shared" ref="O6" si="2">0.9*0.25*0.2*T6</f>
        <v>45000.000000000007</v>
      </c>
      <c r="P6" s="115">
        <f t="shared" ref="P6" si="3">0.9*0.25*0.8*T6</f>
        <v>180000.00000000003</v>
      </c>
      <c r="Q6" s="115">
        <f>0.9*0.75*0.2*T6</f>
        <v>135000</v>
      </c>
      <c r="R6" s="115">
        <f>0.9*0.75*0.8*T6</f>
        <v>540000</v>
      </c>
      <c r="S6" s="115">
        <f t="shared" ref="S6" si="4">T6*0.1</f>
        <v>100000</v>
      </c>
      <c r="T6" s="59">
        <v>1000000</v>
      </c>
      <c r="U6" s="43">
        <f>2%*T6</f>
        <v>20000</v>
      </c>
      <c r="V6" s="54" t="s">
        <v>154</v>
      </c>
      <c r="W6" s="54" t="s">
        <v>154</v>
      </c>
      <c r="X6" s="54" t="s">
        <v>154</v>
      </c>
      <c r="Y6" s="54" t="s">
        <v>154</v>
      </c>
      <c r="Z6" s="54" t="s">
        <v>154</v>
      </c>
      <c r="AA6" s="54" t="s">
        <v>154</v>
      </c>
      <c r="AB6" s="54" t="s">
        <v>154</v>
      </c>
      <c r="AC6" s="54" t="s">
        <v>154</v>
      </c>
      <c r="AD6" s="54" t="s">
        <v>154</v>
      </c>
      <c r="AE6" s="54" t="s">
        <v>154</v>
      </c>
      <c r="AF6" s="54" t="s">
        <v>154</v>
      </c>
      <c r="AG6" s="54" t="s">
        <v>154</v>
      </c>
      <c r="AH6" s="54" t="s">
        <v>154</v>
      </c>
      <c r="AI6" s="54" t="s">
        <v>154</v>
      </c>
      <c r="AJ6" s="58"/>
      <c r="AK6" s="58"/>
      <c r="AL6" s="58"/>
      <c r="AM6" s="58"/>
      <c r="AN6" s="58"/>
      <c r="AO6" s="58"/>
      <c r="AP6" s="58"/>
      <c r="AQ6" s="58"/>
      <c r="AR6" s="65">
        <v>46.06666666666667</v>
      </c>
      <c r="AS6" s="70" t="str">
        <f t="shared" ref="AS6:AS69" si="5">IF(BW6=14,"","This Project does not fully meet qualification criteria")</f>
        <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f>VLOOKUP(V6,'Validation Lists'!$B$229:$C$230,2,FALSE)</f>
        <v>1</v>
      </c>
      <c r="BJ6" s="68">
        <f>VLOOKUP(W6,'Validation Lists'!$B$229:$C$230,2,FALSE)</f>
        <v>1</v>
      </c>
      <c r="BK6" s="68">
        <f>VLOOKUP(X6,'Validation Lists'!$B$229:$C$230,2,FALSE)</f>
        <v>1</v>
      </c>
      <c r="BL6" s="68">
        <f>VLOOKUP(Y6,'Validation Lists'!$B$229:$C$230,2,FALSE)</f>
        <v>1</v>
      </c>
      <c r="BM6" s="68">
        <f>VLOOKUP(Z6,'Validation Lists'!$B$229:$C$230,2,FALSE)</f>
        <v>1</v>
      </c>
      <c r="BN6" s="68">
        <f>VLOOKUP(AA6,'Validation Lists'!$B$229:$C$230,2,FALSE)</f>
        <v>1</v>
      </c>
      <c r="BO6" s="68">
        <f>VLOOKUP(AB6,'Validation Lists'!$B$229:$C$230,2,FALSE)</f>
        <v>1</v>
      </c>
      <c r="BP6" s="68">
        <f>VLOOKUP(AC6,'Validation Lists'!$B$229:$C$230,2,FALSE)</f>
        <v>1</v>
      </c>
      <c r="BQ6" s="68">
        <f>VLOOKUP(AD6,'Validation Lists'!$B$229:$C$230,2,FALSE)</f>
        <v>1</v>
      </c>
      <c r="BR6" s="68">
        <f>VLOOKUP(AE6,'Validation Lists'!$B$229:$C$230,2,FALSE)</f>
        <v>1</v>
      </c>
      <c r="BS6" s="68">
        <f>VLOOKUP(AF6,'Validation Lists'!$B$229:$C$230,2,FALSE)</f>
        <v>1</v>
      </c>
      <c r="BT6" s="68">
        <f>VLOOKUP(AG6,'Validation Lists'!$B$229:$C$230,2,FALSE)</f>
        <v>1</v>
      </c>
      <c r="BU6" s="68">
        <f>VLOOKUP(AH6,'Validation Lists'!$B$229:$C$230,2,FALSE)</f>
        <v>1</v>
      </c>
      <c r="BV6" s="68">
        <f>VLOOKUP(AI6,'Validation Lists'!$B$229:$C$230,2,FALSE)</f>
        <v>1</v>
      </c>
      <c r="BW6" s="68">
        <f t="shared" si="1"/>
        <v>14</v>
      </c>
    </row>
    <row r="7" spans="1:75" ht="50.25" customHeight="1" x14ac:dyDescent="0.15">
      <c r="A7" s="29"/>
      <c r="B7" s="30"/>
      <c r="C7" s="29"/>
      <c r="D7" s="29"/>
      <c r="E7" s="29"/>
      <c r="F7" s="30"/>
      <c r="G7" s="30"/>
      <c r="H7" s="52"/>
      <c r="I7" s="52"/>
      <c r="J7" s="52"/>
      <c r="K7" s="52"/>
      <c r="L7" s="52"/>
      <c r="M7" s="52"/>
      <c r="N7" s="52"/>
      <c r="O7" s="53"/>
      <c r="P7" s="53"/>
      <c r="Q7" s="53"/>
      <c r="R7" s="53"/>
      <c r="S7" s="53"/>
      <c r="T7" s="121"/>
      <c r="U7" s="43"/>
      <c r="V7" s="54"/>
      <c r="W7" s="54"/>
      <c r="X7" s="54"/>
      <c r="Y7" s="54"/>
      <c r="Z7" s="54"/>
      <c r="AA7" s="54"/>
      <c r="AB7" s="54"/>
      <c r="AC7" s="54"/>
      <c r="AD7" s="54"/>
      <c r="AE7" s="54"/>
      <c r="AF7" s="54"/>
      <c r="AG7" s="54"/>
      <c r="AH7" s="54"/>
      <c r="AI7" s="54"/>
      <c r="AJ7" s="58"/>
      <c r="AK7" s="58"/>
      <c r="AL7" s="58"/>
      <c r="AM7" s="58"/>
      <c r="AN7" s="58"/>
      <c r="AO7" s="58"/>
      <c r="AP7" s="58"/>
      <c r="AQ7" s="58"/>
      <c r="AR7" s="52"/>
      <c r="AS7" s="70" t="e">
        <f t="shared" si="5"/>
        <v>#N/A</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t="e">
        <f>VLOOKUP(V7,'Validation Lists'!$B$229:$C$230,2,FALSE)</f>
        <v>#N/A</v>
      </c>
      <c r="BJ7" s="68" t="e">
        <f>VLOOKUP(W7,'Validation Lists'!$B$229:$C$230,2,FALSE)</f>
        <v>#N/A</v>
      </c>
      <c r="BK7" s="68" t="e">
        <f>VLOOKUP(X7,'Validation Lists'!$B$229:$C$230,2,FALSE)</f>
        <v>#N/A</v>
      </c>
      <c r="BL7" s="68" t="e">
        <f>VLOOKUP(Y7,'Validation Lists'!$B$229:$C$230,2,FALSE)</f>
        <v>#N/A</v>
      </c>
      <c r="BM7" s="68" t="e">
        <f>VLOOKUP(Z7,'Validation Lists'!$B$229:$C$230,2,FALSE)</f>
        <v>#N/A</v>
      </c>
      <c r="BN7" s="68" t="e">
        <f>VLOOKUP(AA7,'Validation Lists'!$B$229:$C$230,2,FALSE)</f>
        <v>#N/A</v>
      </c>
      <c r="BO7" s="68" t="e">
        <f>VLOOKUP(AB7,'Validation Lists'!$B$229:$C$230,2,FALSE)</f>
        <v>#N/A</v>
      </c>
      <c r="BP7" s="68" t="e">
        <f>VLOOKUP(AC7,'Validation Lists'!$B$229:$C$230,2,FALSE)</f>
        <v>#N/A</v>
      </c>
      <c r="BQ7" s="68" t="e">
        <f>VLOOKUP(AD7,'Validation Lists'!$B$229:$C$230,2,FALSE)</f>
        <v>#N/A</v>
      </c>
      <c r="BR7" s="68" t="e">
        <f>VLOOKUP(AE7,'Validation Lists'!$B$229:$C$230,2,FALSE)</f>
        <v>#N/A</v>
      </c>
      <c r="BS7" s="68" t="e">
        <f>VLOOKUP(AF7,'Validation Lists'!$B$229:$C$230,2,FALSE)</f>
        <v>#N/A</v>
      </c>
      <c r="BT7" s="68" t="e">
        <f>VLOOKUP(AG7,'Validation Lists'!$B$229:$C$230,2,FALSE)</f>
        <v>#N/A</v>
      </c>
      <c r="BU7" s="68" t="e">
        <f>VLOOKUP(AH7,'Validation Lists'!$B$229:$C$230,2,FALSE)</f>
        <v>#N/A</v>
      </c>
      <c r="BV7" s="68" t="e">
        <f>VLOOKUP(AI7,'Validation Lists'!$B$229:$C$230,2,FALSE)</f>
        <v>#N/A</v>
      </c>
      <c r="BW7" s="68" t="e">
        <f t="shared" si="1"/>
        <v>#N/A</v>
      </c>
    </row>
    <row r="8" spans="1:75" ht="77.5" customHeight="1" x14ac:dyDescent="0.15">
      <c r="A8" s="29"/>
      <c r="B8" s="29"/>
      <c r="C8" s="29"/>
      <c r="D8" s="29"/>
      <c r="E8" s="29"/>
      <c r="F8" s="30"/>
      <c r="G8" s="30"/>
      <c r="H8" s="52"/>
      <c r="I8" s="52"/>
      <c r="J8" s="52"/>
      <c r="K8" s="52"/>
      <c r="L8" s="52"/>
      <c r="M8" s="52"/>
      <c r="N8" s="52"/>
      <c r="O8" s="53"/>
      <c r="P8" s="53"/>
      <c r="Q8" s="53"/>
      <c r="R8" s="53"/>
      <c r="S8" s="53"/>
      <c r="T8" s="53"/>
      <c r="U8" s="53"/>
      <c r="V8" s="54"/>
      <c r="W8" s="54"/>
      <c r="X8" s="54"/>
      <c r="Y8" s="54"/>
      <c r="Z8" s="54"/>
      <c r="AA8" s="54"/>
      <c r="AB8" s="54"/>
      <c r="AC8" s="54"/>
      <c r="AD8" s="54"/>
      <c r="AE8" s="54"/>
      <c r="AF8" s="54"/>
      <c r="AG8" s="54"/>
      <c r="AH8" s="54"/>
      <c r="AI8" s="54"/>
      <c r="AJ8" s="58"/>
      <c r="AK8" s="58"/>
      <c r="AL8" s="58"/>
      <c r="AM8" s="58"/>
      <c r="AN8" s="58"/>
      <c r="AO8" s="58"/>
      <c r="AP8" s="58"/>
      <c r="AQ8" s="58"/>
      <c r="AR8" s="52"/>
      <c r="AS8" s="70" t="e">
        <f t="shared" si="5"/>
        <v>#N/A</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t="e">
        <f>VLOOKUP(V8,'Validation Lists'!$B$229:$C$230,2,FALSE)</f>
        <v>#N/A</v>
      </c>
      <c r="BJ8" s="68" t="e">
        <f>VLOOKUP(W8,'Validation Lists'!$B$229:$C$230,2,FALSE)</f>
        <v>#N/A</v>
      </c>
      <c r="BK8" s="68" t="e">
        <f>VLOOKUP(X8,'Validation Lists'!$B$229:$C$230,2,FALSE)</f>
        <v>#N/A</v>
      </c>
      <c r="BL8" s="68" t="e">
        <f>VLOOKUP(Y8,'Validation Lists'!$B$229:$C$230,2,FALSE)</f>
        <v>#N/A</v>
      </c>
      <c r="BM8" s="68" t="e">
        <f>VLOOKUP(Z8,'Validation Lists'!$B$229:$C$230,2,FALSE)</f>
        <v>#N/A</v>
      </c>
      <c r="BN8" s="68" t="e">
        <f>VLOOKUP(AA8,'Validation Lists'!$B$229:$C$230,2,FALSE)</f>
        <v>#N/A</v>
      </c>
      <c r="BO8" s="68" t="e">
        <f>VLOOKUP(AB8,'Validation Lists'!$B$229:$C$230,2,FALSE)</f>
        <v>#N/A</v>
      </c>
      <c r="BP8" s="68" t="e">
        <f>VLOOKUP(AC8,'Validation Lists'!$B$229:$C$230,2,FALSE)</f>
        <v>#N/A</v>
      </c>
      <c r="BQ8" s="68" t="e">
        <f>VLOOKUP(AD8,'Validation Lists'!$B$229:$C$230,2,FALSE)</f>
        <v>#N/A</v>
      </c>
      <c r="BR8" s="68" t="e">
        <f>VLOOKUP(AE8,'Validation Lists'!$B$229:$C$230,2,FALSE)</f>
        <v>#N/A</v>
      </c>
      <c r="BS8" s="68" t="e">
        <f>VLOOKUP(AF8,'Validation Lists'!$B$229:$C$230,2,FALSE)</f>
        <v>#N/A</v>
      </c>
      <c r="BT8" s="68" t="e">
        <f>VLOOKUP(AG8,'Validation Lists'!$B$229:$C$230,2,FALSE)</f>
        <v>#N/A</v>
      </c>
      <c r="BU8" s="68" t="e">
        <f>VLOOKUP(AH8,'Validation Lists'!$B$229:$C$230,2,FALSE)</f>
        <v>#N/A</v>
      </c>
      <c r="BV8" s="68" t="e">
        <f>VLOOKUP(AI8,'Validation Lists'!$B$229:$C$230,2,FALSE)</f>
        <v>#N/A</v>
      </c>
      <c r="BW8" s="68" t="e">
        <f t="shared" si="1"/>
        <v>#N/A</v>
      </c>
    </row>
    <row r="9" spans="1:75" ht="77.5" customHeight="1" x14ac:dyDescent="0.15">
      <c r="A9" s="29"/>
      <c r="B9" s="29"/>
      <c r="C9" s="29"/>
      <c r="D9" s="29"/>
      <c r="E9" s="29"/>
      <c r="F9" s="30"/>
      <c r="G9" s="30"/>
      <c r="H9" s="52"/>
      <c r="I9" s="52"/>
      <c r="J9" s="52"/>
      <c r="K9" s="52"/>
      <c r="L9" s="52"/>
      <c r="M9" s="52"/>
      <c r="N9" s="52"/>
      <c r="O9" s="53"/>
      <c r="P9" s="53"/>
      <c r="Q9" s="53"/>
      <c r="R9" s="53"/>
      <c r="S9" s="53"/>
      <c r="T9" s="53"/>
      <c r="U9" s="53"/>
      <c r="V9" s="54"/>
      <c r="W9" s="54"/>
      <c r="X9" s="54"/>
      <c r="Y9" s="54"/>
      <c r="Z9" s="54"/>
      <c r="AA9" s="54"/>
      <c r="AB9" s="54"/>
      <c r="AC9" s="54"/>
      <c r="AD9" s="54"/>
      <c r="AE9" s="54"/>
      <c r="AF9" s="54"/>
      <c r="AG9" s="54"/>
      <c r="AH9" s="54"/>
      <c r="AI9" s="54"/>
      <c r="AJ9" s="58"/>
      <c r="AK9" s="58"/>
      <c r="AL9" s="58"/>
      <c r="AM9" s="58"/>
      <c r="AN9" s="58"/>
      <c r="AO9" s="58"/>
      <c r="AP9" s="58"/>
      <c r="AQ9" s="58"/>
      <c r="AR9" s="52"/>
      <c r="AS9" s="70" t="e">
        <f t="shared" si="5"/>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si="1"/>
        <v>#N/A</v>
      </c>
    </row>
    <row r="10" spans="1:75" ht="77.5" customHeight="1" x14ac:dyDescent="0.15">
      <c r="A10" s="29"/>
      <c r="B10" s="29"/>
      <c r="C10" s="29"/>
      <c r="D10" s="29"/>
      <c r="E10" s="29"/>
      <c r="F10" s="30"/>
      <c r="G10" s="30"/>
      <c r="H10" s="52"/>
      <c r="I10" s="52"/>
      <c r="J10" s="52"/>
      <c r="K10" s="52"/>
      <c r="L10" s="52"/>
      <c r="M10" s="52"/>
      <c r="N10" s="52"/>
      <c r="O10" s="53"/>
      <c r="P10" s="53"/>
      <c r="Q10" s="53"/>
      <c r="R10" s="53"/>
      <c r="S10" s="53"/>
      <c r="T10" s="53"/>
      <c r="U10" s="53"/>
      <c r="V10" s="54"/>
      <c r="W10" s="54"/>
      <c r="X10" s="54"/>
      <c r="Y10" s="54"/>
      <c r="Z10" s="54"/>
      <c r="AA10" s="54"/>
      <c r="AB10" s="54"/>
      <c r="AC10" s="54"/>
      <c r="AD10" s="54"/>
      <c r="AE10" s="54"/>
      <c r="AF10" s="54"/>
      <c r="AG10" s="54"/>
      <c r="AH10" s="54"/>
      <c r="AI10" s="54"/>
      <c r="AJ10" s="58"/>
      <c r="AK10" s="58"/>
      <c r="AL10" s="58"/>
      <c r="AM10" s="58"/>
      <c r="AN10" s="58"/>
      <c r="AO10" s="58"/>
      <c r="AP10" s="58"/>
      <c r="AQ10" s="58"/>
      <c r="AR10" s="52" t="e">
        <f t="shared" ref="AR10:AR68" si="6">ROUND((AZ$2*AZ10+BA$2*BA10+BB$2*BB10+BC$2*BC10+BD$2*BD10+BE$2*BE10+BF$2*BF10+BG$2*BG10)/3,0)</f>
        <v>#N/A</v>
      </c>
      <c r="AS10" s="70" t="e">
        <f t="shared" si="5"/>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1"/>
        <v>#N/A</v>
      </c>
    </row>
    <row r="11" spans="1:75" ht="77.5" customHeight="1" x14ac:dyDescent="0.15">
      <c r="A11" s="29"/>
      <c r="B11" s="29"/>
      <c r="C11" s="29"/>
      <c r="D11" s="29"/>
      <c r="E11" s="29"/>
      <c r="F11" s="30"/>
      <c r="G11" s="30"/>
      <c r="H11" s="52"/>
      <c r="I11" s="52"/>
      <c r="J11" s="52"/>
      <c r="K11" s="52"/>
      <c r="L11" s="52"/>
      <c r="M11" s="52"/>
      <c r="N11" s="52"/>
      <c r="O11" s="53"/>
      <c r="P11" s="53"/>
      <c r="Q11" s="53"/>
      <c r="R11" s="53"/>
      <c r="S11" s="53"/>
      <c r="T11" s="53"/>
      <c r="U11" s="53"/>
      <c r="V11" s="54"/>
      <c r="W11" s="54"/>
      <c r="X11" s="54"/>
      <c r="Y11" s="54"/>
      <c r="Z11" s="54"/>
      <c r="AA11" s="54"/>
      <c r="AB11" s="54"/>
      <c r="AC11" s="54"/>
      <c r="AD11" s="54"/>
      <c r="AE11" s="54"/>
      <c r="AF11" s="54"/>
      <c r="AG11" s="54"/>
      <c r="AH11" s="54"/>
      <c r="AI11" s="54"/>
      <c r="AJ11" s="58"/>
      <c r="AK11" s="58"/>
      <c r="AL11" s="58"/>
      <c r="AM11" s="58"/>
      <c r="AN11" s="58"/>
      <c r="AO11" s="58"/>
      <c r="AP11" s="58"/>
      <c r="AQ11" s="58"/>
      <c r="AR11" s="52" t="e">
        <f t="shared" si="6"/>
        <v>#N/A</v>
      </c>
      <c r="AS11" s="70" t="e">
        <f t="shared" si="5"/>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1"/>
        <v>#N/A</v>
      </c>
    </row>
    <row r="12" spans="1:75" ht="77.5" customHeight="1" x14ac:dyDescent="0.15">
      <c r="A12" s="29"/>
      <c r="B12" s="29"/>
      <c r="C12" s="29"/>
      <c r="D12" s="29"/>
      <c r="E12" s="29"/>
      <c r="F12" s="30"/>
      <c r="G12" s="30"/>
      <c r="H12" s="52"/>
      <c r="I12" s="52"/>
      <c r="J12" s="52"/>
      <c r="K12" s="52"/>
      <c r="L12" s="52"/>
      <c r="M12" s="52"/>
      <c r="N12" s="52"/>
      <c r="O12" s="53"/>
      <c r="P12" s="53"/>
      <c r="Q12" s="53"/>
      <c r="R12" s="53"/>
      <c r="S12" s="53"/>
      <c r="T12" s="53"/>
      <c r="U12" s="53"/>
      <c r="V12" s="54"/>
      <c r="W12" s="54"/>
      <c r="X12" s="54"/>
      <c r="Y12" s="54"/>
      <c r="Z12" s="54"/>
      <c r="AA12" s="54"/>
      <c r="AB12" s="54"/>
      <c r="AC12" s="54"/>
      <c r="AD12" s="54"/>
      <c r="AE12" s="54"/>
      <c r="AF12" s="54"/>
      <c r="AG12" s="54"/>
      <c r="AH12" s="54"/>
      <c r="AI12" s="54"/>
      <c r="AJ12" s="58"/>
      <c r="AK12" s="58"/>
      <c r="AL12" s="58"/>
      <c r="AM12" s="58"/>
      <c r="AN12" s="58"/>
      <c r="AO12" s="58"/>
      <c r="AP12" s="58"/>
      <c r="AQ12" s="58"/>
      <c r="AR12" s="52" t="e">
        <f t="shared" si="6"/>
        <v>#N/A</v>
      </c>
      <c r="AS12" s="70" t="e">
        <f t="shared" si="5"/>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1"/>
        <v>#N/A</v>
      </c>
    </row>
    <row r="13" spans="1:75" ht="77.5" customHeight="1" x14ac:dyDescent="0.15">
      <c r="A13" s="29"/>
      <c r="B13" s="29"/>
      <c r="C13" s="29"/>
      <c r="D13" s="29"/>
      <c r="E13" s="29"/>
      <c r="F13" s="30"/>
      <c r="G13" s="30"/>
      <c r="H13" s="52"/>
      <c r="I13" s="52"/>
      <c r="J13" s="52"/>
      <c r="K13" s="52"/>
      <c r="L13" s="52"/>
      <c r="M13" s="52"/>
      <c r="N13" s="52"/>
      <c r="O13" s="53"/>
      <c r="P13" s="53"/>
      <c r="Q13" s="53"/>
      <c r="R13" s="53"/>
      <c r="S13" s="53"/>
      <c r="T13" s="53"/>
      <c r="U13" s="53"/>
      <c r="V13" s="54"/>
      <c r="W13" s="54"/>
      <c r="X13" s="54"/>
      <c r="Y13" s="54"/>
      <c r="Z13" s="54"/>
      <c r="AA13" s="54"/>
      <c r="AB13" s="54"/>
      <c r="AC13" s="54"/>
      <c r="AD13" s="54"/>
      <c r="AE13" s="54"/>
      <c r="AF13" s="54"/>
      <c r="AG13" s="54"/>
      <c r="AH13" s="54"/>
      <c r="AI13" s="54"/>
      <c r="AJ13" s="58"/>
      <c r="AK13" s="58"/>
      <c r="AL13" s="58"/>
      <c r="AM13" s="58"/>
      <c r="AN13" s="58"/>
      <c r="AO13" s="58"/>
      <c r="AP13" s="58"/>
      <c r="AQ13" s="58"/>
      <c r="AR13" s="52" t="e">
        <f t="shared" si="6"/>
        <v>#N/A</v>
      </c>
      <c r="AS13" s="70" t="e">
        <f t="shared" si="5"/>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1"/>
        <v>#N/A</v>
      </c>
    </row>
    <row r="14" spans="1:75" ht="77.5" customHeight="1" x14ac:dyDescent="0.15">
      <c r="A14" s="29"/>
      <c r="B14" s="29"/>
      <c r="C14" s="29"/>
      <c r="D14" s="29"/>
      <c r="E14" s="29"/>
      <c r="F14" s="30"/>
      <c r="G14" s="30"/>
      <c r="H14" s="52"/>
      <c r="I14" s="52"/>
      <c r="J14" s="52"/>
      <c r="K14" s="52"/>
      <c r="L14" s="52"/>
      <c r="M14" s="52"/>
      <c r="N14" s="52"/>
      <c r="O14" s="53"/>
      <c r="P14" s="53"/>
      <c r="Q14" s="53"/>
      <c r="R14" s="53"/>
      <c r="S14" s="53"/>
      <c r="T14" s="53"/>
      <c r="U14" s="53"/>
      <c r="V14" s="54"/>
      <c r="W14" s="54"/>
      <c r="X14" s="54"/>
      <c r="Y14" s="54"/>
      <c r="Z14" s="54"/>
      <c r="AA14" s="54"/>
      <c r="AB14" s="54"/>
      <c r="AC14" s="54"/>
      <c r="AD14" s="54"/>
      <c r="AE14" s="54"/>
      <c r="AF14" s="54"/>
      <c r="AG14" s="54"/>
      <c r="AH14" s="54"/>
      <c r="AI14" s="54"/>
      <c r="AJ14" s="58"/>
      <c r="AK14" s="58"/>
      <c r="AL14" s="58"/>
      <c r="AM14" s="58"/>
      <c r="AN14" s="58"/>
      <c r="AO14" s="58"/>
      <c r="AP14" s="58"/>
      <c r="AQ14" s="58"/>
      <c r="AR14" s="52" t="e">
        <f t="shared" si="6"/>
        <v>#N/A</v>
      </c>
      <c r="AS14" s="70" t="e">
        <f t="shared" si="5"/>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1"/>
        <v>#N/A</v>
      </c>
    </row>
    <row r="15" spans="1:75" ht="77.5" customHeight="1" x14ac:dyDescent="0.15">
      <c r="A15" s="29"/>
      <c r="B15" s="29"/>
      <c r="C15" s="29"/>
      <c r="D15" s="29"/>
      <c r="E15" s="29"/>
      <c r="F15" s="30"/>
      <c r="G15" s="30"/>
      <c r="H15" s="52"/>
      <c r="I15" s="52"/>
      <c r="J15" s="52"/>
      <c r="K15" s="52"/>
      <c r="L15" s="52"/>
      <c r="M15" s="52"/>
      <c r="N15" s="52"/>
      <c r="O15" s="53"/>
      <c r="P15" s="53"/>
      <c r="Q15" s="53"/>
      <c r="R15" s="53"/>
      <c r="S15" s="53"/>
      <c r="T15" s="53"/>
      <c r="U15" s="53"/>
      <c r="V15" s="54"/>
      <c r="W15" s="54"/>
      <c r="X15" s="54"/>
      <c r="Y15" s="54"/>
      <c r="Z15" s="54"/>
      <c r="AA15" s="54"/>
      <c r="AB15" s="54"/>
      <c r="AC15" s="54"/>
      <c r="AD15" s="54"/>
      <c r="AE15" s="54"/>
      <c r="AF15" s="54"/>
      <c r="AG15" s="54"/>
      <c r="AH15" s="54"/>
      <c r="AI15" s="54"/>
      <c r="AJ15" s="58"/>
      <c r="AK15" s="58"/>
      <c r="AL15" s="58"/>
      <c r="AM15" s="58"/>
      <c r="AN15" s="58"/>
      <c r="AO15" s="58"/>
      <c r="AP15" s="58"/>
      <c r="AQ15" s="58"/>
      <c r="AR15" s="52" t="e">
        <f t="shared" si="6"/>
        <v>#N/A</v>
      </c>
      <c r="AS15" s="70" t="e">
        <f t="shared" si="5"/>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1"/>
        <v>#N/A</v>
      </c>
    </row>
    <row r="16" spans="1:75" ht="77.5" customHeight="1" x14ac:dyDescent="0.15">
      <c r="A16" s="29"/>
      <c r="B16" s="29"/>
      <c r="C16" s="29"/>
      <c r="D16" s="29"/>
      <c r="E16" s="29"/>
      <c r="F16" s="30"/>
      <c r="G16" s="30"/>
      <c r="H16" s="52"/>
      <c r="I16" s="52"/>
      <c r="J16" s="52"/>
      <c r="K16" s="52"/>
      <c r="L16" s="52"/>
      <c r="M16" s="52"/>
      <c r="N16" s="52"/>
      <c r="O16" s="53"/>
      <c r="P16" s="53"/>
      <c r="Q16" s="53"/>
      <c r="R16" s="53"/>
      <c r="S16" s="53"/>
      <c r="T16" s="53"/>
      <c r="U16" s="53"/>
      <c r="V16" s="60"/>
      <c r="W16" s="60"/>
      <c r="X16" s="60"/>
      <c r="Y16" s="60"/>
      <c r="Z16" s="60"/>
      <c r="AA16" s="60"/>
      <c r="AB16" s="60"/>
      <c r="AC16" s="60"/>
      <c r="AD16" s="60"/>
      <c r="AE16" s="60"/>
      <c r="AF16" s="60"/>
      <c r="AG16" s="60"/>
      <c r="AH16" s="60"/>
      <c r="AI16" s="60"/>
      <c r="AJ16" s="58"/>
      <c r="AK16" s="58"/>
      <c r="AL16" s="58"/>
      <c r="AM16" s="58"/>
      <c r="AN16" s="58"/>
      <c r="AO16" s="58"/>
      <c r="AP16" s="58"/>
      <c r="AQ16" s="58"/>
      <c r="AR16" s="52" t="e">
        <f t="shared" si="6"/>
        <v>#N/A</v>
      </c>
      <c r="AS16" s="70" t="e">
        <f t="shared" si="5"/>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1"/>
        <v>#N/A</v>
      </c>
    </row>
    <row r="17" spans="1:75" ht="77.5" customHeight="1" x14ac:dyDescent="0.15">
      <c r="A17" s="29"/>
      <c r="B17" s="29"/>
      <c r="C17" s="29"/>
      <c r="D17" s="29"/>
      <c r="E17" s="29"/>
      <c r="F17" s="30"/>
      <c r="G17" s="30"/>
      <c r="H17" s="52"/>
      <c r="I17" s="52"/>
      <c r="J17" s="52"/>
      <c r="K17" s="52"/>
      <c r="L17" s="52"/>
      <c r="M17" s="52"/>
      <c r="N17" s="52"/>
      <c r="O17" s="53"/>
      <c r="P17" s="53"/>
      <c r="Q17" s="53"/>
      <c r="R17" s="53"/>
      <c r="S17" s="53"/>
      <c r="T17" s="53"/>
      <c r="U17" s="53"/>
      <c r="V17" s="60"/>
      <c r="W17" s="60"/>
      <c r="X17" s="60"/>
      <c r="Y17" s="60"/>
      <c r="Z17" s="60"/>
      <c r="AA17" s="60"/>
      <c r="AB17" s="60"/>
      <c r="AC17" s="60"/>
      <c r="AD17" s="60"/>
      <c r="AE17" s="60"/>
      <c r="AF17" s="60"/>
      <c r="AG17" s="60"/>
      <c r="AH17" s="60"/>
      <c r="AI17" s="60"/>
      <c r="AJ17" s="58"/>
      <c r="AK17" s="58"/>
      <c r="AL17" s="58"/>
      <c r="AM17" s="58"/>
      <c r="AN17" s="58"/>
      <c r="AO17" s="58"/>
      <c r="AP17" s="58"/>
      <c r="AQ17" s="58"/>
      <c r="AR17" s="52" t="e">
        <f t="shared" si="6"/>
        <v>#N/A</v>
      </c>
      <c r="AS17" s="70" t="e">
        <f t="shared" si="5"/>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1"/>
        <v>#N/A</v>
      </c>
    </row>
    <row r="18" spans="1:75" ht="77.5" customHeight="1" x14ac:dyDescent="0.15">
      <c r="A18" s="29"/>
      <c r="B18" s="29"/>
      <c r="C18" s="29"/>
      <c r="D18" s="29"/>
      <c r="E18" s="29"/>
      <c r="F18" s="30"/>
      <c r="G18" s="30"/>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6"/>
        <v>#N/A</v>
      </c>
      <c r="AS18" s="70" t="e">
        <f t="shared" si="5"/>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1"/>
        <v>#N/A</v>
      </c>
    </row>
    <row r="19" spans="1:75" ht="77.5" customHeight="1" x14ac:dyDescent="0.15">
      <c r="A19" s="29"/>
      <c r="B19" s="29"/>
      <c r="C19" s="29"/>
      <c r="D19" s="29"/>
      <c r="E19" s="29"/>
      <c r="F19" s="30"/>
      <c r="G19" s="30"/>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6"/>
        <v>#N/A</v>
      </c>
      <c r="AS19" s="70" t="e">
        <f t="shared" si="5"/>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1"/>
        <v>#N/A</v>
      </c>
    </row>
    <row r="20" spans="1:75" ht="77.5" customHeight="1" x14ac:dyDescent="0.15">
      <c r="A20" s="29"/>
      <c r="B20" s="29"/>
      <c r="C20" s="29"/>
      <c r="D20" s="29"/>
      <c r="E20" s="29"/>
      <c r="F20" s="30"/>
      <c r="G20" s="30"/>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6"/>
        <v>#N/A</v>
      </c>
      <c r="AS20" s="70" t="e">
        <f t="shared" si="5"/>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1"/>
        <v>#N/A</v>
      </c>
    </row>
    <row r="21" spans="1:75" ht="77.5" customHeight="1" x14ac:dyDescent="0.15">
      <c r="A21" s="29"/>
      <c r="B21" s="29"/>
      <c r="C21" s="29"/>
      <c r="D21" s="29"/>
      <c r="E21" s="29"/>
      <c r="F21" s="30"/>
      <c r="G21" s="30"/>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6"/>
        <v>#N/A</v>
      </c>
      <c r="AS21" s="70" t="e">
        <f t="shared" si="5"/>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1"/>
        <v>#N/A</v>
      </c>
    </row>
    <row r="22" spans="1:75" ht="77.5" customHeight="1" x14ac:dyDescent="0.15">
      <c r="A22" s="29"/>
      <c r="B22" s="29"/>
      <c r="C22" s="29"/>
      <c r="D22" s="29"/>
      <c r="E22" s="29"/>
      <c r="F22" s="30"/>
      <c r="G22" s="30"/>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6"/>
        <v>#N/A</v>
      </c>
      <c r="AS22" s="70" t="e">
        <f t="shared" si="5"/>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1"/>
        <v>#N/A</v>
      </c>
    </row>
    <row r="23" spans="1:75" ht="77.5" customHeight="1" x14ac:dyDescent="0.15">
      <c r="A23" s="29"/>
      <c r="B23" s="29"/>
      <c r="C23" s="29"/>
      <c r="D23" s="29"/>
      <c r="E23" s="29"/>
      <c r="F23" s="30"/>
      <c r="G23" s="30"/>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6"/>
        <v>#N/A</v>
      </c>
      <c r="AS23" s="70" t="e">
        <f t="shared" si="5"/>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1"/>
        <v>#N/A</v>
      </c>
    </row>
    <row r="24" spans="1:75" ht="77.5" customHeight="1" x14ac:dyDescent="0.15">
      <c r="A24" s="29"/>
      <c r="B24" s="29"/>
      <c r="C24" s="29"/>
      <c r="D24" s="29"/>
      <c r="E24" s="29"/>
      <c r="F24" s="30"/>
      <c r="G24" s="30"/>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6"/>
        <v>#N/A</v>
      </c>
      <c r="AS24" s="70" t="e">
        <f t="shared" si="5"/>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1"/>
        <v>#N/A</v>
      </c>
    </row>
    <row r="25" spans="1:75" ht="77.5" customHeight="1" x14ac:dyDescent="0.15">
      <c r="A25" s="29"/>
      <c r="B25" s="29"/>
      <c r="C25" s="29"/>
      <c r="D25" s="29"/>
      <c r="E25" s="29"/>
      <c r="F25" s="30"/>
      <c r="G25" s="30"/>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6"/>
        <v>#N/A</v>
      </c>
      <c r="AS25" s="70" t="e">
        <f t="shared" si="5"/>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1"/>
        <v>#N/A</v>
      </c>
    </row>
    <row r="26" spans="1:75" ht="77.5" customHeight="1" x14ac:dyDescent="0.15">
      <c r="A26" s="29"/>
      <c r="B26" s="29"/>
      <c r="C26" s="29"/>
      <c r="D26" s="29"/>
      <c r="E26" s="29"/>
      <c r="F26" s="30"/>
      <c r="G26" s="30"/>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6"/>
        <v>#N/A</v>
      </c>
      <c r="AS26" s="70" t="e">
        <f t="shared" si="5"/>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1"/>
        <v>#N/A</v>
      </c>
    </row>
    <row r="27" spans="1:75" ht="77.5" customHeight="1" x14ac:dyDescent="0.15">
      <c r="A27" s="29"/>
      <c r="B27" s="29"/>
      <c r="C27" s="29"/>
      <c r="D27" s="29"/>
      <c r="E27" s="29"/>
      <c r="F27" s="30"/>
      <c r="G27" s="30"/>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6"/>
        <v>#N/A</v>
      </c>
      <c r="AS27" s="70" t="e">
        <f t="shared" si="5"/>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1"/>
        <v>#N/A</v>
      </c>
    </row>
    <row r="28" spans="1:75" ht="77.5" customHeight="1" x14ac:dyDescent="0.15">
      <c r="A28" s="29"/>
      <c r="B28" s="29"/>
      <c r="C28" s="29"/>
      <c r="D28" s="29"/>
      <c r="E28" s="29"/>
      <c r="F28" s="30"/>
      <c r="G28" s="30"/>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6"/>
        <v>#N/A</v>
      </c>
      <c r="AS28" s="70" t="e">
        <f t="shared" si="5"/>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1"/>
        <v>#N/A</v>
      </c>
    </row>
    <row r="29" spans="1:75" ht="77.5" customHeight="1" x14ac:dyDescent="0.15">
      <c r="A29" s="29"/>
      <c r="B29" s="29"/>
      <c r="C29" s="29"/>
      <c r="D29" s="29"/>
      <c r="E29" s="29"/>
      <c r="F29" s="30"/>
      <c r="G29" s="30"/>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6"/>
        <v>#N/A</v>
      </c>
      <c r="AS29" s="70" t="e">
        <f t="shared" si="5"/>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1"/>
        <v>#N/A</v>
      </c>
    </row>
    <row r="30" spans="1:75" ht="77.5" customHeight="1" x14ac:dyDescent="0.15">
      <c r="A30" s="29"/>
      <c r="B30" s="29"/>
      <c r="C30" s="29"/>
      <c r="D30" s="29"/>
      <c r="E30" s="29"/>
      <c r="F30" s="30"/>
      <c r="G30" s="30"/>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6"/>
        <v>#N/A</v>
      </c>
      <c r="AS30" s="70" t="e">
        <f t="shared" si="5"/>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1"/>
        <v>#N/A</v>
      </c>
    </row>
    <row r="31" spans="1:75" ht="77.5" customHeight="1" x14ac:dyDescent="0.15">
      <c r="A31" s="29"/>
      <c r="B31" s="29"/>
      <c r="C31" s="29"/>
      <c r="D31" s="29"/>
      <c r="E31" s="29"/>
      <c r="F31" s="30"/>
      <c r="G31" s="30"/>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6"/>
        <v>#N/A</v>
      </c>
      <c r="AS31" s="70" t="e">
        <f t="shared" si="5"/>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1"/>
        <v>#N/A</v>
      </c>
    </row>
    <row r="32" spans="1:75" ht="77.5" customHeight="1" x14ac:dyDescent="0.15">
      <c r="A32" s="29"/>
      <c r="B32" s="29"/>
      <c r="C32" s="29"/>
      <c r="D32" s="29"/>
      <c r="E32" s="29"/>
      <c r="F32" s="30"/>
      <c r="G32" s="30"/>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6"/>
        <v>#N/A</v>
      </c>
      <c r="AS32" s="70" t="e">
        <f t="shared" si="5"/>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1"/>
        <v>#N/A</v>
      </c>
    </row>
    <row r="33" spans="1:75" ht="77.5" customHeight="1" x14ac:dyDescent="0.15">
      <c r="A33" s="29"/>
      <c r="B33" s="29"/>
      <c r="C33" s="29"/>
      <c r="D33" s="29"/>
      <c r="E33" s="29"/>
      <c r="F33" s="30"/>
      <c r="G33" s="30"/>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6"/>
        <v>#N/A</v>
      </c>
      <c r="AS33" s="70" t="e">
        <f t="shared" si="5"/>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1"/>
        <v>#N/A</v>
      </c>
    </row>
    <row r="34" spans="1:75" ht="77.5" customHeight="1" x14ac:dyDescent="0.15">
      <c r="A34" s="29"/>
      <c r="B34" s="29"/>
      <c r="C34" s="29"/>
      <c r="D34" s="29"/>
      <c r="E34" s="29"/>
      <c r="F34" s="30"/>
      <c r="G34" s="30"/>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6"/>
        <v>#N/A</v>
      </c>
      <c r="AS34" s="70" t="e">
        <f t="shared" si="5"/>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1"/>
        <v>#N/A</v>
      </c>
    </row>
    <row r="35" spans="1:75" ht="77.5" customHeight="1" x14ac:dyDescent="0.15">
      <c r="A35" s="29"/>
      <c r="B35" s="29"/>
      <c r="C35" s="29"/>
      <c r="D35" s="29"/>
      <c r="E35" s="29"/>
      <c r="F35" s="30"/>
      <c r="G35" s="30"/>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6"/>
        <v>#N/A</v>
      </c>
      <c r="AS35" s="70" t="e">
        <f t="shared" si="5"/>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1"/>
        <v>#N/A</v>
      </c>
    </row>
    <row r="36" spans="1:75" ht="77.5" customHeight="1" x14ac:dyDescent="0.15">
      <c r="A36" s="29"/>
      <c r="B36" s="29"/>
      <c r="C36" s="29"/>
      <c r="D36" s="29"/>
      <c r="E36" s="29"/>
      <c r="F36" s="30"/>
      <c r="G36" s="30"/>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6"/>
        <v>#N/A</v>
      </c>
      <c r="AS36" s="70" t="e">
        <f t="shared" si="5"/>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1"/>
        <v>#N/A</v>
      </c>
    </row>
    <row r="37" spans="1:75" ht="77.5" customHeight="1" x14ac:dyDescent="0.15">
      <c r="A37" s="29"/>
      <c r="B37" s="29"/>
      <c r="C37" s="29"/>
      <c r="D37" s="29"/>
      <c r="E37" s="29"/>
      <c r="F37" s="30"/>
      <c r="G37" s="30"/>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6"/>
        <v>#N/A</v>
      </c>
      <c r="AS37" s="70" t="e">
        <f t="shared" si="5"/>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1"/>
        <v>#N/A</v>
      </c>
    </row>
    <row r="38" spans="1:75" ht="77.5" customHeight="1" x14ac:dyDescent="0.15">
      <c r="A38" s="29"/>
      <c r="B38" s="29"/>
      <c r="C38" s="29"/>
      <c r="D38" s="29"/>
      <c r="E38" s="29"/>
      <c r="F38" s="30"/>
      <c r="G38" s="30"/>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6"/>
        <v>#N/A</v>
      </c>
      <c r="AS38" s="70" t="e">
        <f t="shared" si="5"/>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1"/>
        <v>#N/A</v>
      </c>
    </row>
    <row r="39" spans="1:75" ht="77.5" customHeight="1" x14ac:dyDescent="0.15">
      <c r="A39" s="29"/>
      <c r="B39" s="29"/>
      <c r="C39" s="29"/>
      <c r="D39" s="29"/>
      <c r="E39" s="29"/>
      <c r="F39" s="30"/>
      <c r="G39" s="30"/>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6"/>
        <v>#N/A</v>
      </c>
      <c r="AS39" s="70" t="e">
        <f t="shared" si="5"/>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1"/>
        <v>#N/A</v>
      </c>
    </row>
    <row r="40" spans="1:75" ht="77.5" customHeight="1" x14ac:dyDescent="0.15">
      <c r="A40" s="29"/>
      <c r="B40" s="29"/>
      <c r="C40" s="29"/>
      <c r="D40" s="29"/>
      <c r="E40" s="29"/>
      <c r="F40" s="30"/>
      <c r="G40" s="30"/>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6"/>
        <v>#N/A</v>
      </c>
      <c r="AS40" s="70" t="e">
        <f t="shared" si="5"/>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1"/>
        <v>#N/A</v>
      </c>
    </row>
    <row r="41" spans="1:75" ht="77.5" customHeight="1" x14ac:dyDescent="0.15">
      <c r="A41" s="29"/>
      <c r="B41" s="29"/>
      <c r="C41" s="29"/>
      <c r="D41" s="29"/>
      <c r="E41" s="29"/>
      <c r="F41" s="30"/>
      <c r="G41" s="30"/>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6"/>
        <v>#N/A</v>
      </c>
      <c r="AS41" s="70" t="e">
        <f t="shared" si="5"/>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1"/>
        <v>#N/A</v>
      </c>
    </row>
    <row r="42" spans="1:75" ht="77.5" customHeight="1" x14ac:dyDescent="0.15">
      <c r="A42" s="29"/>
      <c r="B42" s="29"/>
      <c r="C42" s="29"/>
      <c r="D42" s="29"/>
      <c r="E42" s="29"/>
      <c r="F42" s="30"/>
      <c r="G42" s="30"/>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6"/>
        <v>#N/A</v>
      </c>
      <c r="AS42" s="70" t="e">
        <f t="shared" si="5"/>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1"/>
        <v>#N/A</v>
      </c>
    </row>
    <row r="43" spans="1:75" ht="77.5" customHeight="1" x14ac:dyDescent="0.15">
      <c r="A43" s="29"/>
      <c r="B43" s="29"/>
      <c r="C43" s="29"/>
      <c r="D43" s="29"/>
      <c r="E43" s="29"/>
      <c r="F43" s="30"/>
      <c r="G43" s="30"/>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6"/>
        <v>#N/A</v>
      </c>
      <c r="AS43" s="70" t="e">
        <f t="shared" si="5"/>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1"/>
        <v>#N/A</v>
      </c>
    </row>
    <row r="44" spans="1:75" ht="77.5" customHeight="1" x14ac:dyDescent="0.15">
      <c r="A44" s="29"/>
      <c r="B44" s="29"/>
      <c r="C44" s="29"/>
      <c r="D44" s="29"/>
      <c r="E44" s="29"/>
      <c r="F44" s="30"/>
      <c r="G44" s="30"/>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6"/>
        <v>#N/A</v>
      </c>
      <c r="AS44" s="70" t="e">
        <f t="shared" si="5"/>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1"/>
        <v>#N/A</v>
      </c>
    </row>
    <row r="45" spans="1:75" ht="77.5" customHeight="1" x14ac:dyDescent="0.15">
      <c r="A45" s="29"/>
      <c r="B45" s="29"/>
      <c r="C45" s="29"/>
      <c r="D45" s="29"/>
      <c r="E45" s="29"/>
      <c r="F45" s="30"/>
      <c r="G45" s="30"/>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6"/>
        <v>#N/A</v>
      </c>
      <c r="AS45" s="70" t="e">
        <f t="shared" si="5"/>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1"/>
        <v>#N/A</v>
      </c>
    </row>
    <row r="46" spans="1:75" ht="77.5" customHeight="1" x14ac:dyDescent="0.15">
      <c r="A46" s="29"/>
      <c r="B46" s="29"/>
      <c r="C46" s="29"/>
      <c r="D46" s="29"/>
      <c r="E46" s="29"/>
      <c r="F46" s="30"/>
      <c r="G46" s="30"/>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6"/>
        <v>#N/A</v>
      </c>
      <c r="AS46" s="70" t="e">
        <f t="shared" si="5"/>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1"/>
        <v>#N/A</v>
      </c>
    </row>
    <row r="47" spans="1:75" ht="77.5" customHeight="1" x14ac:dyDescent="0.15">
      <c r="A47" s="29"/>
      <c r="B47" s="29"/>
      <c r="C47" s="29"/>
      <c r="D47" s="29"/>
      <c r="E47" s="29"/>
      <c r="F47" s="30"/>
      <c r="G47" s="30"/>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6"/>
        <v>#N/A</v>
      </c>
      <c r="AS47" s="70" t="e">
        <f t="shared" si="5"/>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1"/>
        <v>#N/A</v>
      </c>
    </row>
    <row r="48" spans="1:75" ht="77.5" customHeight="1" x14ac:dyDescent="0.15">
      <c r="A48" s="29"/>
      <c r="B48" s="29"/>
      <c r="C48" s="29"/>
      <c r="D48" s="29"/>
      <c r="E48" s="29"/>
      <c r="F48" s="30"/>
      <c r="G48" s="30"/>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6"/>
        <v>#N/A</v>
      </c>
      <c r="AS48" s="70" t="e">
        <f t="shared" si="5"/>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1"/>
        <v>#N/A</v>
      </c>
    </row>
    <row r="49" spans="1:75" ht="77.5" customHeight="1" x14ac:dyDescent="0.15">
      <c r="A49" s="29"/>
      <c r="B49" s="29"/>
      <c r="C49" s="29"/>
      <c r="D49" s="29"/>
      <c r="E49" s="29"/>
      <c r="F49" s="30"/>
      <c r="G49" s="30"/>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6"/>
        <v>#N/A</v>
      </c>
      <c r="AS49" s="70" t="e">
        <f t="shared" si="5"/>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1"/>
        <v>#N/A</v>
      </c>
    </row>
    <row r="50" spans="1:75" ht="77.5" customHeight="1" x14ac:dyDescent="0.15">
      <c r="A50" s="29"/>
      <c r="B50" s="29"/>
      <c r="C50" s="29"/>
      <c r="D50" s="29"/>
      <c r="E50" s="29"/>
      <c r="F50" s="30"/>
      <c r="G50" s="30"/>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6"/>
        <v>#N/A</v>
      </c>
      <c r="AS50" s="70" t="e">
        <f t="shared" si="5"/>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1"/>
        <v>#N/A</v>
      </c>
    </row>
    <row r="51" spans="1:75" ht="77.5" customHeight="1" x14ac:dyDescent="0.15">
      <c r="A51" s="29"/>
      <c r="B51" s="29"/>
      <c r="C51" s="29"/>
      <c r="D51" s="29"/>
      <c r="E51" s="29"/>
      <c r="F51" s="30"/>
      <c r="G51" s="30"/>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6"/>
        <v>#N/A</v>
      </c>
      <c r="AS51" s="70" t="e">
        <f t="shared" si="5"/>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1"/>
        <v>#N/A</v>
      </c>
    </row>
    <row r="52" spans="1:75" ht="77.5" customHeight="1" x14ac:dyDescent="0.15">
      <c r="A52" s="29"/>
      <c r="B52" s="29"/>
      <c r="C52" s="29"/>
      <c r="D52" s="29"/>
      <c r="E52" s="29"/>
      <c r="F52" s="30"/>
      <c r="G52" s="30"/>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6"/>
        <v>#N/A</v>
      </c>
      <c r="AS52" s="70" t="e">
        <f t="shared" si="5"/>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1"/>
        <v>#N/A</v>
      </c>
    </row>
    <row r="53" spans="1:75" ht="77.5" customHeight="1" x14ac:dyDescent="0.15">
      <c r="A53" s="29"/>
      <c r="B53" s="29"/>
      <c r="C53" s="29"/>
      <c r="D53" s="29"/>
      <c r="E53" s="29"/>
      <c r="F53" s="30"/>
      <c r="G53" s="30"/>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6"/>
        <v>#N/A</v>
      </c>
      <c r="AS53" s="70" t="e">
        <f t="shared" si="5"/>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1"/>
        <v>#N/A</v>
      </c>
    </row>
    <row r="54" spans="1:75" ht="77.5" customHeight="1" x14ac:dyDescent="0.15">
      <c r="A54" s="29"/>
      <c r="B54" s="29"/>
      <c r="C54" s="29"/>
      <c r="D54" s="29"/>
      <c r="E54" s="29"/>
      <c r="F54" s="30"/>
      <c r="G54" s="30"/>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6"/>
        <v>#N/A</v>
      </c>
      <c r="AS54" s="70" t="e">
        <f t="shared" si="5"/>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1"/>
        <v>#N/A</v>
      </c>
    </row>
    <row r="55" spans="1:75" ht="77.5" customHeight="1" x14ac:dyDescent="0.15">
      <c r="A55" s="29"/>
      <c r="B55" s="29"/>
      <c r="C55" s="29"/>
      <c r="D55" s="29"/>
      <c r="E55" s="29"/>
      <c r="F55" s="30"/>
      <c r="G55" s="30"/>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6"/>
        <v>#N/A</v>
      </c>
      <c r="AS55" s="70" t="e">
        <f t="shared" si="5"/>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1"/>
        <v>#N/A</v>
      </c>
    </row>
    <row r="56" spans="1:75" ht="77.5" customHeight="1" x14ac:dyDescent="0.15">
      <c r="A56" s="29"/>
      <c r="B56" s="29"/>
      <c r="C56" s="29"/>
      <c r="D56" s="29"/>
      <c r="E56" s="29"/>
      <c r="F56" s="30"/>
      <c r="G56" s="30"/>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6"/>
        <v>#N/A</v>
      </c>
      <c r="AS56" s="70" t="e">
        <f t="shared" si="5"/>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1"/>
        <v>#N/A</v>
      </c>
    </row>
    <row r="57" spans="1:75" ht="77.5" customHeight="1" x14ac:dyDescent="0.15">
      <c r="A57" s="29"/>
      <c r="B57" s="29"/>
      <c r="C57" s="29"/>
      <c r="D57" s="29"/>
      <c r="E57" s="29"/>
      <c r="F57" s="30"/>
      <c r="G57" s="30"/>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6"/>
        <v>#N/A</v>
      </c>
      <c r="AS57" s="70" t="e">
        <f t="shared" si="5"/>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1"/>
        <v>#N/A</v>
      </c>
    </row>
    <row r="58" spans="1:75" ht="77.5" customHeight="1" x14ac:dyDescent="0.15">
      <c r="A58" s="29"/>
      <c r="B58" s="29"/>
      <c r="C58" s="29"/>
      <c r="D58" s="29"/>
      <c r="E58" s="29"/>
      <c r="F58" s="30"/>
      <c r="G58" s="30"/>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6"/>
        <v>#N/A</v>
      </c>
      <c r="AS58" s="70" t="e">
        <f t="shared" si="5"/>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1"/>
        <v>#N/A</v>
      </c>
    </row>
    <row r="59" spans="1:75" ht="77.5" customHeight="1" x14ac:dyDescent="0.15">
      <c r="A59" s="29"/>
      <c r="B59" s="29"/>
      <c r="C59" s="29"/>
      <c r="D59" s="29"/>
      <c r="E59" s="29"/>
      <c r="F59" s="30"/>
      <c r="G59" s="30"/>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6"/>
        <v>#N/A</v>
      </c>
      <c r="AS59" s="70" t="e">
        <f t="shared" si="5"/>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1"/>
        <v>#N/A</v>
      </c>
    </row>
    <row r="60" spans="1:75" ht="77.5" customHeight="1" x14ac:dyDescent="0.15">
      <c r="A60" s="29"/>
      <c r="B60" s="29"/>
      <c r="C60" s="29"/>
      <c r="D60" s="29"/>
      <c r="E60" s="29"/>
      <c r="F60" s="30"/>
      <c r="G60" s="30"/>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6"/>
        <v>#N/A</v>
      </c>
      <c r="AS60" s="70" t="e">
        <f t="shared" si="5"/>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1"/>
        <v>#N/A</v>
      </c>
    </row>
    <row r="61" spans="1:75" ht="77.5" customHeight="1" x14ac:dyDescent="0.15">
      <c r="A61" s="29"/>
      <c r="B61" s="29"/>
      <c r="C61" s="29"/>
      <c r="D61" s="29"/>
      <c r="E61" s="29"/>
      <c r="F61" s="30"/>
      <c r="G61" s="30"/>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6"/>
        <v>#N/A</v>
      </c>
      <c r="AS61" s="70" t="e">
        <f t="shared" si="5"/>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1"/>
        <v>#N/A</v>
      </c>
    </row>
    <row r="62" spans="1:75" ht="77.5" customHeight="1" x14ac:dyDescent="0.15">
      <c r="A62" s="29"/>
      <c r="B62" s="29"/>
      <c r="C62" s="29"/>
      <c r="D62" s="29"/>
      <c r="E62" s="29"/>
      <c r="F62" s="30"/>
      <c r="G62" s="30"/>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6"/>
        <v>#N/A</v>
      </c>
      <c r="AS62" s="70" t="e">
        <f t="shared" si="5"/>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1"/>
        <v>#N/A</v>
      </c>
    </row>
    <row r="63" spans="1:75" ht="77.5" customHeight="1" x14ac:dyDescent="0.15">
      <c r="A63" s="29"/>
      <c r="B63" s="29"/>
      <c r="C63" s="29"/>
      <c r="D63" s="29"/>
      <c r="E63" s="29"/>
      <c r="F63" s="30"/>
      <c r="G63" s="30"/>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6"/>
        <v>#N/A</v>
      </c>
      <c r="AS63" s="70" t="e">
        <f t="shared" si="5"/>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1"/>
        <v>#N/A</v>
      </c>
    </row>
    <row r="64" spans="1:75" ht="77.5" customHeight="1" x14ac:dyDescent="0.15">
      <c r="A64" s="29"/>
      <c r="B64" s="29"/>
      <c r="C64" s="29"/>
      <c r="D64" s="29"/>
      <c r="E64" s="29"/>
      <c r="F64" s="30"/>
      <c r="G64" s="30"/>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6"/>
        <v>#N/A</v>
      </c>
      <c r="AS64" s="70" t="e">
        <f t="shared" si="5"/>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1"/>
        <v>#N/A</v>
      </c>
    </row>
    <row r="65" spans="1:75" ht="77.5" customHeight="1" x14ac:dyDescent="0.15">
      <c r="A65" s="29"/>
      <c r="B65" s="29"/>
      <c r="C65" s="29"/>
      <c r="D65" s="29"/>
      <c r="E65" s="29"/>
      <c r="F65" s="30"/>
      <c r="G65" s="30"/>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6"/>
        <v>#N/A</v>
      </c>
      <c r="AS65" s="70" t="e">
        <f t="shared" si="5"/>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1"/>
        <v>#N/A</v>
      </c>
    </row>
    <row r="66" spans="1:75" ht="77.5" customHeight="1" x14ac:dyDescent="0.15">
      <c r="A66" s="29"/>
      <c r="B66" s="29"/>
      <c r="C66" s="29"/>
      <c r="D66" s="29"/>
      <c r="E66" s="29"/>
      <c r="F66" s="30"/>
      <c r="G66" s="30"/>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6"/>
        <v>#N/A</v>
      </c>
      <c r="AS66" s="70" t="e">
        <f t="shared" si="5"/>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1"/>
        <v>#N/A</v>
      </c>
    </row>
    <row r="67" spans="1:75" ht="77.5" customHeight="1" x14ac:dyDescent="0.15">
      <c r="A67" s="29"/>
      <c r="B67" s="29"/>
      <c r="C67" s="29"/>
      <c r="D67" s="29"/>
      <c r="E67" s="29"/>
      <c r="F67" s="30"/>
      <c r="G67" s="30"/>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6"/>
        <v>#N/A</v>
      </c>
      <c r="AS67" s="70" t="e">
        <f t="shared" si="5"/>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ref="BW67:BW130" si="7">SUM(BI67:BV67)</f>
        <v>#N/A</v>
      </c>
    </row>
    <row r="68" spans="1:75" ht="77.5" customHeight="1" x14ac:dyDescent="0.15">
      <c r="A68" s="29"/>
      <c r="B68" s="29"/>
      <c r="C68" s="29"/>
      <c r="D68" s="29"/>
      <c r="E68" s="29"/>
      <c r="F68" s="30"/>
      <c r="G68" s="30"/>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si="6"/>
        <v>#N/A</v>
      </c>
      <c r="AS68" s="70" t="e">
        <f t="shared" si="5"/>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si="7"/>
        <v>#N/A</v>
      </c>
    </row>
    <row r="69" spans="1:75" ht="77.5" customHeight="1" x14ac:dyDescent="0.15">
      <c r="A69" s="29"/>
      <c r="B69" s="29"/>
      <c r="C69" s="29"/>
      <c r="D69" s="29"/>
      <c r="E69" s="29"/>
      <c r="F69" s="30"/>
      <c r="G69" s="30"/>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ref="AR69:AR132" si="8">ROUND((AZ$2*AZ69+BA$2*BA69+BB$2*BB69+BC$2*BC69+BD$2*BD69+BE$2*BE69+BF$2*BF69+BG$2*BG69)/3,0)</f>
        <v>#N/A</v>
      </c>
      <c r="AS69" s="70" t="e">
        <f t="shared" si="5"/>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7"/>
        <v>#N/A</v>
      </c>
    </row>
    <row r="70" spans="1:75" ht="77.5" customHeight="1" x14ac:dyDescent="0.15">
      <c r="A70" s="29"/>
      <c r="B70" s="29"/>
      <c r="C70" s="29"/>
      <c r="D70" s="29"/>
      <c r="E70" s="29"/>
      <c r="F70" s="30"/>
      <c r="G70" s="30"/>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8"/>
        <v>#N/A</v>
      </c>
      <c r="AS70" s="70" t="e">
        <f t="shared" ref="AS70:AS133" si="9">IF(BW70=14,"","This Project does not fully meet qualification criteria")</f>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7"/>
        <v>#N/A</v>
      </c>
    </row>
    <row r="71" spans="1:75" ht="77.5" customHeight="1" x14ac:dyDescent="0.15">
      <c r="A71" s="29"/>
      <c r="B71" s="29"/>
      <c r="C71" s="29"/>
      <c r="D71" s="29"/>
      <c r="E71" s="29"/>
      <c r="F71" s="30"/>
      <c r="G71" s="30"/>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8"/>
        <v>#N/A</v>
      </c>
      <c r="AS71" s="70" t="e">
        <f t="shared" si="9"/>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7"/>
        <v>#N/A</v>
      </c>
    </row>
    <row r="72" spans="1:75" ht="77.5" customHeight="1" x14ac:dyDescent="0.15">
      <c r="A72" s="29"/>
      <c r="B72" s="29"/>
      <c r="C72" s="29"/>
      <c r="D72" s="29"/>
      <c r="E72" s="29"/>
      <c r="F72" s="30"/>
      <c r="G72" s="30"/>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8"/>
        <v>#N/A</v>
      </c>
      <c r="AS72" s="70" t="e">
        <f t="shared" si="9"/>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7"/>
        <v>#N/A</v>
      </c>
    </row>
    <row r="73" spans="1:75" ht="77.5" customHeight="1" x14ac:dyDescent="0.15">
      <c r="A73" s="29"/>
      <c r="B73" s="29"/>
      <c r="C73" s="29"/>
      <c r="D73" s="29"/>
      <c r="E73" s="29"/>
      <c r="F73" s="30"/>
      <c r="G73" s="30"/>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8"/>
        <v>#N/A</v>
      </c>
      <c r="AS73" s="70" t="e">
        <f t="shared" si="9"/>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7"/>
        <v>#N/A</v>
      </c>
    </row>
    <row r="74" spans="1:75" ht="77.5" customHeight="1" x14ac:dyDescent="0.15">
      <c r="A74" s="29"/>
      <c r="B74" s="29"/>
      <c r="C74" s="29"/>
      <c r="D74" s="29"/>
      <c r="E74" s="29"/>
      <c r="F74" s="30"/>
      <c r="G74" s="30"/>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8"/>
        <v>#N/A</v>
      </c>
      <c r="AS74" s="70" t="e">
        <f t="shared" si="9"/>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7"/>
        <v>#N/A</v>
      </c>
    </row>
    <row r="75" spans="1:75" ht="77.5" customHeight="1" x14ac:dyDescent="0.15">
      <c r="A75" s="29"/>
      <c r="B75" s="29"/>
      <c r="C75" s="29"/>
      <c r="D75" s="29"/>
      <c r="E75" s="29"/>
      <c r="F75" s="30"/>
      <c r="G75" s="30"/>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8"/>
        <v>#N/A</v>
      </c>
      <c r="AS75" s="70" t="e">
        <f t="shared" si="9"/>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7"/>
        <v>#N/A</v>
      </c>
    </row>
    <row r="76" spans="1:75" ht="77.5" customHeight="1" x14ac:dyDescent="0.15">
      <c r="A76" s="29"/>
      <c r="B76" s="29"/>
      <c r="C76" s="29"/>
      <c r="D76" s="29"/>
      <c r="E76" s="29"/>
      <c r="F76" s="30"/>
      <c r="G76" s="30"/>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8"/>
        <v>#N/A</v>
      </c>
      <c r="AS76" s="70" t="e">
        <f t="shared" si="9"/>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7"/>
        <v>#N/A</v>
      </c>
    </row>
    <row r="77" spans="1:75" ht="77.5" customHeight="1" x14ac:dyDescent="0.15">
      <c r="A77" s="29"/>
      <c r="B77" s="29"/>
      <c r="C77" s="29"/>
      <c r="D77" s="29"/>
      <c r="E77" s="29"/>
      <c r="F77" s="30"/>
      <c r="G77" s="30"/>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8"/>
        <v>#N/A</v>
      </c>
      <c r="AS77" s="70" t="e">
        <f t="shared" si="9"/>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7"/>
        <v>#N/A</v>
      </c>
    </row>
    <row r="78" spans="1:75" ht="77.5" customHeight="1" x14ac:dyDescent="0.15">
      <c r="A78" s="29"/>
      <c r="B78" s="29"/>
      <c r="C78" s="29"/>
      <c r="D78" s="29"/>
      <c r="E78" s="29"/>
      <c r="F78" s="30"/>
      <c r="G78" s="30"/>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8"/>
        <v>#N/A</v>
      </c>
      <c r="AS78" s="70" t="e">
        <f t="shared" si="9"/>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7"/>
        <v>#N/A</v>
      </c>
    </row>
    <row r="79" spans="1:75" ht="77.5" customHeight="1" x14ac:dyDescent="0.15">
      <c r="A79" s="29"/>
      <c r="B79" s="29"/>
      <c r="C79" s="29"/>
      <c r="D79" s="29"/>
      <c r="E79" s="29"/>
      <c r="F79" s="30"/>
      <c r="G79" s="30"/>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8"/>
        <v>#N/A</v>
      </c>
      <c r="AS79" s="70" t="e">
        <f t="shared" si="9"/>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7"/>
        <v>#N/A</v>
      </c>
    </row>
    <row r="80" spans="1:75" ht="77.5" customHeight="1" x14ac:dyDescent="0.15">
      <c r="A80" s="29"/>
      <c r="B80" s="29"/>
      <c r="C80" s="29"/>
      <c r="D80" s="29"/>
      <c r="E80" s="29"/>
      <c r="F80" s="30"/>
      <c r="G80" s="30"/>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8"/>
        <v>#N/A</v>
      </c>
      <c r="AS80" s="70" t="e">
        <f t="shared" si="9"/>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7"/>
        <v>#N/A</v>
      </c>
    </row>
    <row r="81" spans="1:75" ht="77.5" customHeight="1" x14ac:dyDescent="0.15">
      <c r="A81" s="29"/>
      <c r="B81" s="29"/>
      <c r="C81" s="29"/>
      <c r="D81" s="29"/>
      <c r="E81" s="29"/>
      <c r="F81" s="30"/>
      <c r="G81" s="30"/>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8"/>
        <v>#N/A</v>
      </c>
      <c r="AS81" s="70" t="e">
        <f t="shared" si="9"/>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7"/>
        <v>#N/A</v>
      </c>
    </row>
    <row r="82" spans="1:75" ht="77.5" customHeight="1" x14ac:dyDescent="0.15">
      <c r="A82" s="29"/>
      <c r="B82" s="29"/>
      <c r="C82" s="29"/>
      <c r="D82" s="29"/>
      <c r="E82" s="29"/>
      <c r="F82" s="30"/>
      <c r="G82" s="30"/>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8"/>
        <v>#N/A</v>
      </c>
      <c r="AS82" s="70" t="e">
        <f t="shared" si="9"/>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7"/>
        <v>#N/A</v>
      </c>
    </row>
    <row r="83" spans="1:75" ht="77.5" customHeight="1" x14ac:dyDescent="0.15">
      <c r="A83" s="29"/>
      <c r="B83" s="29"/>
      <c r="C83" s="29"/>
      <c r="D83" s="29"/>
      <c r="E83" s="29"/>
      <c r="F83" s="30"/>
      <c r="G83" s="30"/>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8"/>
        <v>#N/A</v>
      </c>
      <c r="AS83" s="70" t="e">
        <f t="shared" si="9"/>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7"/>
        <v>#N/A</v>
      </c>
    </row>
    <row r="84" spans="1:75" ht="77.5" customHeight="1" x14ac:dyDescent="0.15">
      <c r="A84" s="29"/>
      <c r="B84" s="29"/>
      <c r="C84" s="29"/>
      <c r="D84" s="29"/>
      <c r="E84" s="29"/>
      <c r="F84" s="30"/>
      <c r="G84" s="30"/>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8"/>
        <v>#N/A</v>
      </c>
      <c r="AS84" s="70" t="e">
        <f t="shared" si="9"/>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7"/>
        <v>#N/A</v>
      </c>
    </row>
    <row r="85" spans="1:75" ht="77.5" customHeight="1" x14ac:dyDescent="0.15">
      <c r="A85" s="29"/>
      <c r="B85" s="29"/>
      <c r="C85" s="29"/>
      <c r="D85" s="29"/>
      <c r="E85" s="29"/>
      <c r="F85" s="30"/>
      <c r="G85" s="30"/>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8"/>
        <v>#N/A</v>
      </c>
      <c r="AS85" s="70" t="e">
        <f t="shared" si="9"/>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7"/>
        <v>#N/A</v>
      </c>
    </row>
    <row r="86" spans="1:75" ht="77.5" customHeight="1" x14ac:dyDescent="0.15">
      <c r="A86" s="29"/>
      <c r="B86" s="29"/>
      <c r="C86" s="29"/>
      <c r="D86" s="29"/>
      <c r="E86" s="29"/>
      <c r="F86" s="30"/>
      <c r="G86" s="30"/>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8"/>
        <v>#N/A</v>
      </c>
      <c r="AS86" s="70" t="e">
        <f t="shared" si="9"/>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7"/>
        <v>#N/A</v>
      </c>
    </row>
    <row r="87" spans="1:75" ht="77.5" customHeight="1" x14ac:dyDescent="0.15">
      <c r="A87" s="29"/>
      <c r="B87" s="29"/>
      <c r="C87" s="29"/>
      <c r="D87" s="29"/>
      <c r="E87" s="29"/>
      <c r="F87" s="30"/>
      <c r="G87" s="30"/>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8"/>
        <v>#N/A</v>
      </c>
      <c r="AS87" s="70" t="e">
        <f t="shared" si="9"/>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7"/>
        <v>#N/A</v>
      </c>
    </row>
    <row r="88" spans="1:75" ht="77.5" customHeight="1" x14ac:dyDescent="0.15">
      <c r="A88" s="29"/>
      <c r="B88" s="29"/>
      <c r="C88" s="29"/>
      <c r="D88" s="29"/>
      <c r="E88" s="29"/>
      <c r="F88" s="30"/>
      <c r="G88" s="30"/>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8"/>
        <v>#N/A</v>
      </c>
      <c r="AS88" s="70" t="e">
        <f t="shared" si="9"/>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7"/>
        <v>#N/A</v>
      </c>
    </row>
    <row r="89" spans="1:75" ht="77.5" customHeight="1" x14ac:dyDescent="0.15">
      <c r="A89" s="29"/>
      <c r="B89" s="29"/>
      <c r="C89" s="29"/>
      <c r="D89" s="29"/>
      <c r="E89" s="29"/>
      <c r="F89" s="30"/>
      <c r="G89" s="30"/>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8"/>
        <v>#N/A</v>
      </c>
      <c r="AS89" s="70" t="e">
        <f t="shared" si="9"/>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7"/>
        <v>#N/A</v>
      </c>
    </row>
    <row r="90" spans="1:75" ht="77.5" customHeight="1" x14ac:dyDescent="0.15">
      <c r="A90" s="29"/>
      <c r="B90" s="29"/>
      <c r="C90" s="29"/>
      <c r="D90" s="29"/>
      <c r="E90" s="29"/>
      <c r="F90" s="30"/>
      <c r="G90" s="30"/>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8"/>
        <v>#N/A</v>
      </c>
      <c r="AS90" s="70" t="e">
        <f t="shared" si="9"/>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7"/>
        <v>#N/A</v>
      </c>
    </row>
    <row r="91" spans="1:75" ht="77.5" customHeight="1" x14ac:dyDescent="0.15">
      <c r="A91" s="29"/>
      <c r="B91" s="29"/>
      <c r="C91" s="29"/>
      <c r="D91" s="29"/>
      <c r="E91" s="29"/>
      <c r="F91" s="30"/>
      <c r="G91" s="30"/>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8"/>
        <v>#N/A</v>
      </c>
      <c r="AS91" s="70" t="e">
        <f t="shared" si="9"/>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7"/>
        <v>#N/A</v>
      </c>
    </row>
    <row r="92" spans="1:75" ht="77.5" customHeight="1" x14ac:dyDescent="0.15">
      <c r="A92" s="29"/>
      <c r="B92" s="29"/>
      <c r="C92" s="29"/>
      <c r="D92" s="29"/>
      <c r="E92" s="29"/>
      <c r="F92" s="30"/>
      <c r="G92" s="30"/>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8"/>
        <v>#N/A</v>
      </c>
      <c r="AS92" s="70" t="e">
        <f t="shared" si="9"/>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7"/>
        <v>#N/A</v>
      </c>
    </row>
    <row r="93" spans="1:75" ht="77.5" customHeight="1" x14ac:dyDescent="0.15">
      <c r="A93" s="29"/>
      <c r="B93" s="29"/>
      <c r="C93" s="29"/>
      <c r="D93" s="29"/>
      <c r="E93" s="29"/>
      <c r="F93" s="30"/>
      <c r="G93" s="30"/>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8"/>
        <v>#N/A</v>
      </c>
      <c r="AS93" s="70" t="e">
        <f t="shared" si="9"/>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7"/>
        <v>#N/A</v>
      </c>
    </row>
    <row r="94" spans="1:75" ht="77.5" customHeight="1" x14ac:dyDescent="0.15">
      <c r="A94" s="29"/>
      <c r="B94" s="29"/>
      <c r="C94" s="29"/>
      <c r="D94" s="29"/>
      <c r="E94" s="29"/>
      <c r="F94" s="30"/>
      <c r="G94" s="30"/>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8"/>
        <v>#N/A</v>
      </c>
      <c r="AS94" s="70" t="e">
        <f t="shared" si="9"/>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7"/>
        <v>#N/A</v>
      </c>
    </row>
    <row r="95" spans="1:75" ht="77.5" customHeight="1" x14ac:dyDescent="0.15">
      <c r="A95" s="29"/>
      <c r="B95" s="29"/>
      <c r="C95" s="29"/>
      <c r="D95" s="29"/>
      <c r="E95" s="29"/>
      <c r="F95" s="30"/>
      <c r="G95" s="30"/>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8"/>
        <v>#N/A</v>
      </c>
      <c r="AS95" s="70" t="e">
        <f t="shared" si="9"/>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7"/>
        <v>#N/A</v>
      </c>
    </row>
    <row r="96" spans="1:75" ht="77.5" customHeight="1" x14ac:dyDescent="0.15">
      <c r="A96" s="29"/>
      <c r="B96" s="29"/>
      <c r="C96" s="29"/>
      <c r="D96" s="29"/>
      <c r="E96" s="29"/>
      <c r="F96" s="30"/>
      <c r="G96" s="30"/>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8"/>
        <v>#N/A</v>
      </c>
      <c r="AS96" s="70" t="e">
        <f t="shared" si="9"/>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7"/>
        <v>#N/A</v>
      </c>
    </row>
    <row r="97" spans="1:75" ht="77.5" customHeight="1" x14ac:dyDescent="0.15">
      <c r="A97" s="29"/>
      <c r="B97" s="29"/>
      <c r="C97" s="29"/>
      <c r="D97" s="29"/>
      <c r="E97" s="29"/>
      <c r="F97" s="30"/>
      <c r="G97" s="30"/>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8"/>
        <v>#N/A</v>
      </c>
      <c r="AS97" s="70" t="e">
        <f t="shared" si="9"/>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7"/>
        <v>#N/A</v>
      </c>
    </row>
    <row r="98" spans="1:75" ht="77.5" customHeight="1" x14ac:dyDescent="0.15">
      <c r="A98" s="29"/>
      <c r="B98" s="29"/>
      <c r="C98" s="29"/>
      <c r="D98" s="29"/>
      <c r="E98" s="29"/>
      <c r="F98" s="30"/>
      <c r="G98" s="30"/>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8"/>
        <v>#N/A</v>
      </c>
      <c r="AS98" s="70" t="e">
        <f t="shared" si="9"/>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7"/>
        <v>#N/A</v>
      </c>
    </row>
    <row r="99" spans="1:75" ht="77.5" customHeight="1" x14ac:dyDescent="0.15">
      <c r="A99" s="29"/>
      <c r="B99" s="29"/>
      <c r="C99" s="29"/>
      <c r="D99" s="29"/>
      <c r="E99" s="29"/>
      <c r="F99" s="30"/>
      <c r="G99" s="30"/>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8"/>
        <v>#N/A</v>
      </c>
      <c r="AS99" s="70" t="e">
        <f t="shared" si="9"/>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7"/>
        <v>#N/A</v>
      </c>
    </row>
    <row r="100" spans="1:75" ht="77.5" customHeight="1" x14ac:dyDescent="0.15">
      <c r="A100" s="29"/>
      <c r="B100" s="29"/>
      <c r="C100" s="29"/>
      <c r="D100" s="29"/>
      <c r="E100" s="29"/>
      <c r="F100" s="30"/>
      <c r="G100" s="30"/>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8"/>
        <v>#N/A</v>
      </c>
      <c r="AS100" s="70" t="e">
        <f t="shared" si="9"/>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7"/>
        <v>#N/A</v>
      </c>
    </row>
    <row r="101" spans="1:75" ht="77.5" customHeight="1" x14ac:dyDescent="0.15">
      <c r="A101" s="29"/>
      <c r="B101" s="29"/>
      <c r="C101" s="29"/>
      <c r="D101" s="29"/>
      <c r="E101" s="29"/>
      <c r="F101" s="30"/>
      <c r="G101" s="30"/>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8"/>
        <v>#N/A</v>
      </c>
      <c r="AS101" s="70" t="e">
        <f t="shared" si="9"/>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7"/>
        <v>#N/A</v>
      </c>
    </row>
    <row r="102" spans="1:75" ht="77.5" customHeight="1" x14ac:dyDescent="0.15">
      <c r="A102" s="29"/>
      <c r="B102" s="29"/>
      <c r="C102" s="29"/>
      <c r="D102" s="29"/>
      <c r="E102" s="29"/>
      <c r="F102" s="30"/>
      <c r="G102" s="30"/>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8"/>
        <v>#N/A</v>
      </c>
      <c r="AS102" s="70" t="e">
        <f t="shared" si="9"/>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7"/>
        <v>#N/A</v>
      </c>
    </row>
    <row r="103" spans="1:75" ht="77.5" customHeight="1" x14ac:dyDescent="0.15">
      <c r="A103" s="29"/>
      <c r="B103" s="29"/>
      <c r="C103" s="29"/>
      <c r="D103" s="29"/>
      <c r="E103" s="29"/>
      <c r="F103" s="30"/>
      <c r="G103" s="30"/>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8"/>
        <v>#N/A</v>
      </c>
      <c r="AS103" s="70" t="e">
        <f t="shared" si="9"/>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7"/>
        <v>#N/A</v>
      </c>
    </row>
    <row r="104" spans="1:75" ht="77.5" customHeight="1" x14ac:dyDescent="0.15">
      <c r="A104" s="29"/>
      <c r="B104" s="29"/>
      <c r="C104" s="29"/>
      <c r="D104" s="29"/>
      <c r="E104" s="29"/>
      <c r="F104" s="30"/>
      <c r="G104" s="30"/>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8"/>
        <v>#N/A</v>
      </c>
      <c r="AS104" s="70" t="e">
        <f t="shared" si="9"/>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7"/>
        <v>#N/A</v>
      </c>
    </row>
    <row r="105" spans="1:75" ht="77.5" customHeight="1" x14ac:dyDescent="0.15">
      <c r="A105" s="29"/>
      <c r="B105" s="29"/>
      <c r="C105" s="29"/>
      <c r="D105" s="29"/>
      <c r="E105" s="29"/>
      <c r="F105" s="30"/>
      <c r="G105" s="30"/>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8"/>
        <v>#N/A</v>
      </c>
      <c r="AS105" s="70" t="e">
        <f t="shared" si="9"/>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7"/>
        <v>#N/A</v>
      </c>
    </row>
    <row r="106" spans="1:75" ht="77.5" customHeight="1" x14ac:dyDescent="0.15">
      <c r="A106" s="29"/>
      <c r="B106" s="29"/>
      <c r="C106" s="29"/>
      <c r="D106" s="29"/>
      <c r="E106" s="29"/>
      <c r="F106" s="30"/>
      <c r="G106" s="30"/>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8"/>
        <v>#N/A</v>
      </c>
      <c r="AS106" s="70" t="e">
        <f t="shared" si="9"/>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7"/>
        <v>#N/A</v>
      </c>
    </row>
    <row r="107" spans="1:75" ht="77.5" customHeight="1" x14ac:dyDescent="0.15">
      <c r="A107" s="29"/>
      <c r="B107" s="29"/>
      <c r="C107" s="29"/>
      <c r="D107" s="29"/>
      <c r="E107" s="29"/>
      <c r="F107" s="30"/>
      <c r="G107" s="30"/>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8"/>
        <v>#N/A</v>
      </c>
      <c r="AS107" s="70" t="e">
        <f t="shared" si="9"/>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7"/>
        <v>#N/A</v>
      </c>
    </row>
    <row r="108" spans="1:75" ht="77.5" customHeight="1" x14ac:dyDescent="0.15">
      <c r="A108" s="29"/>
      <c r="B108" s="29"/>
      <c r="C108" s="29"/>
      <c r="D108" s="29"/>
      <c r="E108" s="29"/>
      <c r="F108" s="30"/>
      <c r="G108" s="30"/>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8"/>
        <v>#N/A</v>
      </c>
      <c r="AS108" s="70" t="e">
        <f t="shared" si="9"/>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7"/>
        <v>#N/A</v>
      </c>
    </row>
    <row r="109" spans="1:75" ht="77.5" customHeight="1" x14ac:dyDescent="0.15">
      <c r="A109" s="29"/>
      <c r="B109" s="29"/>
      <c r="C109" s="29"/>
      <c r="D109" s="29"/>
      <c r="E109" s="29"/>
      <c r="F109" s="30"/>
      <c r="G109" s="30"/>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8"/>
        <v>#N/A</v>
      </c>
      <c r="AS109" s="70" t="e">
        <f t="shared" si="9"/>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7"/>
        <v>#N/A</v>
      </c>
    </row>
    <row r="110" spans="1:75" ht="77.5" customHeight="1" x14ac:dyDescent="0.15">
      <c r="A110" s="29"/>
      <c r="B110" s="29"/>
      <c r="C110" s="29"/>
      <c r="D110" s="29"/>
      <c r="E110" s="29"/>
      <c r="F110" s="30"/>
      <c r="G110" s="30"/>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8"/>
        <v>#N/A</v>
      </c>
      <c r="AS110" s="70" t="e">
        <f t="shared" si="9"/>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7"/>
        <v>#N/A</v>
      </c>
    </row>
    <row r="111" spans="1:75" ht="77.5" customHeight="1" x14ac:dyDescent="0.15">
      <c r="A111" s="29"/>
      <c r="B111" s="29"/>
      <c r="C111" s="29"/>
      <c r="D111" s="29"/>
      <c r="E111" s="29"/>
      <c r="F111" s="30"/>
      <c r="G111" s="30"/>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8"/>
        <v>#N/A</v>
      </c>
      <c r="AS111" s="70" t="e">
        <f t="shared" si="9"/>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7"/>
        <v>#N/A</v>
      </c>
    </row>
    <row r="112" spans="1:75" ht="77.5" customHeight="1" x14ac:dyDescent="0.15">
      <c r="A112" s="29"/>
      <c r="B112" s="29"/>
      <c r="C112" s="29"/>
      <c r="D112" s="29"/>
      <c r="E112" s="29"/>
      <c r="F112" s="30"/>
      <c r="G112" s="30"/>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8"/>
        <v>#N/A</v>
      </c>
      <c r="AS112" s="70" t="e">
        <f t="shared" si="9"/>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7"/>
        <v>#N/A</v>
      </c>
    </row>
    <row r="113" spans="1:75" ht="77.5" customHeight="1" x14ac:dyDescent="0.15">
      <c r="A113" s="29"/>
      <c r="B113" s="29"/>
      <c r="C113" s="29"/>
      <c r="D113" s="29"/>
      <c r="E113" s="29"/>
      <c r="F113" s="30"/>
      <c r="G113" s="30"/>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8"/>
        <v>#N/A</v>
      </c>
      <c r="AS113" s="70" t="e">
        <f t="shared" si="9"/>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7"/>
        <v>#N/A</v>
      </c>
    </row>
    <row r="114" spans="1:75" ht="77.5" customHeight="1" x14ac:dyDescent="0.15">
      <c r="A114" s="29"/>
      <c r="B114" s="29"/>
      <c r="C114" s="29"/>
      <c r="D114" s="29"/>
      <c r="E114" s="29"/>
      <c r="F114" s="30"/>
      <c r="G114" s="30"/>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8"/>
        <v>#N/A</v>
      </c>
      <c r="AS114" s="70" t="e">
        <f t="shared" si="9"/>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7"/>
        <v>#N/A</v>
      </c>
    </row>
    <row r="115" spans="1:75" ht="77.5" customHeight="1" x14ac:dyDescent="0.15">
      <c r="A115" s="29"/>
      <c r="B115" s="29"/>
      <c r="C115" s="29"/>
      <c r="D115" s="29"/>
      <c r="E115" s="29"/>
      <c r="F115" s="30"/>
      <c r="G115" s="30"/>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8"/>
        <v>#N/A</v>
      </c>
      <c r="AS115" s="70" t="e">
        <f t="shared" si="9"/>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7"/>
        <v>#N/A</v>
      </c>
    </row>
    <row r="116" spans="1:75" ht="77.5" customHeight="1" x14ac:dyDescent="0.15">
      <c r="A116" s="29"/>
      <c r="B116" s="29"/>
      <c r="C116" s="29"/>
      <c r="D116" s="29"/>
      <c r="E116" s="29"/>
      <c r="F116" s="30"/>
      <c r="G116" s="30"/>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8"/>
        <v>#N/A</v>
      </c>
      <c r="AS116" s="70" t="e">
        <f t="shared" si="9"/>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7"/>
        <v>#N/A</v>
      </c>
    </row>
    <row r="117" spans="1:75" ht="77.5" customHeight="1" x14ac:dyDescent="0.15">
      <c r="A117" s="29"/>
      <c r="B117" s="29"/>
      <c r="C117" s="29"/>
      <c r="D117" s="29"/>
      <c r="E117" s="29"/>
      <c r="F117" s="30"/>
      <c r="G117" s="30"/>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8"/>
        <v>#N/A</v>
      </c>
      <c r="AS117" s="70" t="e">
        <f t="shared" si="9"/>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7"/>
        <v>#N/A</v>
      </c>
    </row>
    <row r="118" spans="1:75" ht="77.5" customHeight="1" x14ac:dyDescent="0.15">
      <c r="A118" s="29"/>
      <c r="B118" s="29"/>
      <c r="C118" s="29"/>
      <c r="D118" s="29"/>
      <c r="E118" s="29"/>
      <c r="F118" s="30"/>
      <c r="G118" s="30"/>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8"/>
        <v>#N/A</v>
      </c>
      <c r="AS118" s="70" t="e">
        <f t="shared" si="9"/>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7"/>
        <v>#N/A</v>
      </c>
    </row>
    <row r="119" spans="1:75" ht="77.5" customHeight="1" x14ac:dyDescent="0.15">
      <c r="A119" s="29"/>
      <c r="B119" s="29"/>
      <c r="C119" s="29"/>
      <c r="D119" s="29"/>
      <c r="E119" s="29"/>
      <c r="F119" s="30"/>
      <c r="G119" s="30"/>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8"/>
        <v>#N/A</v>
      </c>
      <c r="AS119" s="70" t="e">
        <f t="shared" si="9"/>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7"/>
        <v>#N/A</v>
      </c>
    </row>
    <row r="120" spans="1:75" ht="77.5" customHeight="1" x14ac:dyDescent="0.15">
      <c r="A120" s="29"/>
      <c r="B120" s="29"/>
      <c r="C120" s="29"/>
      <c r="D120" s="29"/>
      <c r="E120" s="29"/>
      <c r="F120" s="30"/>
      <c r="G120" s="30"/>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8"/>
        <v>#N/A</v>
      </c>
      <c r="AS120" s="70" t="e">
        <f t="shared" si="9"/>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7"/>
        <v>#N/A</v>
      </c>
    </row>
    <row r="121" spans="1:75" ht="77.5" customHeight="1" x14ac:dyDescent="0.15">
      <c r="A121" s="29"/>
      <c r="B121" s="29"/>
      <c r="C121" s="29"/>
      <c r="D121" s="29"/>
      <c r="E121" s="29"/>
      <c r="F121" s="30"/>
      <c r="G121" s="30"/>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8"/>
        <v>#N/A</v>
      </c>
      <c r="AS121" s="70" t="e">
        <f t="shared" si="9"/>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7"/>
        <v>#N/A</v>
      </c>
    </row>
    <row r="122" spans="1:75" ht="77.5" customHeight="1" x14ac:dyDescent="0.15">
      <c r="A122" s="29"/>
      <c r="B122" s="29"/>
      <c r="C122" s="29"/>
      <c r="D122" s="29"/>
      <c r="E122" s="29"/>
      <c r="F122" s="30"/>
      <c r="G122" s="30"/>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8"/>
        <v>#N/A</v>
      </c>
      <c r="AS122" s="70" t="e">
        <f t="shared" si="9"/>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7"/>
        <v>#N/A</v>
      </c>
    </row>
    <row r="123" spans="1:75" ht="77.5" customHeight="1" x14ac:dyDescent="0.15">
      <c r="A123" s="29"/>
      <c r="B123" s="29"/>
      <c r="C123" s="29"/>
      <c r="D123" s="29"/>
      <c r="E123" s="29"/>
      <c r="F123" s="30"/>
      <c r="G123" s="30"/>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8"/>
        <v>#N/A</v>
      </c>
      <c r="AS123" s="70" t="e">
        <f t="shared" si="9"/>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7"/>
        <v>#N/A</v>
      </c>
    </row>
    <row r="124" spans="1:75" ht="77.5" customHeight="1" x14ac:dyDescent="0.15">
      <c r="A124" s="29"/>
      <c r="B124" s="29"/>
      <c r="C124" s="29"/>
      <c r="D124" s="29"/>
      <c r="E124" s="29"/>
      <c r="F124" s="30"/>
      <c r="G124" s="30"/>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8"/>
        <v>#N/A</v>
      </c>
      <c r="AS124" s="70" t="e">
        <f t="shared" si="9"/>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7"/>
        <v>#N/A</v>
      </c>
    </row>
    <row r="125" spans="1:75" ht="77.5" customHeight="1" x14ac:dyDescent="0.15">
      <c r="A125" s="29"/>
      <c r="B125" s="29"/>
      <c r="C125" s="29"/>
      <c r="D125" s="29"/>
      <c r="E125" s="29"/>
      <c r="F125" s="30"/>
      <c r="G125" s="30"/>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8"/>
        <v>#N/A</v>
      </c>
      <c r="AS125" s="70" t="e">
        <f t="shared" si="9"/>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7"/>
        <v>#N/A</v>
      </c>
    </row>
    <row r="126" spans="1:75" ht="77.5" customHeight="1" x14ac:dyDescent="0.15">
      <c r="A126" s="29"/>
      <c r="B126" s="29"/>
      <c r="C126" s="29"/>
      <c r="D126" s="29"/>
      <c r="E126" s="29"/>
      <c r="F126" s="30"/>
      <c r="G126" s="30"/>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8"/>
        <v>#N/A</v>
      </c>
      <c r="AS126" s="70" t="e">
        <f t="shared" si="9"/>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7"/>
        <v>#N/A</v>
      </c>
    </row>
    <row r="127" spans="1:75" ht="77.5" customHeight="1" x14ac:dyDescent="0.15">
      <c r="A127" s="29"/>
      <c r="B127" s="29"/>
      <c r="C127" s="29"/>
      <c r="D127" s="29"/>
      <c r="E127" s="29"/>
      <c r="F127" s="30"/>
      <c r="G127" s="30"/>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8"/>
        <v>#N/A</v>
      </c>
      <c r="AS127" s="70" t="e">
        <f t="shared" si="9"/>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7"/>
        <v>#N/A</v>
      </c>
    </row>
    <row r="128" spans="1:75" ht="77.5" customHeight="1" x14ac:dyDescent="0.15">
      <c r="A128" s="29"/>
      <c r="B128" s="29"/>
      <c r="C128" s="29"/>
      <c r="D128" s="29"/>
      <c r="E128" s="29"/>
      <c r="F128" s="30"/>
      <c r="G128" s="30"/>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8"/>
        <v>#N/A</v>
      </c>
      <c r="AS128" s="70" t="e">
        <f t="shared" si="9"/>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7"/>
        <v>#N/A</v>
      </c>
    </row>
    <row r="129" spans="1:75" ht="77.5" customHeight="1" x14ac:dyDescent="0.15">
      <c r="A129" s="29"/>
      <c r="B129" s="29"/>
      <c r="C129" s="29"/>
      <c r="D129" s="29"/>
      <c r="E129" s="29"/>
      <c r="F129" s="30"/>
      <c r="G129" s="30"/>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8"/>
        <v>#N/A</v>
      </c>
      <c r="AS129" s="70" t="e">
        <f t="shared" si="9"/>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7"/>
        <v>#N/A</v>
      </c>
    </row>
    <row r="130" spans="1:75" ht="77.5" customHeight="1" x14ac:dyDescent="0.15">
      <c r="A130" s="29"/>
      <c r="B130" s="29"/>
      <c r="C130" s="29"/>
      <c r="D130" s="29"/>
      <c r="E130" s="29"/>
      <c r="F130" s="30"/>
      <c r="G130" s="30"/>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8"/>
        <v>#N/A</v>
      </c>
      <c r="AS130" s="70" t="e">
        <f t="shared" si="9"/>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7"/>
        <v>#N/A</v>
      </c>
    </row>
    <row r="131" spans="1:75" ht="77.5" customHeight="1" x14ac:dyDescent="0.15">
      <c r="A131" s="29"/>
      <c r="B131" s="29"/>
      <c r="C131" s="29"/>
      <c r="D131" s="29"/>
      <c r="E131" s="29"/>
      <c r="F131" s="30"/>
      <c r="G131" s="30"/>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8"/>
        <v>#N/A</v>
      </c>
      <c r="AS131" s="70" t="e">
        <f t="shared" si="9"/>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ref="BW131:BW190" si="10">SUM(BI131:BV131)</f>
        <v>#N/A</v>
      </c>
    </row>
    <row r="132" spans="1:75" ht="77.5" customHeight="1" x14ac:dyDescent="0.15">
      <c r="A132" s="29"/>
      <c r="B132" s="29"/>
      <c r="C132" s="29"/>
      <c r="D132" s="29"/>
      <c r="E132" s="29"/>
      <c r="F132" s="30"/>
      <c r="G132" s="30"/>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si="8"/>
        <v>#N/A</v>
      </c>
      <c r="AS132" s="70" t="e">
        <f t="shared" si="9"/>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si="10"/>
        <v>#N/A</v>
      </c>
    </row>
    <row r="133" spans="1:75" ht="77.5" customHeight="1" x14ac:dyDescent="0.15">
      <c r="A133" s="29"/>
      <c r="B133" s="29"/>
      <c r="C133" s="29"/>
      <c r="D133" s="29"/>
      <c r="E133" s="29"/>
      <c r="F133" s="30"/>
      <c r="G133" s="30"/>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ref="AR133:AR189" si="11">ROUND((AZ$2*AZ133+BA$2*BA133+BB$2*BB133+BC$2*BC133+BD$2*BD133+BE$2*BE133+BF$2*BF133+BG$2*BG133)/3,0)</f>
        <v>#N/A</v>
      </c>
      <c r="AS133" s="70" t="e">
        <f t="shared" si="9"/>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10"/>
        <v>#N/A</v>
      </c>
    </row>
    <row r="134" spans="1:75" ht="77.5" customHeight="1" x14ac:dyDescent="0.15">
      <c r="A134" s="29"/>
      <c r="B134" s="29"/>
      <c r="C134" s="29"/>
      <c r="D134" s="29"/>
      <c r="E134" s="29"/>
      <c r="F134" s="30"/>
      <c r="G134" s="30"/>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11"/>
        <v>#N/A</v>
      </c>
      <c r="AS134" s="70" t="e">
        <f t="shared" ref="AS134:AS189" si="12">IF(BW134=14,"","This Project does not fully meet qualification criteria")</f>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10"/>
        <v>#N/A</v>
      </c>
    </row>
    <row r="135" spans="1:75" ht="77.5" customHeight="1" x14ac:dyDescent="0.15">
      <c r="A135" s="29"/>
      <c r="B135" s="29"/>
      <c r="C135" s="29"/>
      <c r="D135" s="29"/>
      <c r="E135" s="29"/>
      <c r="F135" s="30"/>
      <c r="G135" s="30"/>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11"/>
        <v>#N/A</v>
      </c>
      <c r="AS135" s="70" t="e">
        <f t="shared" si="12"/>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10"/>
        <v>#N/A</v>
      </c>
    </row>
    <row r="136" spans="1:75" ht="77.5" customHeight="1" x14ac:dyDescent="0.15">
      <c r="A136" s="29"/>
      <c r="B136" s="29"/>
      <c r="C136" s="29"/>
      <c r="D136" s="29"/>
      <c r="E136" s="29"/>
      <c r="F136" s="30"/>
      <c r="G136" s="30"/>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11"/>
        <v>#N/A</v>
      </c>
      <c r="AS136" s="70" t="e">
        <f t="shared" si="12"/>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10"/>
        <v>#N/A</v>
      </c>
    </row>
    <row r="137" spans="1:75" ht="77.5" customHeight="1" x14ac:dyDescent="0.15">
      <c r="A137" s="29"/>
      <c r="B137" s="29"/>
      <c r="C137" s="29"/>
      <c r="D137" s="29"/>
      <c r="E137" s="29"/>
      <c r="F137" s="30"/>
      <c r="G137" s="30"/>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11"/>
        <v>#N/A</v>
      </c>
      <c r="AS137" s="70" t="e">
        <f t="shared" si="12"/>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10"/>
        <v>#N/A</v>
      </c>
    </row>
    <row r="138" spans="1:75" ht="77.5" customHeight="1" x14ac:dyDescent="0.15">
      <c r="A138" s="29"/>
      <c r="B138" s="29"/>
      <c r="C138" s="29"/>
      <c r="D138" s="29"/>
      <c r="E138" s="29"/>
      <c r="F138" s="30"/>
      <c r="G138" s="30"/>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11"/>
        <v>#N/A</v>
      </c>
      <c r="AS138" s="70" t="e">
        <f t="shared" si="12"/>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10"/>
        <v>#N/A</v>
      </c>
    </row>
    <row r="139" spans="1:75" ht="77.5" customHeight="1" x14ac:dyDescent="0.15">
      <c r="A139" s="29"/>
      <c r="B139" s="29"/>
      <c r="C139" s="29"/>
      <c r="D139" s="29"/>
      <c r="E139" s="29"/>
      <c r="F139" s="30"/>
      <c r="G139" s="30"/>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11"/>
        <v>#N/A</v>
      </c>
      <c r="AS139" s="70" t="e">
        <f t="shared" si="12"/>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10"/>
        <v>#N/A</v>
      </c>
    </row>
    <row r="140" spans="1:75" ht="77.5" customHeight="1" x14ac:dyDescent="0.15">
      <c r="A140" s="29"/>
      <c r="B140" s="29"/>
      <c r="C140" s="29"/>
      <c r="D140" s="29"/>
      <c r="E140" s="29"/>
      <c r="F140" s="30"/>
      <c r="G140" s="30"/>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11"/>
        <v>#N/A</v>
      </c>
      <c r="AS140" s="70" t="e">
        <f t="shared" si="12"/>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10"/>
        <v>#N/A</v>
      </c>
    </row>
    <row r="141" spans="1:75" ht="77.5" customHeight="1" x14ac:dyDescent="0.15">
      <c r="A141" s="29"/>
      <c r="B141" s="29"/>
      <c r="C141" s="29"/>
      <c r="D141" s="29"/>
      <c r="E141" s="29"/>
      <c r="F141" s="30"/>
      <c r="G141" s="30"/>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11"/>
        <v>#N/A</v>
      </c>
      <c r="AS141" s="70" t="e">
        <f t="shared" si="12"/>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10"/>
        <v>#N/A</v>
      </c>
    </row>
    <row r="142" spans="1:75" ht="77.5" customHeight="1" x14ac:dyDescent="0.15">
      <c r="A142" s="29"/>
      <c r="B142" s="29"/>
      <c r="C142" s="29"/>
      <c r="D142" s="29"/>
      <c r="E142" s="29"/>
      <c r="F142" s="30"/>
      <c r="G142" s="30"/>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11"/>
        <v>#N/A</v>
      </c>
      <c r="AS142" s="70" t="e">
        <f t="shared" si="12"/>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10"/>
        <v>#N/A</v>
      </c>
    </row>
    <row r="143" spans="1:75" ht="77.5" customHeight="1" x14ac:dyDescent="0.15">
      <c r="A143" s="29"/>
      <c r="B143" s="29"/>
      <c r="C143" s="29"/>
      <c r="D143" s="29"/>
      <c r="E143" s="29"/>
      <c r="F143" s="30"/>
      <c r="G143" s="30"/>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11"/>
        <v>#N/A</v>
      </c>
      <c r="AS143" s="70" t="e">
        <f t="shared" si="12"/>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10"/>
        <v>#N/A</v>
      </c>
    </row>
    <row r="144" spans="1:75" ht="77.5" customHeight="1" x14ac:dyDescent="0.15">
      <c r="A144" s="29"/>
      <c r="B144" s="29"/>
      <c r="C144" s="29"/>
      <c r="D144" s="29"/>
      <c r="E144" s="29"/>
      <c r="F144" s="30"/>
      <c r="G144" s="30"/>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11"/>
        <v>#N/A</v>
      </c>
      <c r="AS144" s="70" t="e">
        <f t="shared" si="12"/>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10"/>
        <v>#N/A</v>
      </c>
    </row>
    <row r="145" spans="1:75" ht="77.5" customHeight="1" x14ac:dyDescent="0.15">
      <c r="A145" s="29"/>
      <c r="B145" s="29"/>
      <c r="C145" s="29"/>
      <c r="D145" s="29"/>
      <c r="E145" s="29"/>
      <c r="F145" s="30"/>
      <c r="G145" s="30"/>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11"/>
        <v>#N/A</v>
      </c>
      <c r="AS145" s="70" t="e">
        <f t="shared" si="12"/>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10"/>
        <v>#N/A</v>
      </c>
    </row>
    <row r="146" spans="1:75" ht="77.5" customHeight="1" x14ac:dyDescent="0.15">
      <c r="A146" s="29"/>
      <c r="B146" s="29"/>
      <c r="C146" s="29"/>
      <c r="D146" s="29"/>
      <c r="E146" s="29"/>
      <c r="F146" s="30"/>
      <c r="G146" s="30"/>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11"/>
        <v>#N/A</v>
      </c>
      <c r="AS146" s="70" t="e">
        <f t="shared" si="12"/>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10"/>
        <v>#N/A</v>
      </c>
    </row>
    <row r="147" spans="1:75" ht="77.5" customHeight="1" x14ac:dyDescent="0.15">
      <c r="A147" s="29"/>
      <c r="B147" s="29"/>
      <c r="C147" s="29"/>
      <c r="D147" s="29"/>
      <c r="E147" s="29"/>
      <c r="F147" s="30"/>
      <c r="G147" s="30"/>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11"/>
        <v>#N/A</v>
      </c>
      <c r="AS147" s="70" t="e">
        <f t="shared" si="12"/>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10"/>
        <v>#N/A</v>
      </c>
    </row>
    <row r="148" spans="1:75" ht="77.5" customHeight="1" x14ac:dyDescent="0.15">
      <c r="A148" s="29"/>
      <c r="B148" s="29"/>
      <c r="C148" s="29"/>
      <c r="D148" s="29"/>
      <c r="E148" s="29"/>
      <c r="F148" s="30"/>
      <c r="G148" s="30"/>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11"/>
        <v>#N/A</v>
      </c>
      <c r="AS148" s="70" t="e">
        <f t="shared" si="12"/>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10"/>
        <v>#N/A</v>
      </c>
    </row>
    <row r="149" spans="1:75" ht="77.5" customHeight="1" x14ac:dyDescent="0.15">
      <c r="A149" s="29"/>
      <c r="B149" s="29"/>
      <c r="C149" s="29"/>
      <c r="D149" s="29"/>
      <c r="E149" s="29"/>
      <c r="F149" s="30"/>
      <c r="G149" s="30"/>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11"/>
        <v>#N/A</v>
      </c>
      <c r="AS149" s="70" t="e">
        <f t="shared" si="12"/>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10"/>
        <v>#N/A</v>
      </c>
    </row>
    <row r="150" spans="1:75" ht="77.5" customHeight="1" x14ac:dyDescent="0.15">
      <c r="A150" s="29"/>
      <c r="B150" s="29"/>
      <c r="C150" s="29"/>
      <c r="D150" s="29"/>
      <c r="E150" s="29"/>
      <c r="F150" s="30"/>
      <c r="G150" s="30"/>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11"/>
        <v>#N/A</v>
      </c>
      <c r="AS150" s="70" t="e">
        <f t="shared" si="12"/>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10"/>
        <v>#N/A</v>
      </c>
    </row>
    <row r="151" spans="1:75" ht="77.5" customHeight="1" x14ac:dyDescent="0.15">
      <c r="A151" s="29"/>
      <c r="B151" s="29"/>
      <c r="C151" s="29"/>
      <c r="D151" s="29"/>
      <c r="E151" s="29"/>
      <c r="F151" s="30"/>
      <c r="G151" s="30"/>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11"/>
        <v>#N/A</v>
      </c>
      <c r="AS151" s="70" t="e">
        <f t="shared" si="12"/>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10"/>
        <v>#N/A</v>
      </c>
    </row>
    <row r="152" spans="1:75" ht="77.5" customHeight="1" x14ac:dyDescent="0.15">
      <c r="A152" s="29"/>
      <c r="B152" s="29"/>
      <c r="C152" s="29"/>
      <c r="D152" s="29"/>
      <c r="E152" s="29"/>
      <c r="F152" s="30"/>
      <c r="G152" s="30"/>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11"/>
        <v>#N/A</v>
      </c>
      <c r="AS152" s="70" t="e">
        <f t="shared" si="12"/>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10"/>
        <v>#N/A</v>
      </c>
    </row>
    <row r="153" spans="1:75" ht="77.5" customHeight="1" x14ac:dyDescent="0.15">
      <c r="A153" s="29"/>
      <c r="B153" s="29"/>
      <c r="C153" s="29"/>
      <c r="D153" s="29"/>
      <c r="E153" s="29"/>
      <c r="F153" s="30"/>
      <c r="G153" s="30"/>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11"/>
        <v>#N/A</v>
      </c>
      <c r="AS153" s="70" t="e">
        <f t="shared" si="12"/>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10"/>
        <v>#N/A</v>
      </c>
    </row>
    <row r="154" spans="1:75" ht="77.5" customHeight="1" x14ac:dyDescent="0.15">
      <c r="A154" s="29"/>
      <c r="B154" s="29"/>
      <c r="C154" s="29"/>
      <c r="D154" s="29"/>
      <c r="E154" s="29"/>
      <c r="F154" s="30"/>
      <c r="G154" s="30"/>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11"/>
        <v>#N/A</v>
      </c>
      <c r="AS154" s="70" t="e">
        <f t="shared" si="12"/>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10"/>
        <v>#N/A</v>
      </c>
    </row>
    <row r="155" spans="1:75" ht="77.5" customHeight="1" x14ac:dyDescent="0.15">
      <c r="A155" s="29"/>
      <c r="B155" s="29"/>
      <c r="C155" s="29"/>
      <c r="D155" s="29"/>
      <c r="E155" s="29"/>
      <c r="F155" s="30"/>
      <c r="G155" s="30"/>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11"/>
        <v>#N/A</v>
      </c>
      <c r="AS155" s="70" t="e">
        <f t="shared" si="12"/>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10"/>
        <v>#N/A</v>
      </c>
    </row>
    <row r="156" spans="1:75" ht="77.5" customHeight="1" x14ac:dyDescent="0.15">
      <c r="A156" s="29"/>
      <c r="B156" s="29"/>
      <c r="C156" s="29"/>
      <c r="D156" s="29"/>
      <c r="E156" s="29"/>
      <c r="F156" s="30"/>
      <c r="G156" s="30"/>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11"/>
        <v>#N/A</v>
      </c>
      <c r="AS156" s="70" t="e">
        <f t="shared" si="12"/>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10"/>
        <v>#N/A</v>
      </c>
    </row>
    <row r="157" spans="1:75" ht="77.5" customHeight="1" x14ac:dyDescent="0.15">
      <c r="A157" s="29"/>
      <c r="B157" s="29"/>
      <c r="C157" s="29"/>
      <c r="D157" s="29"/>
      <c r="E157" s="29"/>
      <c r="F157" s="30"/>
      <c r="G157" s="30"/>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11"/>
        <v>#N/A</v>
      </c>
      <c r="AS157" s="70" t="e">
        <f t="shared" si="12"/>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10"/>
        <v>#N/A</v>
      </c>
    </row>
    <row r="158" spans="1:75" ht="77.5" customHeight="1" x14ac:dyDescent="0.15">
      <c r="A158" s="29"/>
      <c r="B158" s="29"/>
      <c r="C158" s="29"/>
      <c r="D158" s="29"/>
      <c r="E158" s="29"/>
      <c r="F158" s="30"/>
      <c r="G158" s="30"/>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11"/>
        <v>#N/A</v>
      </c>
      <c r="AS158" s="70" t="e">
        <f t="shared" si="12"/>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10"/>
        <v>#N/A</v>
      </c>
    </row>
    <row r="159" spans="1:75" ht="77.5" customHeight="1" x14ac:dyDescent="0.15">
      <c r="A159" s="29"/>
      <c r="B159" s="29"/>
      <c r="C159" s="29"/>
      <c r="D159" s="29"/>
      <c r="E159" s="29"/>
      <c r="F159" s="30"/>
      <c r="G159" s="30"/>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11"/>
        <v>#N/A</v>
      </c>
      <c r="AS159" s="70" t="e">
        <f t="shared" si="12"/>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10"/>
        <v>#N/A</v>
      </c>
    </row>
    <row r="160" spans="1:75" ht="77.5" customHeight="1" x14ac:dyDescent="0.15">
      <c r="A160" s="29"/>
      <c r="B160" s="29"/>
      <c r="C160" s="29"/>
      <c r="D160" s="29"/>
      <c r="E160" s="29"/>
      <c r="F160" s="30"/>
      <c r="G160" s="30"/>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11"/>
        <v>#N/A</v>
      </c>
      <c r="AS160" s="70" t="e">
        <f t="shared" si="12"/>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10"/>
        <v>#N/A</v>
      </c>
    </row>
    <row r="161" spans="1:75" ht="77.5" customHeight="1" x14ac:dyDescent="0.15">
      <c r="A161" s="29"/>
      <c r="B161" s="29"/>
      <c r="C161" s="29"/>
      <c r="D161" s="29"/>
      <c r="E161" s="29"/>
      <c r="F161" s="30"/>
      <c r="G161" s="30"/>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11"/>
        <v>#N/A</v>
      </c>
      <c r="AS161" s="70" t="e">
        <f t="shared" si="12"/>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10"/>
        <v>#N/A</v>
      </c>
    </row>
    <row r="162" spans="1:75" ht="77.5" customHeight="1" x14ac:dyDescent="0.15">
      <c r="A162" s="29"/>
      <c r="B162" s="29"/>
      <c r="C162" s="29"/>
      <c r="D162" s="29"/>
      <c r="E162" s="29"/>
      <c r="F162" s="30"/>
      <c r="G162" s="30"/>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11"/>
        <v>#N/A</v>
      </c>
      <c r="AS162" s="70" t="e">
        <f t="shared" si="12"/>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10"/>
        <v>#N/A</v>
      </c>
    </row>
    <row r="163" spans="1:75" ht="77.5" customHeight="1" x14ac:dyDescent="0.15">
      <c r="A163" s="29"/>
      <c r="B163" s="29"/>
      <c r="C163" s="29"/>
      <c r="D163" s="29"/>
      <c r="E163" s="29"/>
      <c r="F163" s="30"/>
      <c r="G163" s="30"/>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11"/>
        <v>#N/A</v>
      </c>
      <c r="AS163" s="70" t="e">
        <f t="shared" si="12"/>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10"/>
        <v>#N/A</v>
      </c>
    </row>
    <row r="164" spans="1:75" ht="77.5" customHeight="1" x14ac:dyDescent="0.15">
      <c r="A164" s="29"/>
      <c r="B164" s="29"/>
      <c r="C164" s="29"/>
      <c r="D164" s="29"/>
      <c r="E164" s="29"/>
      <c r="F164" s="30"/>
      <c r="G164" s="30"/>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11"/>
        <v>#N/A</v>
      </c>
      <c r="AS164" s="70" t="e">
        <f t="shared" si="12"/>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10"/>
        <v>#N/A</v>
      </c>
    </row>
    <row r="165" spans="1:75" ht="77.5" customHeight="1" x14ac:dyDescent="0.15">
      <c r="A165" s="29"/>
      <c r="B165" s="29"/>
      <c r="C165" s="29"/>
      <c r="D165" s="29"/>
      <c r="E165" s="29"/>
      <c r="F165" s="30"/>
      <c r="G165" s="30"/>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11"/>
        <v>#N/A</v>
      </c>
      <c r="AS165" s="70" t="e">
        <f t="shared" si="12"/>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10"/>
        <v>#N/A</v>
      </c>
    </row>
    <row r="166" spans="1:75" ht="77.5" customHeight="1" x14ac:dyDescent="0.15">
      <c r="A166" s="29"/>
      <c r="B166" s="29"/>
      <c r="C166" s="29"/>
      <c r="D166" s="29"/>
      <c r="E166" s="29"/>
      <c r="F166" s="30"/>
      <c r="G166" s="30"/>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11"/>
        <v>#N/A</v>
      </c>
      <c r="AS166" s="70" t="e">
        <f t="shared" si="12"/>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10"/>
        <v>#N/A</v>
      </c>
    </row>
    <row r="167" spans="1:75" ht="77.5" customHeight="1" x14ac:dyDescent="0.15">
      <c r="A167" s="29"/>
      <c r="B167" s="29"/>
      <c r="C167" s="29"/>
      <c r="D167" s="29"/>
      <c r="E167" s="29"/>
      <c r="F167" s="30"/>
      <c r="G167" s="30"/>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11"/>
        <v>#N/A</v>
      </c>
      <c r="AS167" s="70" t="e">
        <f t="shared" si="12"/>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10"/>
        <v>#N/A</v>
      </c>
    </row>
    <row r="168" spans="1:75" ht="77.5" customHeight="1" x14ac:dyDescent="0.15">
      <c r="A168" s="29"/>
      <c r="B168" s="29"/>
      <c r="C168" s="29"/>
      <c r="D168" s="29"/>
      <c r="E168" s="29"/>
      <c r="F168" s="30"/>
      <c r="G168" s="30"/>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11"/>
        <v>#N/A</v>
      </c>
      <c r="AS168" s="70" t="e">
        <f t="shared" si="12"/>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10"/>
        <v>#N/A</v>
      </c>
    </row>
    <row r="169" spans="1:75" ht="77.5" customHeight="1" x14ac:dyDescent="0.15">
      <c r="A169" s="29"/>
      <c r="B169" s="29"/>
      <c r="C169" s="29"/>
      <c r="D169" s="29"/>
      <c r="E169" s="29"/>
      <c r="F169" s="30"/>
      <c r="G169" s="30"/>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11"/>
        <v>#N/A</v>
      </c>
      <c r="AS169" s="70" t="e">
        <f t="shared" si="12"/>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10"/>
        <v>#N/A</v>
      </c>
    </row>
    <row r="170" spans="1:75" ht="77.5" customHeight="1" x14ac:dyDescent="0.15">
      <c r="A170" s="29"/>
      <c r="B170" s="29"/>
      <c r="C170" s="29"/>
      <c r="D170" s="29"/>
      <c r="E170" s="29"/>
      <c r="F170" s="30"/>
      <c r="G170" s="30"/>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11"/>
        <v>#N/A</v>
      </c>
      <c r="AS170" s="70" t="e">
        <f t="shared" si="12"/>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10"/>
        <v>#N/A</v>
      </c>
    </row>
    <row r="171" spans="1:75" ht="77.5" customHeight="1" x14ac:dyDescent="0.15">
      <c r="A171" s="29"/>
      <c r="B171" s="29"/>
      <c r="C171" s="29"/>
      <c r="D171" s="29"/>
      <c r="E171" s="29"/>
      <c r="F171" s="30"/>
      <c r="G171" s="30"/>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11"/>
        <v>#N/A</v>
      </c>
      <c r="AS171" s="70" t="e">
        <f t="shared" si="12"/>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10"/>
        <v>#N/A</v>
      </c>
    </row>
    <row r="172" spans="1:75" ht="77.5" customHeight="1" x14ac:dyDescent="0.15">
      <c r="A172" s="29"/>
      <c r="B172" s="29"/>
      <c r="C172" s="29"/>
      <c r="D172" s="29"/>
      <c r="E172" s="29"/>
      <c r="F172" s="30"/>
      <c r="G172" s="30"/>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11"/>
        <v>#N/A</v>
      </c>
      <c r="AS172" s="70" t="e">
        <f t="shared" si="12"/>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10"/>
        <v>#N/A</v>
      </c>
    </row>
    <row r="173" spans="1:75" ht="77.5" customHeight="1" x14ac:dyDescent="0.15">
      <c r="A173" s="29"/>
      <c r="B173" s="29"/>
      <c r="C173" s="29"/>
      <c r="D173" s="29"/>
      <c r="E173" s="29"/>
      <c r="F173" s="30"/>
      <c r="G173" s="30"/>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11"/>
        <v>#N/A</v>
      </c>
      <c r="AS173" s="70" t="e">
        <f t="shared" si="12"/>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10"/>
        <v>#N/A</v>
      </c>
    </row>
    <row r="174" spans="1:75" ht="77.5" customHeight="1" x14ac:dyDescent="0.15">
      <c r="A174" s="29"/>
      <c r="B174" s="29"/>
      <c r="C174" s="29"/>
      <c r="D174" s="29"/>
      <c r="E174" s="29"/>
      <c r="F174" s="30"/>
      <c r="G174" s="30"/>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11"/>
        <v>#N/A</v>
      </c>
      <c r="AS174" s="70" t="e">
        <f t="shared" si="12"/>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10"/>
        <v>#N/A</v>
      </c>
    </row>
    <row r="175" spans="1:75" ht="77.5" customHeight="1" x14ac:dyDescent="0.15">
      <c r="A175" s="29"/>
      <c r="B175" s="29"/>
      <c r="C175" s="29"/>
      <c r="D175" s="29"/>
      <c r="E175" s="29"/>
      <c r="F175" s="30"/>
      <c r="G175" s="30"/>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11"/>
        <v>#N/A</v>
      </c>
      <c r="AS175" s="70" t="e">
        <f t="shared" si="12"/>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10"/>
        <v>#N/A</v>
      </c>
    </row>
    <row r="176" spans="1:75" ht="77.5" customHeight="1" x14ac:dyDescent="0.15">
      <c r="A176" s="29"/>
      <c r="B176" s="29"/>
      <c r="C176" s="29"/>
      <c r="D176" s="29"/>
      <c r="E176" s="29"/>
      <c r="F176" s="30"/>
      <c r="G176" s="30"/>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11"/>
        <v>#N/A</v>
      </c>
      <c r="AS176" s="70" t="e">
        <f t="shared" si="12"/>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10"/>
        <v>#N/A</v>
      </c>
    </row>
    <row r="177" spans="1:75" ht="77.5" customHeight="1" x14ac:dyDescent="0.15">
      <c r="A177" s="29"/>
      <c r="B177" s="29"/>
      <c r="C177" s="29"/>
      <c r="D177" s="29"/>
      <c r="E177" s="29"/>
      <c r="F177" s="30"/>
      <c r="G177" s="30"/>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11"/>
        <v>#N/A</v>
      </c>
      <c r="AS177" s="70" t="e">
        <f t="shared" si="12"/>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10"/>
        <v>#N/A</v>
      </c>
    </row>
    <row r="178" spans="1:75" ht="77.5" customHeight="1" x14ac:dyDescent="0.15">
      <c r="A178" s="29"/>
      <c r="B178" s="29"/>
      <c r="C178" s="29"/>
      <c r="D178" s="29"/>
      <c r="E178" s="29"/>
      <c r="F178" s="30"/>
      <c r="G178" s="30"/>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11"/>
        <v>#N/A</v>
      </c>
      <c r="AS178" s="70" t="e">
        <f t="shared" si="12"/>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10"/>
        <v>#N/A</v>
      </c>
    </row>
    <row r="179" spans="1:75" ht="77.5" customHeight="1" x14ac:dyDescent="0.15">
      <c r="A179" s="29"/>
      <c r="B179" s="29"/>
      <c r="C179" s="29"/>
      <c r="D179" s="29"/>
      <c r="E179" s="29"/>
      <c r="F179" s="30"/>
      <c r="G179" s="30"/>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11"/>
        <v>#N/A</v>
      </c>
      <c r="AS179" s="70" t="e">
        <f t="shared" si="12"/>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10"/>
        <v>#N/A</v>
      </c>
    </row>
    <row r="180" spans="1:75" ht="77.5" customHeight="1" x14ac:dyDescent="0.15">
      <c r="A180" s="29"/>
      <c r="B180" s="29"/>
      <c r="C180" s="29"/>
      <c r="D180" s="29"/>
      <c r="E180" s="29"/>
      <c r="F180" s="30"/>
      <c r="G180" s="30"/>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11"/>
        <v>#N/A</v>
      </c>
      <c r="AS180" s="70" t="e">
        <f t="shared" si="12"/>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10"/>
        <v>#N/A</v>
      </c>
    </row>
    <row r="181" spans="1:75" ht="77.5" customHeight="1" x14ac:dyDescent="0.15">
      <c r="A181" s="29"/>
      <c r="B181" s="29"/>
      <c r="C181" s="29"/>
      <c r="D181" s="29"/>
      <c r="E181" s="29"/>
      <c r="F181" s="30"/>
      <c r="G181" s="30"/>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11"/>
        <v>#N/A</v>
      </c>
      <c r="AS181" s="70" t="e">
        <f t="shared" si="12"/>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10"/>
        <v>#N/A</v>
      </c>
    </row>
    <row r="182" spans="1:75" ht="77.5" customHeight="1" x14ac:dyDescent="0.15">
      <c r="A182" s="29"/>
      <c r="B182" s="29"/>
      <c r="C182" s="29"/>
      <c r="D182" s="29"/>
      <c r="E182" s="29"/>
      <c r="F182" s="30"/>
      <c r="G182" s="30"/>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11"/>
        <v>#N/A</v>
      </c>
      <c r="AS182" s="70" t="e">
        <f t="shared" si="12"/>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10"/>
        <v>#N/A</v>
      </c>
    </row>
    <row r="183" spans="1:75" ht="77.5" customHeight="1" x14ac:dyDescent="0.15">
      <c r="A183" s="29"/>
      <c r="B183" s="29"/>
      <c r="C183" s="29"/>
      <c r="D183" s="29"/>
      <c r="E183" s="29"/>
      <c r="F183" s="30"/>
      <c r="G183" s="30"/>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11"/>
        <v>#N/A</v>
      </c>
      <c r="AS183" s="70" t="e">
        <f t="shared" si="12"/>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10"/>
        <v>#N/A</v>
      </c>
    </row>
    <row r="184" spans="1:75" ht="77.5" customHeight="1" x14ac:dyDescent="0.15">
      <c r="A184" s="29"/>
      <c r="B184" s="29"/>
      <c r="C184" s="29"/>
      <c r="D184" s="29"/>
      <c r="E184" s="29"/>
      <c r="F184" s="30"/>
      <c r="G184" s="30"/>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11"/>
        <v>#N/A</v>
      </c>
      <c r="AS184" s="70" t="e">
        <f t="shared" si="12"/>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10"/>
        <v>#N/A</v>
      </c>
    </row>
    <row r="185" spans="1:75" ht="77.5" customHeight="1" x14ac:dyDescent="0.15">
      <c r="A185" s="29"/>
      <c r="B185" s="29"/>
      <c r="C185" s="29"/>
      <c r="D185" s="29"/>
      <c r="E185" s="29"/>
      <c r="F185" s="30"/>
      <c r="G185" s="30"/>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11"/>
        <v>#N/A</v>
      </c>
      <c r="AS185" s="70" t="e">
        <f t="shared" si="12"/>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10"/>
        <v>#N/A</v>
      </c>
    </row>
    <row r="186" spans="1:75" ht="77.5" customHeight="1" x14ac:dyDescent="0.15">
      <c r="A186" s="29"/>
      <c r="B186" s="29"/>
      <c r="C186" s="29"/>
      <c r="D186" s="29"/>
      <c r="E186" s="29"/>
      <c r="F186" s="30"/>
      <c r="G186" s="30"/>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11"/>
        <v>#N/A</v>
      </c>
      <c r="AS186" s="70" t="e">
        <f t="shared" si="12"/>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10"/>
        <v>#N/A</v>
      </c>
    </row>
    <row r="187" spans="1:75" ht="77.5" customHeight="1" x14ac:dyDescent="0.15">
      <c r="A187" s="29"/>
      <c r="B187" s="29"/>
      <c r="C187" s="29"/>
      <c r="D187" s="29"/>
      <c r="E187" s="29"/>
      <c r="F187" s="30"/>
      <c r="G187" s="30"/>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11"/>
        <v>#N/A</v>
      </c>
      <c r="AS187" s="70" t="e">
        <f t="shared" si="12"/>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10"/>
        <v>#N/A</v>
      </c>
    </row>
    <row r="188" spans="1:75" ht="77.5" customHeight="1" x14ac:dyDescent="0.15">
      <c r="A188" s="29"/>
      <c r="B188" s="29"/>
      <c r="C188" s="29"/>
      <c r="D188" s="29"/>
      <c r="E188" s="29"/>
      <c r="F188" s="30"/>
      <c r="G188" s="30"/>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11"/>
        <v>#N/A</v>
      </c>
      <c r="AS188" s="70" t="e">
        <f t="shared" si="12"/>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10"/>
        <v>#N/A</v>
      </c>
    </row>
    <row r="189" spans="1:75" ht="77.5" customHeight="1" x14ac:dyDescent="0.15">
      <c r="A189" s="29"/>
      <c r="B189" s="29"/>
      <c r="C189" s="29"/>
      <c r="D189" s="29"/>
      <c r="E189" s="29"/>
      <c r="F189" s="30"/>
      <c r="G189" s="30"/>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R189" s="52" t="e">
        <f t="shared" si="11"/>
        <v>#N/A</v>
      </c>
      <c r="AS189" s="70" t="e">
        <f t="shared" si="12"/>
        <v>#N/A</v>
      </c>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10"/>
        <v>#N/A</v>
      </c>
    </row>
    <row r="190" spans="1:75" ht="77.5" customHeight="1" x14ac:dyDescent="0.15">
      <c r="A190" s="29"/>
      <c r="B190" s="29"/>
      <c r="C190" s="29"/>
      <c r="D190" s="29"/>
      <c r="E190" s="29"/>
      <c r="F190" s="30"/>
      <c r="G190" s="30"/>
      <c r="H190" s="52"/>
      <c r="I190" s="52"/>
      <c r="J190" s="52"/>
      <c r="K190" s="52"/>
      <c r="L190" s="52"/>
      <c r="M190" s="52"/>
      <c r="N190" s="52"/>
      <c r="O190" s="53"/>
      <c r="P190" s="53"/>
      <c r="Q190" s="53"/>
      <c r="R190" s="53"/>
      <c r="S190" s="53"/>
      <c r="T190" s="53"/>
      <c r="U190" s="53"/>
      <c r="V190" s="60"/>
      <c r="W190" s="60"/>
      <c r="X190" s="60"/>
      <c r="Y190" s="60"/>
      <c r="Z190" s="60"/>
      <c r="AA190" s="60"/>
      <c r="AB190" s="60"/>
      <c r="AC190" s="60"/>
      <c r="AD190" s="60"/>
      <c r="AE190" s="60"/>
      <c r="AF190" s="60"/>
      <c r="AG190" s="60"/>
      <c r="AH190" s="60"/>
      <c r="AI190" s="60"/>
      <c r="AJ190" s="58"/>
      <c r="AK190" s="58"/>
      <c r="AL190" s="58"/>
      <c r="AM190" s="58"/>
      <c r="AN190" s="58"/>
      <c r="AO190" s="58"/>
      <c r="AP190" s="58"/>
      <c r="AQ190" s="58"/>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E190" s="68" t="e">
        <f>VLOOKUP(AO190,'Validation Lists'!$B$232:$C$235,2,FALSE)</f>
        <v>#N/A</v>
      </c>
      <c r="BF190" s="68" t="e">
        <f>VLOOKUP(AP190,'Validation Lists'!$B$232:$C$235,2,FALSE)</f>
        <v>#N/A</v>
      </c>
      <c r="BG190" s="68" t="e">
        <f>VLOOKUP(AQ190,'Validation Lists'!$B$232:$C$235,2,FALSE)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VLOOKUP(AG190,'Validation Lists'!$B$229:$C$230,2,FALSE)</f>
        <v>#N/A</v>
      </c>
      <c r="BU190" s="68" t="e">
        <f>VLOOKUP(AH190,'Validation Lists'!$B$229:$C$230,2,FALSE)</f>
        <v>#N/A</v>
      </c>
      <c r="BV190" s="68" t="e">
        <f>VLOOKUP(AI190,'Validation Lists'!$B$229:$C$230,2,FALSE)</f>
        <v>#N/A</v>
      </c>
      <c r="BW190" s="68" t="e">
        <f t="shared" si="10"/>
        <v>#N/A</v>
      </c>
    </row>
    <row r="191" spans="1:75" ht="77.5" customHeight="1" x14ac:dyDescent="0.15">
      <c r="A191" s="29"/>
      <c r="B191" s="29"/>
      <c r="C191" s="29"/>
      <c r="D191" s="29"/>
      <c r="E191" s="29"/>
      <c r="F191" s="30"/>
      <c r="G191" s="30"/>
      <c r="H191" s="52"/>
      <c r="I191" s="52"/>
      <c r="J191" s="52"/>
      <c r="K191" s="52"/>
      <c r="L191" s="52"/>
      <c r="M191" s="52"/>
      <c r="N191" s="52"/>
      <c r="O191" s="53"/>
      <c r="P191" s="53"/>
      <c r="Q191" s="53"/>
      <c r="R191" s="53"/>
      <c r="S191" s="53"/>
      <c r="T191" s="53"/>
      <c r="U191" s="53"/>
    </row>
  </sheetData>
  <mergeCells count="7">
    <mergeCell ref="AS2:AS3"/>
    <mergeCell ref="A2:G2"/>
    <mergeCell ref="H2:N2"/>
    <mergeCell ref="O2:U2"/>
    <mergeCell ref="V2:AI2"/>
    <mergeCell ref="AJ2:AQ2"/>
    <mergeCell ref="AR2:AR3"/>
  </mergeCells>
  <pageMargins left="0.7" right="0.7" top="0.75" bottom="0.75" header="0.3" footer="0.3"/>
  <extLst>
    <ext xmlns:x14="http://schemas.microsoft.com/office/spreadsheetml/2009/9/main" uri="{CCE6A557-97BC-4b89-ADB6-D9C93CAAB3DF}">
      <x14:dataValidations xmlns:xm="http://schemas.microsoft.com/office/excel/2006/main" count="11">
        <x14:dataValidation type="list" allowBlank="1" showInputMessage="1" showErrorMessage="1" xr:uid="{3AEEAE29-6629-4143-BA94-BAD4455099B3}">
          <x14:formula1>
            <xm:f>'Validation Lists'!$B$229:$B$230</xm:f>
          </x14:formula1>
          <xm:sqref>V4:AE15 AF4:AI190</xm:sqref>
        </x14:dataValidation>
        <x14:dataValidation type="list" allowBlank="1" showInputMessage="1" showErrorMessage="1" xr:uid="{4D876126-2B62-44A1-BD79-FC9250437FB1}">
          <x14:formula1>
            <xm:f>'Validation Lists'!$B$223:$B$227</xm:f>
          </x14:formula1>
          <xm:sqref>F8:F191</xm:sqref>
        </x14:dataValidation>
        <x14:dataValidation type="list" allowBlank="1" showInputMessage="1" showErrorMessage="1" xr:uid="{03B71244-70E1-4748-A4D8-E3F122A26F42}">
          <x14:formula1>
            <xm:f>'Validation Lists'!$B$18:$B$79</xm:f>
          </x14:formula1>
          <xm:sqref>E192:H192</xm:sqref>
        </x14:dataValidation>
        <x14:dataValidation type="list" allowBlank="1" showInputMessage="1" showErrorMessage="1" xr:uid="{9276997F-FF09-4EB5-99B9-110EB3AD8A63}">
          <x14:formula1>
            <xm:f>'Validation Lists'!$B$88:$B$95</xm:f>
          </x14:formula1>
          <xm:sqref>K4:K192</xm:sqref>
        </x14:dataValidation>
        <x14:dataValidation type="list" allowBlank="1" showInputMessage="1" showErrorMessage="1" xr:uid="{1AB82DF2-BAC1-48FE-AB13-22D6229BFEC9}">
          <x14:formula1>
            <xm:f>'Validation Lists'!$B$97:$B$103</xm:f>
          </x14:formula1>
          <xm:sqref>L4:L192</xm:sqref>
        </x14:dataValidation>
        <x14:dataValidation type="list" allowBlank="1" showInputMessage="1" showErrorMessage="1" xr:uid="{9D2EDEEC-DA6F-4229-A896-83732B512E48}">
          <x14:formula1>
            <xm:f>'Validation Lists'!$B$105:$B$112</xm:f>
          </x14:formula1>
          <xm:sqref>M4:M192</xm:sqref>
        </x14:dataValidation>
        <x14:dataValidation type="list" allowBlank="1" showInputMessage="1" showErrorMessage="1" xr:uid="{EAE923E8-06AD-42FB-89AC-2EE6019A84CF}">
          <x14:formula1>
            <xm:f>'Validation Lists'!$B$114:$B$120</xm:f>
          </x14:formula1>
          <xm:sqref>N4:N192</xm:sqref>
        </x14:dataValidation>
        <x14:dataValidation type="list" allowBlank="1" showInputMessage="1" showErrorMessage="1" xr:uid="{DF152B2A-70D5-41E3-8B96-EDBBEB480E74}">
          <x14:formula1>
            <xm:f>'Validation Lists'!$B$232:$B$235</xm:f>
          </x14:formula1>
          <xm:sqref>AJ4:AQ190</xm:sqref>
        </x14:dataValidation>
        <x14:dataValidation type="list" allowBlank="1" showInputMessage="1" showErrorMessage="1" xr:uid="{E27A96D1-F9E5-4507-948E-3449A8A0058F}">
          <x14:formula1>
            <xm:f>'Validation Lists'!$B$3:$B$16</xm:f>
          </x14:formula1>
          <xm:sqref>H4:H192</xm:sqref>
        </x14:dataValidation>
        <x14:dataValidation type="list" allowBlank="1" showInputMessage="1" showErrorMessage="1" xr:uid="{F8EF7FE4-1ECD-4A42-9914-1F302F9A9C2A}">
          <x14:formula1>
            <xm:f>'Validation Lists'!$B$18:$B$27</xm:f>
          </x14:formula1>
          <xm:sqref>H6:H191 E6:E191</xm:sqref>
        </x14:dataValidation>
        <x14:dataValidation type="list" allowBlank="1" showInputMessage="1" showErrorMessage="1" xr:uid="{4C0818BF-47DE-411E-8BEE-DF11A14508F6}">
          <x14:formula1>
            <xm:f>'Validation Lists'!$B$81:$B$85</xm:f>
          </x14:formula1>
          <xm:sqref>J4:J192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W193"/>
  <sheetViews>
    <sheetView topLeftCell="O3" zoomScale="120" zoomScaleNormal="120" workbookViewId="0">
      <selection activeCell="U3" sqref="U3"/>
    </sheetView>
  </sheetViews>
  <sheetFormatPr baseColWidth="10" defaultColWidth="18.33203125" defaultRowHeight="14" x14ac:dyDescent="0.15"/>
  <cols>
    <col min="1" max="4" width="18.33203125" style="48"/>
    <col min="5" max="5" width="18.33203125" style="48" customWidth="1"/>
    <col min="6" max="6" width="24.33203125" style="48" customWidth="1"/>
    <col min="7" max="7" width="26.33203125" style="48" customWidth="1"/>
    <col min="8" max="19" width="18.33203125" style="48" customWidth="1"/>
    <col min="20" max="21" width="18.33203125" style="48"/>
    <col min="22" max="43" width="23.5" style="48" hidden="1" customWidth="1"/>
    <col min="44" max="44" width="20.33203125" style="35" customWidth="1"/>
    <col min="45" max="45" width="25.33203125" style="47" hidden="1" customWidth="1"/>
    <col min="46" max="51" width="8.6640625" style="35"/>
    <col min="52" max="52" width="9.1640625" style="35" bestFit="1" customWidth="1"/>
    <col min="53" max="75" width="18.33203125" style="35"/>
    <col min="76" max="16384" width="18.33203125" style="48"/>
  </cols>
  <sheetData>
    <row r="1" spans="1:75" ht="15" customHeight="1" x14ac:dyDescent="0.15">
      <c r="AZ1" s="69" t="s">
        <v>297</v>
      </c>
      <c r="BI1" s="69" t="s">
        <v>297</v>
      </c>
    </row>
    <row r="2" spans="1:75" ht="50.25" customHeight="1" x14ac:dyDescent="0.15">
      <c r="A2" s="141" t="s">
        <v>144</v>
      </c>
      <c r="B2" s="142"/>
      <c r="C2" s="142"/>
      <c r="D2" s="142"/>
      <c r="E2" s="142"/>
      <c r="F2" s="142"/>
      <c r="G2" s="143"/>
      <c r="H2" s="144" t="s">
        <v>148</v>
      </c>
      <c r="I2" s="145"/>
      <c r="J2" s="145"/>
      <c r="K2" s="145"/>
      <c r="L2" s="145"/>
      <c r="M2" s="145"/>
      <c r="N2" s="146"/>
      <c r="O2" s="147" t="s">
        <v>143</v>
      </c>
      <c r="P2" s="147"/>
      <c r="Q2" s="147"/>
      <c r="R2" s="147"/>
      <c r="S2" s="147"/>
      <c r="T2" s="147"/>
      <c r="U2" s="147"/>
      <c r="V2" s="148" t="s">
        <v>149</v>
      </c>
      <c r="W2" s="149"/>
      <c r="X2" s="149"/>
      <c r="Y2" s="149"/>
      <c r="Z2" s="149"/>
      <c r="AA2" s="149"/>
      <c r="AB2" s="149"/>
      <c r="AC2" s="149"/>
      <c r="AD2" s="149"/>
      <c r="AE2" s="149"/>
      <c r="AF2" s="149"/>
      <c r="AG2" s="149"/>
      <c r="AH2" s="149"/>
      <c r="AI2" s="150"/>
      <c r="AJ2" s="151" t="s">
        <v>230</v>
      </c>
      <c r="AK2" s="152"/>
      <c r="AL2" s="152"/>
      <c r="AM2" s="152"/>
      <c r="AN2" s="152"/>
      <c r="AO2" s="152"/>
      <c r="AP2" s="152"/>
      <c r="AQ2" s="153"/>
      <c r="AR2" s="154" t="s">
        <v>320</v>
      </c>
      <c r="AS2" s="140" t="s">
        <v>298</v>
      </c>
      <c r="AZ2" s="77">
        <v>20</v>
      </c>
      <c r="BA2" s="77">
        <v>15</v>
      </c>
      <c r="BB2" s="77">
        <v>15</v>
      </c>
      <c r="BC2" s="77">
        <v>10</v>
      </c>
      <c r="BD2" s="77">
        <v>10</v>
      </c>
      <c r="BE2" s="77">
        <v>10</v>
      </c>
      <c r="BF2" s="77">
        <v>10</v>
      </c>
      <c r="BG2" s="77">
        <v>10</v>
      </c>
      <c r="BI2" s="68"/>
      <c r="BJ2" s="68"/>
      <c r="BK2" s="68"/>
      <c r="BL2" s="68"/>
      <c r="BM2" s="68"/>
      <c r="BN2" s="68"/>
      <c r="BO2" s="68"/>
      <c r="BP2" s="68"/>
      <c r="BQ2" s="68"/>
      <c r="BR2" s="68"/>
      <c r="BS2" s="68"/>
      <c r="BT2" s="68"/>
      <c r="BU2" s="68"/>
      <c r="BV2" s="68"/>
      <c r="BW2" s="68"/>
    </row>
    <row r="3" spans="1:75" s="56" customFormat="1" ht="111.75" customHeight="1" x14ac:dyDescent="0.15">
      <c r="A3" s="30" t="s">
        <v>8</v>
      </c>
      <c r="B3" s="30" t="s">
        <v>265</v>
      </c>
      <c r="C3" s="30" t="s">
        <v>0</v>
      </c>
      <c r="D3" s="30" t="s">
        <v>301</v>
      </c>
      <c r="E3" s="30" t="s">
        <v>137</v>
      </c>
      <c r="F3" s="30" t="s">
        <v>163</v>
      </c>
      <c r="G3" s="30" t="s">
        <v>167</v>
      </c>
      <c r="H3" s="49" t="s">
        <v>2</v>
      </c>
      <c r="I3" s="49" t="s">
        <v>520</v>
      </c>
      <c r="J3" s="49" t="s">
        <v>3</v>
      </c>
      <c r="K3" s="49" t="s">
        <v>4</v>
      </c>
      <c r="L3" s="49" t="s">
        <v>5</v>
      </c>
      <c r="M3" s="49" t="s">
        <v>7</v>
      </c>
      <c r="N3" s="49" t="s">
        <v>6</v>
      </c>
      <c r="O3" s="50" t="s">
        <v>138</v>
      </c>
      <c r="P3" s="50" t="s">
        <v>139</v>
      </c>
      <c r="Q3" s="50" t="s">
        <v>140</v>
      </c>
      <c r="R3" s="50" t="s">
        <v>141</v>
      </c>
      <c r="S3" s="50" t="s">
        <v>142</v>
      </c>
      <c r="T3" s="50" t="s">
        <v>153</v>
      </c>
      <c r="U3" s="50" t="s">
        <v>152</v>
      </c>
      <c r="V3" s="54" t="s">
        <v>193</v>
      </c>
      <c r="W3" s="54" t="s">
        <v>194</v>
      </c>
      <c r="X3" s="54" t="s">
        <v>195</v>
      </c>
      <c r="Y3" s="54" t="s">
        <v>196</v>
      </c>
      <c r="Z3" s="54" t="s">
        <v>147</v>
      </c>
      <c r="AA3" s="54" t="s">
        <v>197</v>
      </c>
      <c r="AB3" s="54" t="s">
        <v>198</v>
      </c>
      <c r="AC3" s="54" t="s">
        <v>199</v>
      </c>
      <c r="AD3" s="54" t="s">
        <v>200</v>
      </c>
      <c r="AE3" s="54" t="s">
        <v>201</v>
      </c>
      <c r="AF3" s="54" t="s">
        <v>202</v>
      </c>
      <c r="AG3" s="54" t="s">
        <v>203</v>
      </c>
      <c r="AH3" s="54" t="s">
        <v>204</v>
      </c>
      <c r="AI3" s="54" t="s">
        <v>205</v>
      </c>
      <c r="AJ3" s="55" t="s">
        <v>206</v>
      </c>
      <c r="AK3" s="55" t="s">
        <v>207</v>
      </c>
      <c r="AL3" s="55" t="s">
        <v>208</v>
      </c>
      <c r="AM3" s="55" t="s">
        <v>209</v>
      </c>
      <c r="AN3" s="55" t="s">
        <v>210</v>
      </c>
      <c r="AO3" s="55" t="s">
        <v>296</v>
      </c>
      <c r="AP3" s="55" t="s">
        <v>150</v>
      </c>
      <c r="AQ3" s="55" t="s">
        <v>151</v>
      </c>
      <c r="AR3" s="154"/>
      <c r="AS3" s="140"/>
      <c r="AT3" s="35"/>
      <c r="AU3" s="35"/>
      <c r="AV3" s="35"/>
      <c r="AW3" s="35"/>
      <c r="AX3" s="35"/>
      <c r="AY3" s="35"/>
      <c r="AZ3" s="68"/>
      <c r="BA3" s="68"/>
      <c r="BB3" s="68"/>
      <c r="BC3" s="68"/>
      <c r="BD3" s="68"/>
      <c r="BE3" s="68"/>
      <c r="BF3" s="68"/>
      <c r="BG3" s="68"/>
      <c r="BH3" s="35"/>
      <c r="BI3" s="68"/>
      <c r="BJ3" s="68"/>
      <c r="BK3" s="68"/>
      <c r="BL3" s="68"/>
      <c r="BM3" s="68"/>
      <c r="BN3" s="68"/>
      <c r="BO3" s="68"/>
      <c r="BP3" s="68"/>
      <c r="BQ3" s="68"/>
      <c r="BR3" s="68"/>
      <c r="BS3" s="68"/>
      <c r="BT3" s="68"/>
      <c r="BU3" s="68"/>
      <c r="BV3" s="68"/>
      <c r="BW3" s="68"/>
    </row>
    <row r="4" spans="1:75" ht="50.25" customHeight="1" x14ac:dyDescent="0.15">
      <c r="A4" s="29">
        <v>1</v>
      </c>
      <c r="B4" s="30" t="s">
        <v>259</v>
      </c>
      <c r="C4" s="29" t="s">
        <v>260</v>
      </c>
      <c r="D4" s="29" t="s">
        <v>262</v>
      </c>
      <c r="E4" s="29">
        <v>2023</v>
      </c>
      <c r="F4" s="30" t="s">
        <v>506</v>
      </c>
      <c r="G4" s="30" t="s">
        <v>567</v>
      </c>
      <c r="H4" s="49" t="s">
        <v>566</v>
      </c>
      <c r="I4" s="52">
        <v>1960</v>
      </c>
      <c r="J4" s="49" t="s">
        <v>564</v>
      </c>
      <c r="K4" s="49" t="s">
        <v>527</v>
      </c>
      <c r="L4" s="52" t="s">
        <v>74</v>
      </c>
      <c r="M4" s="119" t="s">
        <v>527</v>
      </c>
      <c r="N4" s="49" t="s">
        <v>565</v>
      </c>
      <c r="O4" s="115">
        <f>0.95*0.35*0.2*T4</f>
        <v>16624.999999999996</v>
      </c>
      <c r="P4" s="115">
        <f>0.95*0.35*0.8*T4</f>
        <v>66499.999999999985</v>
      </c>
      <c r="Q4" s="115">
        <f>0.95*0.65*0.4*T4</f>
        <v>61750</v>
      </c>
      <c r="R4" s="115">
        <f>0.95*0.65*0.6*T4</f>
        <v>92624.999999999985</v>
      </c>
      <c r="S4" s="115">
        <f>T4*0.05</f>
        <v>12500</v>
      </c>
      <c r="T4" s="57">
        <v>250000</v>
      </c>
      <c r="U4" s="67">
        <f>0.1*T4</f>
        <v>25000</v>
      </c>
      <c r="V4" s="54" t="s">
        <v>154</v>
      </c>
      <c r="W4" s="54" t="s">
        <v>154</v>
      </c>
      <c r="X4" s="54" t="s">
        <v>154</v>
      </c>
      <c r="Y4" s="54" t="s">
        <v>154</v>
      </c>
      <c r="Z4" s="54" t="s">
        <v>154</v>
      </c>
      <c r="AA4" s="54" t="s">
        <v>154</v>
      </c>
      <c r="AB4" s="54" t="s">
        <v>154</v>
      </c>
      <c r="AC4" s="54" t="s">
        <v>154</v>
      </c>
      <c r="AD4" s="54" t="s">
        <v>154</v>
      </c>
      <c r="AE4" s="54" t="s">
        <v>154</v>
      </c>
      <c r="AF4" s="54" t="s">
        <v>154</v>
      </c>
      <c r="AG4" s="54" t="s">
        <v>154</v>
      </c>
      <c r="AH4" s="54" t="s">
        <v>154</v>
      </c>
      <c r="AI4" s="54" t="s">
        <v>154</v>
      </c>
      <c r="AJ4" s="58"/>
      <c r="AK4" s="58"/>
      <c r="AL4" s="58"/>
      <c r="AM4" s="58"/>
      <c r="AN4" s="58"/>
      <c r="AO4" s="58"/>
      <c r="AP4" s="58"/>
      <c r="AQ4" s="58"/>
      <c r="AR4" s="65">
        <v>46.06666666666667</v>
      </c>
      <c r="AS4" s="70" t="str">
        <f>IF(BW4=14,"","This Project does not fully meet qualification criteria")</f>
        <v/>
      </c>
      <c r="AZ4" s="68" t="e">
        <f>VLOOKUP(AJ4,'Validation Lists'!$B$232:$C$235,2,FALSE)</f>
        <v>#N/A</v>
      </c>
      <c r="BA4" s="68" t="e">
        <f>VLOOKUP(AK4,'Validation Lists'!$B$232:$C$235,2,FALSE)</f>
        <v>#N/A</v>
      </c>
      <c r="BB4" s="68" t="e">
        <f>VLOOKUP(AL4,'Validation Lists'!$B$232:$C$235,2,FALSE)</f>
        <v>#N/A</v>
      </c>
      <c r="BC4" s="68" t="e">
        <f>VLOOKUP(AM4,'Validation Lists'!$B$232:$C$235,2,FALSE)</f>
        <v>#N/A</v>
      </c>
      <c r="BD4" s="68" t="e">
        <f>VLOOKUP(AN4,'Validation Lists'!$B$232:$C$235,2,FALSE)</f>
        <v>#N/A</v>
      </c>
      <c r="BE4" s="68" t="e">
        <f>VLOOKUP(AO4,'Validation Lists'!$B$232:$C$235,2,FALSE)</f>
        <v>#N/A</v>
      </c>
      <c r="BF4" s="68" t="e">
        <f>VLOOKUP(AP4,'Validation Lists'!$B$232:$C$235,2,FALSE)</f>
        <v>#N/A</v>
      </c>
      <c r="BG4" s="68" t="e">
        <f>VLOOKUP(AQ4,'Validation Lists'!$B$232:$C$235,2,FALSE)</f>
        <v>#N/A</v>
      </c>
      <c r="BI4" s="68">
        <f>VLOOKUP(V4,'Validation Lists'!$B$229:$C$230,2,FALSE)</f>
        <v>1</v>
      </c>
      <c r="BJ4" s="68">
        <f>VLOOKUP(W4,'Validation Lists'!$B$229:$C$230,2,FALSE)</f>
        <v>1</v>
      </c>
      <c r="BK4" s="68">
        <f>VLOOKUP(X4,'Validation Lists'!$B$229:$C$230,2,FALSE)</f>
        <v>1</v>
      </c>
      <c r="BL4" s="68">
        <f>VLOOKUP(Y4,'Validation Lists'!$B$229:$C$230,2,FALSE)</f>
        <v>1</v>
      </c>
      <c r="BM4" s="68">
        <f>VLOOKUP(Z4,'Validation Lists'!$B$229:$C$230,2,FALSE)</f>
        <v>1</v>
      </c>
      <c r="BN4" s="68">
        <f>VLOOKUP(AA4,'Validation Lists'!$B$229:$C$230,2,FALSE)</f>
        <v>1</v>
      </c>
      <c r="BO4" s="68">
        <f>VLOOKUP(AB4,'Validation Lists'!$B$229:$C$230,2,FALSE)</f>
        <v>1</v>
      </c>
      <c r="BP4" s="68">
        <f>VLOOKUP(AC4,'Validation Lists'!$B$229:$C$230,2,FALSE)</f>
        <v>1</v>
      </c>
      <c r="BQ4" s="68">
        <f>VLOOKUP(AD4,'Validation Lists'!$B$229:$C$230,2,FALSE)</f>
        <v>1</v>
      </c>
      <c r="BR4" s="68">
        <f>VLOOKUP(AE4,'Validation Lists'!$B$229:$C$230,2,FALSE)</f>
        <v>1</v>
      </c>
      <c r="BS4" s="68">
        <f>VLOOKUP(AF4,'Validation Lists'!$B$229:$C$230,2,FALSE)</f>
        <v>1</v>
      </c>
      <c r="BT4" s="68">
        <f>VLOOKUP(AG4,'Validation Lists'!$B$229:$C$230,2,FALSE)</f>
        <v>1</v>
      </c>
      <c r="BU4" s="68">
        <f>VLOOKUP(AH4,'Validation Lists'!$B$229:$C$230,2,FALSE)</f>
        <v>1</v>
      </c>
      <c r="BV4" s="68">
        <f>VLOOKUP(AI4,'Validation Lists'!$B$229:$C$230,2,FALSE)</f>
        <v>1</v>
      </c>
      <c r="BW4" s="68">
        <f>SUM(BI4:BV4)</f>
        <v>14</v>
      </c>
    </row>
    <row r="5" spans="1:75" ht="50.25" customHeight="1" x14ac:dyDescent="0.15">
      <c r="A5" s="29">
        <v>2</v>
      </c>
      <c r="B5" s="30" t="s">
        <v>261</v>
      </c>
      <c r="C5" s="29" t="s">
        <v>260</v>
      </c>
      <c r="D5" s="29" t="s">
        <v>262</v>
      </c>
      <c r="E5" s="29">
        <v>2024</v>
      </c>
      <c r="F5" s="30" t="s">
        <v>433</v>
      </c>
      <c r="G5" s="30" t="s">
        <v>576</v>
      </c>
      <c r="H5" s="49" t="s">
        <v>577</v>
      </c>
      <c r="I5" s="52">
        <v>2500</v>
      </c>
      <c r="J5" s="49" t="s">
        <v>564</v>
      </c>
      <c r="K5" s="49" t="s">
        <v>527</v>
      </c>
      <c r="L5" s="52" t="s">
        <v>560</v>
      </c>
      <c r="M5" s="49" t="s">
        <v>578</v>
      </c>
      <c r="N5" s="49" t="s">
        <v>565</v>
      </c>
      <c r="O5" s="115">
        <f>0.95*0.35*0.2*T5</f>
        <v>66499.999999999985</v>
      </c>
      <c r="P5" s="115">
        <f>0.95*0.35*0.8*T5</f>
        <v>265999.99999999994</v>
      </c>
      <c r="Q5" s="115">
        <f>0.95*0.65*0.4*T5</f>
        <v>247000</v>
      </c>
      <c r="R5" s="115">
        <f>0.95*0.65*0.6*T5</f>
        <v>370499.99999999994</v>
      </c>
      <c r="S5" s="115">
        <f>T5*0.05</f>
        <v>50000</v>
      </c>
      <c r="T5" s="59">
        <v>1000000</v>
      </c>
      <c r="U5" s="67">
        <f>0.075*T5</f>
        <v>75000</v>
      </c>
      <c r="V5" s="54" t="s">
        <v>154</v>
      </c>
      <c r="W5" s="54" t="s">
        <v>154</v>
      </c>
      <c r="X5" s="54" t="s">
        <v>154</v>
      </c>
      <c r="Y5" s="54" t="s">
        <v>154</v>
      </c>
      <c r="Z5" s="54" t="s">
        <v>154</v>
      </c>
      <c r="AA5" s="54" t="s">
        <v>154</v>
      </c>
      <c r="AB5" s="54" t="s">
        <v>154</v>
      </c>
      <c r="AC5" s="54" t="s">
        <v>154</v>
      </c>
      <c r="AD5" s="54" t="s">
        <v>154</v>
      </c>
      <c r="AE5" s="54" t="s">
        <v>154</v>
      </c>
      <c r="AF5" s="54" t="s">
        <v>154</v>
      </c>
      <c r="AG5" s="54" t="s">
        <v>154</v>
      </c>
      <c r="AH5" s="54" t="s">
        <v>154</v>
      </c>
      <c r="AI5" s="54" t="s">
        <v>154</v>
      </c>
      <c r="AJ5" s="58"/>
      <c r="AK5" s="58"/>
      <c r="AL5" s="58"/>
      <c r="AM5" s="58"/>
      <c r="AN5" s="58"/>
      <c r="AO5" s="58"/>
      <c r="AP5" s="58"/>
      <c r="AQ5" s="58"/>
      <c r="AR5" s="65">
        <v>32.200000000000003</v>
      </c>
      <c r="AS5" s="70" t="str">
        <f>IF(BW5=14,"","This Project does not fully meet qualification criteria")</f>
        <v/>
      </c>
      <c r="AZ5" s="68" t="e">
        <f>VLOOKUP(AJ5,'Validation Lists'!$B$232:$C$235,2,FALSE)</f>
        <v>#N/A</v>
      </c>
      <c r="BA5" s="68" t="e">
        <f>VLOOKUP(AK5,'Validation Lists'!$B$232:$C$235,2,FALSE)</f>
        <v>#N/A</v>
      </c>
      <c r="BB5" s="68" t="e">
        <f>VLOOKUP(AL5,'Validation Lists'!$B$232:$C$235,2,FALSE)</f>
        <v>#N/A</v>
      </c>
      <c r="BC5" s="68" t="e">
        <f>VLOOKUP(AM5,'Validation Lists'!$B$232:$C$235,2,FALSE)</f>
        <v>#N/A</v>
      </c>
      <c r="BD5" s="68" t="e">
        <f>VLOOKUP(AN5,'Validation Lists'!$B$232:$C$235,2,FALSE)</f>
        <v>#N/A</v>
      </c>
      <c r="BE5" s="68" t="e">
        <f>VLOOKUP(AO5,'Validation Lists'!$B$232:$C$235,2,FALSE)</f>
        <v>#N/A</v>
      </c>
      <c r="BF5" s="68" t="e">
        <f>VLOOKUP(AP5,'Validation Lists'!$B$232:$C$235,2,FALSE)</f>
        <v>#N/A</v>
      </c>
      <c r="BG5" s="68" t="e">
        <f>VLOOKUP(AQ5,'Validation Lists'!$B$232:$C$235,2,FALSE)</f>
        <v>#N/A</v>
      </c>
      <c r="BI5" s="68">
        <f>VLOOKUP(V5,'Validation Lists'!$B$229:$C$230,2,FALSE)</f>
        <v>1</v>
      </c>
      <c r="BJ5" s="68">
        <f>VLOOKUP(W5,'Validation Lists'!$B$229:$C$230,2,FALSE)</f>
        <v>1</v>
      </c>
      <c r="BK5" s="68">
        <f>VLOOKUP(X5,'Validation Lists'!$B$229:$C$230,2,FALSE)</f>
        <v>1</v>
      </c>
      <c r="BL5" s="68">
        <f>VLOOKUP(Y5,'Validation Lists'!$B$229:$C$230,2,FALSE)</f>
        <v>1</v>
      </c>
      <c r="BM5" s="68">
        <f>VLOOKUP(Z5,'Validation Lists'!$B$229:$C$230,2,FALSE)</f>
        <v>1</v>
      </c>
      <c r="BN5" s="68">
        <f>VLOOKUP(AA5,'Validation Lists'!$B$229:$C$230,2,FALSE)</f>
        <v>1</v>
      </c>
      <c r="BO5" s="68">
        <f>VLOOKUP(AB5,'Validation Lists'!$B$229:$C$230,2,FALSE)</f>
        <v>1</v>
      </c>
      <c r="BP5" s="68">
        <f>VLOOKUP(AC5,'Validation Lists'!$B$229:$C$230,2,FALSE)</f>
        <v>1</v>
      </c>
      <c r="BQ5" s="68">
        <f>VLOOKUP(AD5,'Validation Lists'!$B$229:$C$230,2,FALSE)</f>
        <v>1</v>
      </c>
      <c r="BR5" s="68">
        <f>VLOOKUP(AE5,'Validation Lists'!$B$229:$C$230,2,FALSE)</f>
        <v>1</v>
      </c>
      <c r="BS5" s="68">
        <f>VLOOKUP(AF5,'Validation Lists'!$B$229:$C$230,2,FALSE)</f>
        <v>1</v>
      </c>
      <c r="BT5" s="68">
        <f>VLOOKUP(AG5,'Validation Lists'!$B$229:$C$230,2,FALSE)</f>
        <v>1</v>
      </c>
      <c r="BU5" s="68">
        <f>VLOOKUP(AH5,'Validation Lists'!$B$229:$C$230,2,FALSE)</f>
        <v>1</v>
      </c>
      <c r="BV5" s="68">
        <f>VLOOKUP(AI5,'Validation Lists'!$B$229:$C$230,2,FALSE)</f>
        <v>1</v>
      </c>
      <c r="BW5" s="68">
        <f t="shared" ref="BW5:BW67" si="0">SUM(BI5:BV5)</f>
        <v>14</v>
      </c>
    </row>
    <row r="6" spans="1:75" ht="50.25" customHeight="1" x14ac:dyDescent="0.15">
      <c r="A6" s="29">
        <v>3</v>
      </c>
      <c r="B6" s="30" t="s">
        <v>287</v>
      </c>
      <c r="C6" s="29" t="s">
        <v>260</v>
      </c>
      <c r="D6" s="29" t="s">
        <v>262</v>
      </c>
      <c r="E6" s="29">
        <v>2022</v>
      </c>
      <c r="F6" s="30" t="s">
        <v>288</v>
      </c>
      <c r="G6" s="30"/>
      <c r="H6" s="49" t="s">
        <v>579</v>
      </c>
      <c r="I6" s="52">
        <v>400</v>
      </c>
      <c r="J6" s="49" t="s">
        <v>564</v>
      </c>
      <c r="K6" s="49" t="s">
        <v>527</v>
      </c>
      <c r="L6" s="52" t="s">
        <v>560</v>
      </c>
      <c r="M6" s="49" t="s">
        <v>527</v>
      </c>
      <c r="N6" s="49" t="s">
        <v>565</v>
      </c>
      <c r="O6" s="115">
        <f>0.9*0.3*0.2*T6</f>
        <v>43200.000000000007</v>
      </c>
      <c r="P6" s="115">
        <f>0.9*0.3*0.8*T6</f>
        <v>172800.00000000003</v>
      </c>
      <c r="Q6" s="115">
        <f>0.9*0.7*0.4*T6</f>
        <v>201600</v>
      </c>
      <c r="R6" s="115">
        <f>0.9*0.7*0.6*T6</f>
        <v>302400</v>
      </c>
      <c r="S6" s="115">
        <f>T6*0.1</f>
        <v>80000</v>
      </c>
      <c r="T6" s="117">
        <v>800000</v>
      </c>
      <c r="U6" s="39">
        <f>T6*0.005</f>
        <v>4000</v>
      </c>
      <c r="V6" s="54"/>
      <c r="W6" s="54"/>
      <c r="X6" s="54"/>
      <c r="Y6" s="54"/>
      <c r="Z6" s="54"/>
      <c r="AA6" s="54"/>
      <c r="AB6" s="54"/>
      <c r="AC6" s="54"/>
      <c r="AD6" s="54"/>
      <c r="AE6" s="54"/>
      <c r="AF6" s="54"/>
      <c r="AG6" s="54"/>
      <c r="AH6" s="54"/>
      <c r="AI6" s="54"/>
      <c r="AJ6" s="58"/>
      <c r="AK6" s="58"/>
      <c r="AL6" s="58"/>
      <c r="AM6" s="58"/>
      <c r="AN6" s="58"/>
      <c r="AO6" s="58"/>
      <c r="AP6" s="58"/>
      <c r="AQ6" s="58"/>
      <c r="AR6" s="65">
        <v>51.86666666666666</v>
      </c>
      <c r="AS6" s="70" t="e">
        <f t="shared" ref="AS6:AS68" si="1">IF(BW6=14,"","This Project does not fully meet qualification criteria")</f>
        <v>#N/A</v>
      </c>
      <c r="AZ6" s="68" t="e">
        <f>VLOOKUP(AJ6,'Validation Lists'!$B$232:$C$235,2,FALSE)</f>
        <v>#N/A</v>
      </c>
      <c r="BA6" s="68" t="e">
        <f>VLOOKUP(AK6,'Validation Lists'!$B$232:$C$235,2,FALSE)</f>
        <v>#N/A</v>
      </c>
      <c r="BB6" s="68" t="e">
        <f>VLOOKUP(AL6,'Validation Lists'!$B$232:$C$235,2,FALSE)</f>
        <v>#N/A</v>
      </c>
      <c r="BC6" s="68" t="e">
        <f>VLOOKUP(AM6,'Validation Lists'!$B$232:$C$235,2,FALSE)</f>
        <v>#N/A</v>
      </c>
      <c r="BD6" s="68" t="e">
        <f>VLOOKUP(AN6,'Validation Lists'!$B$232:$C$235,2,FALSE)</f>
        <v>#N/A</v>
      </c>
      <c r="BE6" s="68" t="e">
        <f>VLOOKUP(AO6,'Validation Lists'!$B$232:$C$235,2,FALSE)</f>
        <v>#N/A</v>
      </c>
      <c r="BF6" s="68" t="e">
        <f>VLOOKUP(AP6,'Validation Lists'!$B$232:$C$235,2,FALSE)</f>
        <v>#N/A</v>
      </c>
      <c r="BG6" s="68" t="e">
        <f>VLOOKUP(AQ6,'Validation Lists'!$B$232:$C$235,2,FALSE)</f>
        <v>#N/A</v>
      </c>
      <c r="BI6" s="68" t="e">
        <f>VLOOKUP(V6,'Validation Lists'!$B$229:$C$230,2,FALSE)</f>
        <v>#N/A</v>
      </c>
      <c r="BJ6" s="68" t="e">
        <f>VLOOKUP(W6,'Validation Lists'!$B$229:$C$230,2,FALSE)</f>
        <v>#N/A</v>
      </c>
      <c r="BK6" s="68" t="e">
        <f>VLOOKUP(X6,'Validation Lists'!$B$229:$C$230,2,FALSE)</f>
        <v>#N/A</v>
      </c>
      <c r="BL6" s="68" t="e">
        <f>VLOOKUP(Y6,'Validation Lists'!$B$229:$C$230,2,FALSE)</f>
        <v>#N/A</v>
      </c>
      <c r="BM6" s="68" t="e">
        <f>VLOOKUP(Z6,'Validation Lists'!$B$229:$C$230,2,FALSE)</f>
        <v>#N/A</v>
      </c>
      <c r="BN6" s="68" t="e">
        <f>VLOOKUP(AA6,'Validation Lists'!$B$229:$C$230,2,FALSE)</f>
        <v>#N/A</v>
      </c>
      <c r="BO6" s="68" t="e">
        <f>VLOOKUP(AB6,'Validation Lists'!$B$229:$C$230,2,FALSE)</f>
        <v>#N/A</v>
      </c>
      <c r="BP6" s="68" t="e">
        <f>VLOOKUP(AC6,'Validation Lists'!$B$229:$C$230,2,FALSE)</f>
        <v>#N/A</v>
      </c>
      <c r="BQ6" s="68" t="e">
        <f>VLOOKUP(AD6,'Validation Lists'!$B$229:$C$230,2,FALSE)</f>
        <v>#N/A</v>
      </c>
      <c r="BR6" s="68" t="e">
        <f>VLOOKUP(AE6,'Validation Lists'!$B$229:$C$230,2,FALSE)</f>
        <v>#N/A</v>
      </c>
      <c r="BS6" s="68" t="e">
        <f>VLOOKUP(AF6,'Validation Lists'!$B$229:$C$230,2,FALSE)</f>
        <v>#N/A</v>
      </c>
      <c r="BT6" s="68" t="e">
        <f>VLOOKUP(AG6,'Validation Lists'!$B$229:$C$230,2,FALSE)</f>
        <v>#N/A</v>
      </c>
      <c r="BU6" s="68" t="e">
        <f>VLOOKUP(AH6,'Validation Lists'!$B$229:$C$230,2,FALSE)</f>
        <v>#N/A</v>
      </c>
      <c r="BV6" s="68" t="e">
        <f>VLOOKUP(AI6,'Validation Lists'!$B$229:$C$230,2,FALSE)</f>
        <v>#N/A</v>
      </c>
      <c r="BW6" s="68" t="e">
        <f t="shared" si="0"/>
        <v>#N/A</v>
      </c>
    </row>
    <row r="7" spans="1:75" ht="80.25" customHeight="1" x14ac:dyDescent="0.15">
      <c r="A7" s="29">
        <v>4</v>
      </c>
      <c r="B7" s="30" t="s">
        <v>521</v>
      </c>
      <c r="C7" s="29" t="s">
        <v>260</v>
      </c>
      <c r="D7" s="29" t="s">
        <v>262</v>
      </c>
      <c r="E7" s="29">
        <v>2025</v>
      </c>
      <c r="F7" s="30" t="s">
        <v>340</v>
      </c>
      <c r="G7" s="30"/>
      <c r="H7" s="52"/>
      <c r="I7" s="52"/>
      <c r="J7" s="52"/>
      <c r="K7" s="52"/>
      <c r="L7" s="52"/>
      <c r="M7" s="52"/>
      <c r="N7" s="52"/>
      <c r="O7" s="53"/>
      <c r="P7" s="53"/>
      <c r="Q7" s="53"/>
      <c r="R7" s="53"/>
      <c r="S7" s="53"/>
      <c r="T7" s="59">
        <v>750000</v>
      </c>
      <c r="U7" s="43">
        <f>0.5%*T7</f>
        <v>3750</v>
      </c>
      <c r="V7" s="54"/>
      <c r="W7" s="54"/>
      <c r="X7" s="54"/>
      <c r="Y7" s="54"/>
      <c r="Z7" s="54"/>
      <c r="AA7" s="54"/>
      <c r="AB7" s="54"/>
      <c r="AC7" s="54"/>
      <c r="AD7" s="54"/>
      <c r="AE7" s="54"/>
      <c r="AF7" s="54"/>
      <c r="AG7" s="54"/>
      <c r="AH7" s="54"/>
      <c r="AI7" s="54"/>
      <c r="AJ7" s="58"/>
      <c r="AK7" s="58"/>
      <c r="AL7" s="58"/>
      <c r="AM7" s="58"/>
      <c r="AN7" s="58"/>
      <c r="AO7" s="58"/>
      <c r="AP7" s="58"/>
      <c r="AQ7" s="58"/>
      <c r="AR7" s="65">
        <v>40.799999999999997</v>
      </c>
      <c r="AS7" s="70" t="e">
        <f t="shared" si="1"/>
        <v>#N/A</v>
      </c>
      <c r="AZ7" s="68" t="e">
        <f>VLOOKUP(AJ7,'Validation Lists'!$B$232:$C$235,2,FALSE)</f>
        <v>#N/A</v>
      </c>
      <c r="BA7" s="68" t="e">
        <f>VLOOKUP(AK7,'Validation Lists'!$B$232:$C$235,2,FALSE)</f>
        <v>#N/A</v>
      </c>
      <c r="BB7" s="68" t="e">
        <f>VLOOKUP(AL7,'Validation Lists'!$B$232:$C$235,2,FALSE)</f>
        <v>#N/A</v>
      </c>
      <c r="BC7" s="68" t="e">
        <f>VLOOKUP(AM7,'Validation Lists'!$B$232:$C$235,2,FALSE)</f>
        <v>#N/A</v>
      </c>
      <c r="BD7" s="68" t="e">
        <f>VLOOKUP(AN7,'Validation Lists'!$B$232:$C$235,2,FALSE)</f>
        <v>#N/A</v>
      </c>
      <c r="BE7" s="68" t="e">
        <f>VLOOKUP(AO7,'Validation Lists'!$B$232:$C$235,2,FALSE)</f>
        <v>#N/A</v>
      </c>
      <c r="BF7" s="68" t="e">
        <f>VLOOKUP(AP7,'Validation Lists'!$B$232:$C$235,2,FALSE)</f>
        <v>#N/A</v>
      </c>
      <c r="BG7" s="68" t="e">
        <f>VLOOKUP(AQ7,'Validation Lists'!$B$232:$C$235,2,FALSE)</f>
        <v>#N/A</v>
      </c>
      <c r="BI7" s="68" t="e">
        <f>VLOOKUP(V7,'Validation Lists'!$B$229:$C$230,2,FALSE)</f>
        <v>#N/A</v>
      </c>
      <c r="BJ7" s="68" t="e">
        <f>VLOOKUP(W7,'Validation Lists'!$B$229:$C$230,2,FALSE)</f>
        <v>#N/A</v>
      </c>
      <c r="BK7" s="68" t="e">
        <f>VLOOKUP(X7,'Validation Lists'!$B$229:$C$230,2,FALSE)</f>
        <v>#N/A</v>
      </c>
      <c r="BL7" s="68" t="e">
        <f>VLOOKUP(Y7,'Validation Lists'!$B$229:$C$230,2,FALSE)</f>
        <v>#N/A</v>
      </c>
      <c r="BM7" s="68" t="e">
        <f>VLOOKUP(Z7,'Validation Lists'!$B$229:$C$230,2,FALSE)</f>
        <v>#N/A</v>
      </c>
      <c r="BN7" s="68" t="e">
        <f>VLOOKUP(AA7,'Validation Lists'!$B$229:$C$230,2,FALSE)</f>
        <v>#N/A</v>
      </c>
      <c r="BO7" s="68" t="e">
        <f>VLOOKUP(AB7,'Validation Lists'!$B$229:$C$230,2,FALSE)</f>
        <v>#N/A</v>
      </c>
      <c r="BP7" s="68" t="e">
        <f>VLOOKUP(AC7,'Validation Lists'!$B$229:$C$230,2,FALSE)</f>
        <v>#N/A</v>
      </c>
      <c r="BQ7" s="68" t="e">
        <f>VLOOKUP(AD7,'Validation Lists'!$B$229:$C$230,2,FALSE)</f>
        <v>#N/A</v>
      </c>
      <c r="BR7" s="68" t="e">
        <f>VLOOKUP(AE7,'Validation Lists'!$B$229:$C$230,2,FALSE)</f>
        <v>#N/A</v>
      </c>
      <c r="BS7" s="68" t="e">
        <f>VLOOKUP(AF7,'Validation Lists'!$B$229:$C$230,2,FALSE)</f>
        <v>#N/A</v>
      </c>
      <c r="BT7" s="68" t="e">
        <f>VLOOKUP(AG7,'Validation Lists'!$B$229:$C$230,2,FALSE)</f>
        <v>#N/A</v>
      </c>
      <c r="BU7" s="68" t="e">
        <f>VLOOKUP(AH7,'Validation Lists'!$B$229:$C$230,2,FALSE)</f>
        <v>#N/A</v>
      </c>
      <c r="BV7" s="68" t="e">
        <f>VLOOKUP(AI7,'Validation Lists'!$B$229:$C$230,2,FALSE)</f>
        <v>#N/A</v>
      </c>
      <c r="BW7" s="68" t="e">
        <f t="shared" si="0"/>
        <v>#N/A</v>
      </c>
    </row>
    <row r="8" spans="1:75" ht="50.25" customHeight="1" x14ac:dyDescent="0.15">
      <c r="A8" s="29">
        <v>5</v>
      </c>
      <c r="B8" s="30" t="s">
        <v>299</v>
      </c>
      <c r="C8" s="29" t="s">
        <v>260</v>
      </c>
      <c r="D8" s="29" t="s">
        <v>262</v>
      </c>
      <c r="E8" s="29">
        <v>2023</v>
      </c>
      <c r="F8" s="30" t="s">
        <v>300</v>
      </c>
      <c r="G8" s="30"/>
      <c r="H8" s="49"/>
      <c r="I8" s="52"/>
      <c r="J8" s="49"/>
      <c r="K8" s="49"/>
      <c r="L8" s="52"/>
      <c r="M8" s="119"/>
      <c r="N8" s="49"/>
      <c r="O8" s="115"/>
      <c r="P8" s="115"/>
      <c r="Q8" s="115"/>
      <c r="R8" s="115"/>
      <c r="S8" s="67"/>
      <c r="T8" s="67" t="s">
        <v>580</v>
      </c>
      <c r="U8" s="39"/>
      <c r="V8" s="54" t="s">
        <v>154</v>
      </c>
      <c r="W8" s="54" t="s">
        <v>154</v>
      </c>
      <c r="X8" s="54" t="s">
        <v>154</v>
      </c>
      <c r="Y8" s="54" t="s">
        <v>154</v>
      </c>
      <c r="Z8" s="54" t="s">
        <v>154</v>
      </c>
      <c r="AA8" s="54" t="s">
        <v>154</v>
      </c>
      <c r="AB8" s="54" t="s">
        <v>154</v>
      </c>
      <c r="AC8" s="54" t="s">
        <v>154</v>
      </c>
      <c r="AD8" s="54" t="s">
        <v>154</v>
      </c>
      <c r="AE8" s="54" t="s">
        <v>154</v>
      </c>
      <c r="AF8" s="54" t="s">
        <v>154</v>
      </c>
      <c r="AG8" s="54" t="s">
        <v>154</v>
      </c>
      <c r="AH8" s="54" t="s">
        <v>154</v>
      </c>
      <c r="AI8" s="54" t="s">
        <v>154</v>
      </c>
      <c r="AJ8" s="58"/>
      <c r="AK8" s="58"/>
      <c r="AL8" s="58"/>
      <c r="AM8" s="58"/>
      <c r="AN8" s="58"/>
      <c r="AO8" s="58"/>
      <c r="AP8" s="58"/>
      <c r="AQ8" s="58"/>
      <c r="AR8" s="65">
        <v>53.86666666666666</v>
      </c>
      <c r="AS8" s="70" t="str">
        <f t="shared" si="1"/>
        <v/>
      </c>
      <c r="AZ8" s="68" t="e">
        <f>VLOOKUP(AJ8,'Validation Lists'!$B$232:$C$235,2,FALSE)</f>
        <v>#N/A</v>
      </c>
      <c r="BA8" s="68" t="e">
        <f>VLOOKUP(AK8,'Validation Lists'!$B$232:$C$235,2,FALSE)</f>
        <v>#N/A</v>
      </c>
      <c r="BB8" s="68" t="e">
        <f>VLOOKUP(AL8,'Validation Lists'!$B$232:$C$235,2,FALSE)</f>
        <v>#N/A</v>
      </c>
      <c r="BC8" s="68" t="e">
        <f>VLOOKUP(AM8,'Validation Lists'!$B$232:$C$235,2,FALSE)</f>
        <v>#N/A</v>
      </c>
      <c r="BD8" s="68" t="e">
        <f>VLOOKUP(AN8,'Validation Lists'!$B$232:$C$235,2,FALSE)</f>
        <v>#N/A</v>
      </c>
      <c r="BE8" s="68" t="e">
        <f>VLOOKUP(AO8,'Validation Lists'!$B$232:$C$235,2,FALSE)</f>
        <v>#N/A</v>
      </c>
      <c r="BF8" s="68" t="e">
        <f>VLOOKUP(AP8,'Validation Lists'!$B$232:$C$235,2,FALSE)</f>
        <v>#N/A</v>
      </c>
      <c r="BG8" s="68" t="e">
        <f>VLOOKUP(AQ8,'Validation Lists'!$B$232:$C$235,2,FALSE)</f>
        <v>#N/A</v>
      </c>
      <c r="BI8" s="68">
        <f>VLOOKUP(V8,'Validation Lists'!$B$229:$C$230,2,FALSE)</f>
        <v>1</v>
      </c>
      <c r="BJ8" s="68">
        <f>VLOOKUP(W8,'Validation Lists'!$B$229:$C$230,2,FALSE)</f>
        <v>1</v>
      </c>
      <c r="BK8" s="68">
        <f>VLOOKUP(X8,'Validation Lists'!$B$229:$C$230,2,FALSE)</f>
        <v>1</v>
      </c>
      <c r="BL8" s="68">
        <f>VLOOKUP(Y8,'Validation Lists'!$B$229:$C$230,2,FALSE)</f>
        <v>1</v>
      </c>
      <c r="BM8" s="68">
        <f>VLOOKUP(Z8,'Validation Lists'!$B$229:$C$230,2,FALSE)</f>
        <v>1</v>
      </c>
      <c r="BN8" s="68">
        <f>VLOOKUP(AA8,'Validation Lists'!$B$229:$C$230,2,FALSE)</f>
        <v>1</v>
      </c>
      <c r="BO8" s="68">
        <f>VLOOKUP(AB8,'Validation Lists'!$B$229:$C$230,2,FALSE)</f>
        <v>1</v>
      </c>
      <c r="BP8" s="68">
        <f>VLOOKUP(AC8,'Validation Lists'!$B$229:$C$230,2,FALSE)</f>
        <v>1</v>
      </c>
      <c r="BQ8" s="68">
        <f>VLOOKUP(AD8,'Validation Lists'!$B$229:$C$230,2,FALSE)</f>
        <v>1</v>
      </c>
      <c r="BR8" s="68">
        <f>VLOOKUP(AE8,'Validation Lists'!$B$229:$C$230,2,FALSE)</f>
        <v>1</v>
      </c>
      <c r="BS8" s="68">
        <f>VLOOKUP(AF8,'Validation Lists'!$B$229:$C$230,2,FALSE)</f>
        <v>1</v>
      </c>
      <c r="BT8" s="68">
        <f>VLOOKUP(AG8,'Validation Lists'!$B$229:$C$230,2,FALSE)</f>
        <v>1</v>
      </c>
      <c r="BU8" s="68">
        <f>VLOOKUP(AH8,'Validation Lists'!$B$229:$C$230,2,FALSE)</f>
        <v>1</v>
      </c>
      <c r="BV8" s="68">
        <f>VLOOKUP(AI8,'Validation Lists'!$B$229:$C$230,2,FALSE)</f>
        <v>1</v>
      </c>
      <c r="BW8" s="68">
        <f t="shared" si="0"/>
        <v>14</v>
      </c>
    </row>
    <row r="9" spans="1:75" ht="77.5" customHeight="1" x14ac:dyDescent="0.15">
      <c r="A9" s="29"/>
      <c r="B9" s="29"/>
      <c r="C9" s="29"/>
      <c r="D9" s="29"/>
      <c r="E9" s="29"/>
      <c r="F9" s="30"/>
      <c r="G9" s="30"/>
      <c r="H9" s="52"/>
      <c r="I9" s="52"/>
      <c r="J9" s="52"/>
      <c r="K9" s="52"/>
      <c r="L9" s="52"/>
      <c r="M9" s="52"/>
      <c r="N9" s="52"/>
      <c r="O9" s="53"/>
      <c r="P9" s="53"/>
      <c r="Q9" s="53"/>
      <c r="R9" s="53"/>
      <c r="S9" s="53"/>
      <c r="T9" s="53"/>
      <c r="U9" s="53"/>
      <c r="V9" s="54"/>
      <c r="W9" s="54"/>
      <c r="X9" s="54"/>
      <c r="Y9" s="54"/>
      <c r="Z9" s="54"/>
      <c r="AA9" s="54"/>
      <c r="AB9" s="54"/>
      <c r="AC9" s="54"/>
      <c r="AD9" s="54"/>
      <c r="AE9" s="54"/>
      <c r="AF9" s="54"/>
      <c r="AG9" s="54"/>
      <c r="AH9" s="54"/>
      <c r="AI9" s="54"/>
      <c r="AJ9" s="58"/>
      <c r="AK9" s="58"/>
      <c r="AL9" s="58"/>
      <c r="AM9" s="58"/>
      <c r="AN9" s="58"/>
      <c r="AO9" s="58"/>
      <c r="AP9" s="58"/>
      <c r="AQ9" s="58"/>
      <c r="AR9" s="52" t="e">
        <f t="shared" ref="AR9:AR67" si="2">ROUND((AZ$2*AZ9+BA$2*BA9+BB$2*BB9+BC$2*BC9+BD$2*BD9+BE$2*BE9+BF$2*BF9+BG$2*BG9)/3,0)</f>
        <v>#N/A</v>
      </c>
      <c r="AS9" s="70" t="e">
        <f t="shared" si="1"/>
        <v>#N/A</v>
      </c>
      <c r="AZ9" s="68" t="e">
        <f>VLOOKUP(AJ9,'Validation Lists'!$B$232:$C$235,2,FALSE)</f>
        <v>#N/A</v>
      </c>
      <c r="BA9" s="68" t="e">
        <f>VLOOKUP(AK9,'Validation Lists'!$B$232:$C$235,2,FALSE)</f>
        <v>#N/A</v>
      </c>
      <c r="BB9" s="68" t="e">
        <f>VLOOKUP(AL9,'Validation Lists'!$B$232:$C$235,2,FALSE)</f>
        <v>#N/A</v>
      </c>
      <c r="BC9" s="68" t="e">
        <f>VLOOKUP(AM9,'Validation Lists'!$B$232:$C$235,2,FALSE)</f>
        <v>#N/A</v>
      </c>
      <c r="BD9" s="68" t="e">
        <f>VLOOKUP(AN9,'Validation Lists'!$B$232:$C$235,2,FALSE)</f>
        <v>#N/A</v>
      </c>
      <c r="BE9" s="68" t="e">
        <f>VLOOKUP(AO9,'Validation Lists'!$B$232:$C$235,2,FALSE)</f>
        <v>#N/A</v>
      </c>
      <c r="BF9" s="68" t="e">
        <f>VLOOKUP(AP9,'Validation Lists'!$B$232:$C$235,2,FALSE)</f>
        <v>#N/A</v>
      </c>
      <c r="BG9" s="68" t="e">
        <f>VLOOKUP(AQ9,'Validation Lists'!$B$232:$C$235,2,FALSE)</f>
        <v>#N/A</v>
      </c>
      <c r="BI9" s="68" t="e">
        <f>VLOOKUP(V9,'Validation Lists'!$B$229:$C$230,2,FALSE)</f>
        <v>#N/A</v>
      </c>
      <c r="BJ9" s="68" t="e">
        <f>VLOOKUP(W9,'Validation Lists'!$B$229:$C$230,2,FALSE)</f>
        <v>#N/A</v>
      </c>
      <c r="BK9" s="68" t="e">
        <f>VLOOKUP(X9,'Validation Lists'!$B$229:$C$230,2,FALSE)</f>
        <v>#N/A</v>
      </c>
      <c r="BL9" s="68" t="e">
        <f>VLOOKUP(Y9,'Validation Lists'!$B$229:$C$230,2,FALSE)</f>
        <v>#N/A</v>
      </c>
      <c r="BM9" s="68" t="e">
        <f>VLOOKUP(Z9,'Validation Lists'!$B$229:$C$230,2,FALSE)</f>
        <v>#N/A</v>
      </c>
      <c r="BN9" s="68" t="e">
        <f>VLOOKUP(AA9,'Validation Lists'!$B$229:$C$230,2,FALSE)</f>
        <v>#N/A</v>
      </c>
      <c r="BO9" s="68" t="e">
        <f>VLOOKUP(AB9,'Validation Lists'!$B$229:$C$230,2,FALSE)</f>
        <v>#N/A</v>
      </c>
      <c r="BP9" s="68" t="e">
        <f>VLOOKUP(AC9,'Validation Lists'!$B$229:$C$230,2,FALSE)</f>
        <v>#N/A</v>
      </c>
      <c r="BQ9" s="68" t="e">
        <f>VLOOKUP(AD9,'Validation Lists'!$B$229:$C$230,2,FALSE)</f>
        <v>#N/A</v>
      </c>
      <c r="BR9" s="68" t="e">
        <f>VLOOKUP(AE9,'Validation Lists'!$B$229:$C$230,2,FALSE)</f>
        <v>#N/A</v>
      </c>
      <c r="BS9" s="68" t="e">
        <f>VLOOKUP(AF9,'Validation Lists'!$B$229:$C$230,2,FALSE)</f>
        <v>#N/A</v>
      </c>
      <c r="BT9" s="68" t="e">
        <f>VLOOKUP(AG9,'Validation Lists'!$B$229:$C$230,2,FALSE)</f>
        <v>#N/A</v>
      </c>
      <c r="BU9" s="68" t="e">
        <f>VLOOKUP(AH9,'Validation Lists'!$B$229:$C$230,2,FALSE)</f>
        <v>#N/A</v>
      </c>
      <c r="BV9" s="68" t="e">
        <f>VLOOKUP(AI9,'Validation Lists'!$B$229:$C$230,2,FALSE)</f>
        <v>#N/A</v>
      </c>
      <c r="BW9" s="68" t="e">
        <f t="shared" si="0"/>
        <v>#N/A</v>
      </c>
    </row>
    <row r="10" spans="1:75" ht="77.5" customHeight="1" x14ac:dyDescent="0.15">
      <c r="A10" s="29"/>
      <c r="B10" s="29"/>
      <c r="C10" s="29"/>
      <c r="D10" s="29"/>
      <c r="E10" s="29"/>
      <c r="F10" s="30"/>
      <c r="G10" s="30"/>
      <c r="H10" s="52"/>
      <c r="I10" s="52"/>
      <c r="J10" s="52"/>
      <c r="K10" s="52"/>
      <c r="L10" s="52"/>
      <c r="M10" s="52"/>
      <c r="N10" s="52"/>
      <c r="O10" s="53"/>
      <c r="P10" s="53"/>
      <c r="Q10" s="53"/>
      <c r="R10" s="53"/>
      <c r="S10" s="53"/>
      <c r="T10" s="53"/>
      <c r="U10" s="53"/>
      <c r="V10" s="54"/>
      <c r="W10" s="54"/>
      <c r="X10" s="54"/>
      <c r="Y10" s="54"/>
      <c r="Z10" s="54"/>
      <c r="AA10" s="54"/>
      <c r="AB10" s="54"/>
      <c r="AC10" s="54"/>
      <c r="AD10" s="54"/>
      <c r="AE10" s="54"/>
      <c r="AF10" s="54"/>
      <c r="AG10" s="54"/>
      <c r="AH10" s="54"/>
      <c r="AI10" s="54"/>
      <c r="AJ10" s="58"/>
      <c r="AK10" s="58"/>
      <c r="AL10" s="58"/>
      <c r="AM10" s="58"/>
      <c r="AN10" s="58"/>
      <c r="AO10" s="58"/>
      <c r="AP10" s="58"/>
      <c r="AQ10" s="58"/>
      <c r="AR10" s="52" t="e">
        <f t="shared" si="2"/>
        <v>#N/A</v>
      </c>
      <c r="AS10" s="70" t="e">
        <f t="shared" si="1"/>
        <v>#N/A</v>
      </c>
      <c r="AZ10" s="68" t="e">
        <f>VLOOKUP(AJ10,'Validation Lists'!$B$232:$C$235,2,FALSE)</f>
        <v>#N/A</v>
      </c>
      <c r="BA10" s="68" t="e">
        <f>VLOOKUP(AK10,'Validation Lists'!$B$232:$C$235,2,FALSE)</f>
        <v>#N/A</v>
      </c>
      <c r="BB10" s="68" t="e">
        <f>VLOOKUP(AL10,'Validation Lists'!$B$232:$C$235,2,FALSE)</f>
        <v>#N/A</v>
      </c>
      <c r="BC10" s="68" t="e">
        <f>VLOOKUP(AM10,'Validation Lists'!$B$232:$C$235,2,FALSE)</f>
        <v>#N/A</v>
      </c>
      <c r="BD10" s="68" t="e">
        <f>VLOOKUP(AN10,'Validation Lists'!$B$232:$C$235,2,FALSE)</f>
        <v>#N/A</v>
      </c>
      <c r="BE10" s="68" t="e">
        <f>VLOOKUP(AO10,'Validation Lists'!$B$232:$C$235,2,FALSE)</f>
        <v>#N/A</v>
      </c>
      <c r="BF10" s="68" t="e">
        <f>VLOOKUP(AP10,'Validation Lists'!$B$232:$C$235,2,FALSE)</f>
        <v>#N/A</v>
      </c>
      <c r="BG10" s="68" t="e">
        <f>VLOOKUP(AQ10,'Validation Lists'!$B$232:$C$235,2,FALSE)</f>
        <v>#N/A</v>
      </c>
      <c r="BI10" s="68" t="e">
        <f>VLOOKUP(V10,'Validation Lists'!$B$229:$C$230,2,FALSE)</f>
        <v>#N/A</v>
      </c>
      <c r="BJ10" s="68" t="e">
        <f>VLOOKUP(W10,'Validation Lists'!$B$229:$C$230,2,FALSE)</f>
        <v>#N/A</v>
      </c>
      <c r="BK10" s="68" t="e">
        <f>VLOOKUP(X10,'Validation Lists'!$B$229:$C$230,2,FALSE)</f>
        <v>#N/A</v>
      </c>
      <c r="BL10" s="68" t="e">
        <f>VLOOKUP(Y10,'Validation Lists'!$B$229:$C$230,2,FALSE)</f>
        <v>#N/A</v>
      </c>
      <c r="BM10" s="68" t="e">
        <f>VLOOKUP(Z10,'Validation Lists'!$B$229:$C$230,2,FALSE)</f>
        <v>#N/A</v>
      </c>
      <c r="BN10" s="68" t="e">
        <f>VLOOKUP(AA10,'Validation Lists'!$B$229:$C$230,2,FALSE)</f>
        <v>#N/A</v>
      </c>
      <c r="BO10" s="68" t="e">
        <f>VLOOKUP(AB10,'Validation Lists'!$B$229:$C$230,2,FALSE)</f>
        <v>#N/A</v>
      </c>
      <c r="BP10" s="68" t="e">
        <f>VLOOKUP(AC10,'Validation Lists'!$B$229:$C$230,2,FALSE)</f>
        <v>#N/A</v>
      </c>
      <c r="BQ10" s="68" t="e">
        <f>VLOOKUP(AD10,'Validation Lists'!$B$229:$C$230,2,FALSE)</f>
        <v>#N/A</v>
      </c>
      <c r="BR10" s="68" t="e">
        <f>VLOOKUP(AE10,'Validation Lists'!$B$229:$C$230,2,FALSE)</f>
        <v>#N/A</v>
      </c>
      <c r="BS10" s="68" t="e">
        <f>VLOOKUP(AF10,'Validation Lists'!$B$229:$C$230,2,FALSE)</f>
        <v>#N/A</v>
      </c>
      <c r="BT10" s="68" t="e">
        <f>VLOOKUP(AG10,'Validation Lists'!$B$229:$C$230,2,FALSE)</f>
        <v>#N/A</v>
      </c>
      <c r="BU10" s="68" t="e">
        <f>VLOOKUP(AH10,'Validation Lists'!$B$229:$C$230,2,FALSE)</f>
        <v>#N/A</v>
      </c>
      <c r="BV10" s="68" t="e">
        <f>VLOOKUP(AI10,'Validation Lists'!$B$229:$C$230,2,FALSE)</f>
        <v>#N/A</v>
      </c>
      <c r="BW10" s="68" t="e">
        <f t="shared" si="0"/>
        <v>#N/A</v>
      </c>
    </row>
    <row r="11" spans="1:75" ht="77.5" customHeight="1" x14ac:dyDescent="0.15">
      <c r="A11" s="29"/>
      <c r="B11" s="29"/>
      <c r="C11" s="29"/>
      <c r="D11" s="29"/>
      <c r="E11" s="29"/>
      <c r="F11" s="30"/>
      <c r="G11" s="30"/>
      <c r="H11" s="52"/>
      <c r="I11" s="52"/>
      <c r="J11" s="52"/>
      <c r="K11" s="52"/>
      <c r="L11" s="52"/>
      <c r="M11" s="52"/>
      <c r="N11" s="52"/>
      <c r="O11" s="53"/>
      <c r="P11" s="53"/>
      <c r="Q11" s="53"/>
      <c r="R11" s="53"/>
      <c r="S11" s="53"/>
      <c r="T11" s="53"/>
      <c r="U11" s="53"/>
      <c r="V11" s="54"/>
      <c r="W11" s="54"/>
      <c r="X11" s="54"/>
      <c r="Y11" s="54"/>
      <c r="Z11" s="54"/>
      <c r="AA11" s="54"/>
      <c r="AB11" s="54"/>
      <c r="AC11" s="54"/>
      <c r="AD11" s="54"/>
      <c r="AE11" s="54"/>
      <c r="AF11" s="54"/>
      <c r="AG11" s="54"/>
      <c r="AH11" s="54"/>
      <c r="AI11" s="54"/>
      <c r="AJ11" s="58"/>
      <c r="AK11" s="58"/>
      <c r="AL11" s="58"/>
      <c r="AM11" s="58"/>
      <c r="AN11" s="58"/>
      <c r="AO11" s="58"/>
      <c r="AP11" s="58"/>
      <c r="AQ11" s="58"/>
      <c r="AR11" s="52" t="e">
        <f t="shared" si="2"/>
        <v>#N/A</v>
      </c>
      <c r="AS11" s="70" t="e">
        <f t="shared" si="1"/>
        <v>#N/A</v>
      </c>
      <c r="AZ11" s="68" t="e">
        <f>VLOOKUP(AJ11,'Validation Lists'!$B$232:$C$235,2,FALSE)</f>
        <v>#N/A</v>
      </c>
      <c r="BA11" s="68" t="e">
        <f>VLOOKUP(AK11,'Validation Lists'!$B$232:$C$235,2,FALSE)</f>
        <v>#N/A</v>
      </c>
      <c r="BB11" s="68" t="e">
        <f>VLOOKUP(AL11,'Validation Lists'!$B$232:$C$235,2,FALSE)</f>
        <v>#N/A</v>
      </c>
      <c r="BC11" s="68" t="e">
        <f>VLOOKUP(AM11,'Validation Lists'!$B$232:$C$235,2,FALSE)</f>
        <v>#N/A</v>
      </c>
      <c r="BD11" s="68" t="e">
        <f>VLOOKUP(AN11,'Validation Lists'!$B$232:$C$235,2,FALSE)</f>
        <v>#N/A</v>
      </c>
      <c r="BE11" s="68" t="e">
        <f>VLOOKUP(AO11,'Validation Lists'!$B$232:$C$235,2,FALSE)</f>
        <v>#N/A</v>
      </c>
      <c r="BF11" s="68" t="e">
        <f>VLOOKUP(AP11,'Validation Lists'!$B$232:$C$235,2,FALSE)</f>
        <v>#N/A</v>
      </c>
      <c r="BG11" s="68" t="e">
        <f>VLOOKUP(AQ11,'Validation Lists'!$B$232:$C$235,2,FALSE)</f>
        <v>#N/A</v>
      </c>
      <c r="BI11" s="68" t="e">
        <f>VLOOKUP(V11,'Validation Lists'!$B$229:$C$230,2,FALSE)</f>
        <v>#N/A</v>
      </c>
      <c r="BJ11" s="68" t="e">
        <f>VLOOKUP(W11,'Validation Lists'!$B$229:$C$230,2,FALSE)</f>
        <v>#N/A</v>
      </c>
      <c r="BK11" s="68" t="e">
        <f>VLOOKUP(X11,'Validation Lists'!$B$229:$C$230,2,FALSE)</f>
        <v>#N/A</v>
      </c>
      <c r="BL11" s="68" t="e">
        <f>VLOOKUP(Y11,'Validation Lists'!$B$229:$C$230,2,FALSE)</f>
        <v>#N/A</v>
      </c>
      <c r="BM11" s="68" t="e">
        <f>VLOOKUP(Z11,'Validation Lists'!$B$229:$C$230,2,FALSE)</f>
        <v>#N/A</v>
      </c>
      <c r="BN11" s="68" t="e">
        <f>VLOOKUP(AA11,'Validation Lists'!$B$229:$C$230,2,FALSE)</f>
        <v>#N/A</v>
      </c>
      <c r="BO11" s="68" t="e">
        <f>VLOOKUP(AB11,'Validation Lists'!$B$229:$C$230,2,FALSE)</f>
        <v>#N/A</v>
      </c>
      <c r="BP11" s="68" t="e">
        <f>VLOOKUP(AC11,'Validation Lists'!$B$229:$C$230,2,FALSE)</f>
        <v>#N/A</v>
      </c>
      <c r="BQ11" s="68" t="e">
        <f>VLOOKUP(AD11,'Validation Lists'!$B$229:$C$230,2,FALSE)</f>
        <v>#N/A</v>
      </c>
      <c r="BR11" s="68" t="e">
        <f>VLOOKUP(AE11,'Validation Lists'!$B$229:$C$230,2,FALSE)</f>
        <v>#N/A</v>
      </c>
      <c r="BS11" s="68" t="e">
        <f>VLOOKUP(AF11,'Validation Lists'!$B$229:$C$230,2,FALSE)</f>
        <v>#N/A</v>
      </c>
      <c r="BT11" s="68" t="e">
        <f>VLOOKUP(AG11,'Validation Lists'!$B$229:$C$230,2,FALSE)</f>
        <v>#N/A</v>
      </c>
      <c r="BU11" s="68" t="e">
        <f>VLOOKUP(AH11,'Validation Lists'!$B$229:$C$230,2,FALSE)</f>
        <v>#N/A</v>
      </c>
      <c r="BV11" s="68" t="e">
        <f>VLOOKUP(AI11,'Validation Lists'!$B$229:$C$230,2,FALSE)</f>
        <v>#N/A</v>
      </c>
      <c r="BW11" s="68" t="e">
        <f t="shared" si="0"/>
        <v>#N/A</v>
      </c>
    </row>
    <row r="12" spans="1:75" ht="77.5" customHeight="1" x14ac:dyDescent="0.15">
      <c r="A12" s="29"/>
      <c r="B12" s="29"/>
      <c r="C12" s="29"/>
      <c r="D12" s="29"/>
      <c r="E12" s="29"/>
      <c r="F12" s="30"/>
      <c r="G12" s="30"/>
      <c r="H12" s="52"/>
      <c r="I12" s="52"/>
      <c r="J12" s="52"/>
      <c r="K12" s="52"/>
      <c r="L12" s="52"/>
      <c r="M12" s="52"/>
      <c r="N12" s="52"/>
      <c r="O12" s="53"/>
      <c r="P12" s="53"/>
      <c r="Q12" s="53"/>
      <c r="R12" s="53"/>
      <c r="S12" s="53"/>
      <c r="T12" s="53"/>
      <c r="U12" s="53"/>
      <c r="V12" s="54"/>
      <c r="W12" s="54"/>
      <c r="X12" s="54"/>
      <c r="Y12" s="54"/>
      <c r="Z12" s="54"/>
      <c r="AA12" s="54"/>
      <c r="AB12" s="54"/>
      <c r="AC12" s="54"/>
      <c r="AD12" s="54"/>
      <c r="AE12" s="54"/>
      <c r="AF12" s="54"/>
      <c r="AG12" s="54"/>
      <c r="AH12" s="54"/>
      <c r="AI12" s="54"/>
      <c r="AJ12" s="58"/>
      <c r="AK12" s="58"/>
      <c r="AL12" s="58"/>
      <c r="AM12" s="58"/>
      <c r="AN12" s="58"/>
      <c r="AO12" s="58"/>
      <c r="AP12" s="58"/>
      <c r="AQ12" s="58"/>
      <c r="AR12" s="52" t="e">
        <f t="shared" si="2"/>
        <v>#N/A</v>
      </c>
      <c r="AS12" s="70" t="e">
        <f t="shared" si="1"/>
        <v>#N/A</v>
      </c>
      <c r="AZ12" s="68" t="e">
        <f>VLOOKUP(AJ12,'Validation Lists'!$B$232:$C$235,2,FALSE)</f>
        <v>#N/A</v>
      </c>
      <c r="BA12" s="68" t="e">
        <f>VLOOKUP(AK12,'Validation Lists'!$B$232:$C$235,2,FALSE)</f>
        <v>#N/A</v>
      </c>
      <c r="BB12" s="68" t="e">
        <f>VLOOKUP(AL12,'Validation Lists'!$B$232:$C$235,2,FALSE)</f>
        <v>#N/A</v>
      </c>
      <c r="BC12" s="68" t="e">
        <f>VLOOKUP(AM12,'Validation Lists'!$B$232:$C$235,2,FALSE)</f>
        <v>#N/A</v>
      </c>
      <c r="BD12" s="68" t="e">
        <f>VLOOKUP(AN12,'Validation Lists'!$B$232:$C$235,2,FALSE)</f>
        <v>#N/A</v>
      </c>
      <c r="BE12" s="68" t="e">
        <f>VLOOKUP(AO12,'Validation Lists'!$B$232:$C$235,2,FALSE)</f>
        <v>#N/A</v>
      </c>
      <c r="BF12" s="68" t="e">
        <f>VLOOKUP(AP12,'Validation Lists'!$B$232:$C$235,2,FALSE)</f>
        <v>#N/A</v>
      </c>
      <c r="BG12" s="68" t="e">
        <f>VLOOKUP(AQ12,'Validation Lists'!$B$232:$C$235,2,FALSE)</f>
        <v>#N/A</v>
      </c>
      <c r="BI12" s="68" t="e">
        <f>VLOOKUP(V12,'Validation Lists'!$B$229:$C$230,2,FALSE)</f>
        <v>#N/A</v>
      </c>
      <c r="BJ12" s="68" t="e">
        <f>VLOOKUP(W12,'Validation Lists'!$B$229:$C$230,2,FALSE)</f>
        <v>#N/A</v>
      </c>
      <c r="BK12" s="68" t="e">
        <f>VLOOKUP(X12,'Validation Lists'!$B$229:$C$230,2,FALSE)</f>
        <v>#N/A</v>
      </c>
      <c r="BL12" s="68" t="e">
        <f>VLOOKUP(Y12,'Validation Lists'!$B$229:$C$230,2,FALSE)</f>
        <v>#N/A</v>
      </c>
      <c r="BM12" s="68" t="e">
        <f>VLOOKUP(Z12,'Validation Lists'!$B$229:$C$230,2,FALSE)</f>
        <v>#N/A</v>
      </c>
      <c r="BN12" s="68" t="e">
        <f>VLOOKUP(AA12,'Validation Lists'!$B$229:$C$230,2,FALSE)</f>
        <v>#N/A</v>
      </c>
      <c r="BO12" s="68" t="e">
        <f>VLOOKUP(AB12,'Validation Lists'!$B$229:$C$230,2,FALSE)</f>
        <v>#N/A</v>
      </c>
      <c r="BP12" s="68" t="e">
        <f>VLOOKUP(AC12,'Validation Lists'!$B$229:$C$230,2,FALSE)</f>
        <v>#N/A</v>
      </c>
      <c r="BQ12" s="68" t="e">
        <f>VLOOKUP(AD12,'Validation Lists'!$B$229:$C$230,2,FALSE)</f>
        <v>#N/A</v>
      </c>
      <c r="BR12" s="68" t="e">
        <f>VLOOKUP(AE12,'Validation Lists'!$B$229:$C$230,2,FALSE)</f>
        <v>#N/A</v>
      </c>
      <c r="BS12" s="68" t="e">
        <f>VLOOKUP(AF12,'Validation Lists'!$B$229:$C$230,2,FALSE)</f>
        <v>#N/A</v>
      </c>
      <c r="BT12" s="68" t="e">
        <f>VLOOKUP(AG12,'Validation Lists'!$B$229:$C$230,2,FALSE)</f>
        <v>#N/A</v>
      </c>
      <c r="BU12" s="68" t="e">
        <f>VLOOKUP(AH12,'Validation Lists'!$B$229:$C$230,2,FALSE)</f>
        <v>#N/A</v>
      </c>
      <c r="BV12" s="68" t="e">
        <f>VLOOKUP(AI12,'Validation Lists'!$B$229:$C$230,2,FALSE)</f>
        <v>#N/A</v>
      </c>
      <c r="BW12" s="68" t="e">
        <f t="shared" si="0"/>
        <v>#N/A</v>
      </c>
    </row>
    <row r="13" spans="1:75" ht="77.5" customHeight="1" x14ac:dyDescent="0.15">
      <c r="A13" s="29"/>
      <c r="B13" s="29"/>
      <c r="C13" s="29"/>
      <c r="D13" s="29"/>
      <c r="E13" s="29"/>
      <c r="F13" s="30"/>
      <c r="G13" s="30"/>
      <c r="H13" s="52"/>
      <c r="I13" s="52"/>
      <c r="J13" s="52"/>
      <c r="K13" s="52"/>
      <c r="L13" s="52"/>
      <c r="M13" s="52"/>
      <c r="N13" s="52"/>
      <c r="O13" s="53"/>
      <c r="P13" s="53"/>
      <c r="Q13" s="53"/>
      <c r="R13" s="53"/>
      <c r="S13" s="53"/>
      <c r="T13" s="53"/>
      <c r="U13" s="53"/>
      <c r="V13" s="54"/>
      <c r="W13" s="54"/>
      <c r="X13" s="54"/>
      <c r="Y13" s="54"/>
      <c r="Z13" s="54"/>
      <c r="AA13" s="54"/>
      <c r="AB13" s="54"/>
      <c r="AC13" s="54"/>
      <c r="AD13" s="54"/>
      <c r="AE13" s="54"/>
      <c r="AF13" s="54"/>
      <c r="AG13" s="54"/>
      <c r="AH13" s="54"/>
      <c r="AI13" s="54"/>
      <c r="AJ13" s="58"/>
      <c r="AK13" s="58"/>
      <c r="AL13" s="58"/>
      <c r="AM13" s="58"/>
      <c r="AN13" s="58"/>
      <c r="AO13" s="58"/>
      <c r="AP13" s="58"/>
      <c r="AQ13" s="58"/>
      <c r="AR13" s="52" t="e">
        <f t="shared" si="2"/>
        <v>#N/A</v>
      </c>
      <c r="AS13" s="70" t="e">
        <f t="shared" si="1"/>
        <v>#N/A</v>
      </c>
      <c r="AZ13" s="68" t="e">
        <f>VLOOKUP(AJ13,'Validation Lists'!$B$232:$C$235,2,FALSE)</f>
        <v>#N/A</v>
      </c>
      <c r="BA13" s="68" t="e">
        <f>VLOOKUP(AK13,'Validation Lists'!$B$232:$C$235,2,FALSE)</f>
        <v>#N/A</v>
      </c>
      <c r="BB13" s="68" t="e">
        <f>VLOOKUP(AL13,'Validation Lists'!$B$232:$C$235,2,FALSE)</f>
        <v>#N/A</v>
      </c>
      <c r="BC13" s="68" t="e">
        <f>VLOOKUP(AM13,'Validation Lists'!$B$232:$C$235,2,FALSE)</f>
        <v>#N/A</v>
      </c>
      <c r="BD13" s="68" t="e">
        <f>VLOOKUP(AN13,'Validation Lists'!$B$232:$C$235,2,FALSE)</f>
        <v>#N/A</v>
      </c>
      <c r="BE13" s="68" t="e">
        <f>VLOOKUP(AO13,'Validation Lists'!$B$232:$C$235,2,FALSE)</f>
        <v>#N/A</v>
      </c>
      <c r="BF13" s="68" t="e">
        <f>VLOOKUP(AP13,'Validation Lists'!$B$232:$C$235,2,FALSE)</f>
        <v>#N/A</v>
      </c>
      <c r="BG13" s="68" t="e">
        <f>VLOOKUP(AQ13,'Validation Lists'!$B$232:$C$235,2,FALSE)</f>
        <v>#N/A</v>
      </c>
      <c r="BI13" s="68" t="e">
        <f>VLOOKUP(V13,'Validation Lists'!$B$229:$C$230,2,FALSE)</f>
        <v>#N/A</v>
      </c>
      <c r="BJ13" s="68" t="e">
        <f>VLOOKUP(W13,'Validation Lists'!$B$229:$C$230,2,FALSE)</f>
        <v>#N/A</v>
      </c>
      <c r="BK13" s="68" t="e">
        <f>VLOOKUP(X13,'Validation Lists'!$B$229:$C$230,2,FALSE)</f>
        <v>#N/A</v>
      </c>
      <c r="BL13" s="68" t="e">
        <f>VLOOKUP(Y13,'Validation Lists'!$B$229:$C$230,2,FALSE)</f>
        <v>#N/A</v>
      </c>
      <c r="BM13" s="68" t="e">
        <f>VLOOKUP(Z13,'Validation Lists'!$B$229:$C$230,2,FALSE)</f>
        <v>#N/A</v>
      </c>
      <c r="BN13" s="68" t="e">
        <f>VLOOKUP(AA13,'Validation Lists'!$B$229:$C$230,2,FALSE)</f>
        <v>#N/A</v>
      </c>
      <c r="BO13" s="68" t="e">
        <f>VLOOKUP(AB13,'Validation Lists'!$B$229:$C$230,2,FALSE)</f>
        <v>#N/A</v>
      </c>
      <c r="BP13" s="68" t="e">
        <f>VLOOKUP(AC13,'Validation Lists'!$B$229:$C$230,2,FALSE)</f>
        <v>#N/A</v>
      </c>
      <c r="BQ13" s="68" t="e">
        <f>VLOOKUP(AD13,'Validation Lists'!$B$229:$C$230,2,FALSE)</f>
        <v>#N/A</v>
      </c>
      <c r="BR13" s="68" t="e">
        <f>VLOOKUP(AE13,'Validation Lists'!$B$229:$C$230,2,FALSE)</f>
        <v>#N/A</v>
      </c>
      <c r="BS13" s="68" t="e">
        <f>VLOOKUP(AF13,'Validation Lists'!$B$229:$C$230,2,FALSE)</f>
        <v>#N/A</v>
      </c>
      <c r="BT13" s="68" t="e">
        <f>VLOOKUP(AG13,'Validation Lists'!$B$229:$C$230,2,FALSE)</f>
        <v>#N/A</v>
      </c>
      <c r="BU13" s="68" t="e">
        <f>VLOOKUP(AH13,'Validation Lists'!$B$229:$C$230,2,FALSE)</f>
        <v>#N/A</v>
      </c>
      <c r="BV13" s="68" t="e">
        <f>VLOOKUP(AI13,'Validation Lists'!$B$229:$C$230,2,FALSE)</f>
        <v>#N/A</v>
      </c>
      <c r="BW13" s="68" t="e">
        <f t="shared" si="0"/>
        <v>#N/A</v>
      </c>
    </row>
    <row r="14" spans="1:75" ht="77.5" customHeight="1" x14ac:dyDescent="0.15">
      <c r="A14" s="29"/>
      <c r="B14" s="29"/>
      <c r="C14" s="29"/>
      <c r="D14" s="29"/>
      <c r="E14" s="29"/>
      <c r="F14" s="30"/>
      <c r="G14" s="30"/>
      <c r="H14" s="52"/>
      <c r="I14" s="52"/>
      <c r="J14" s="52"/>
      <c r="K14" s="52"/>
      <c r="L14" s="52"/>
      <c r="M14" s="52"/>
      <c r="N14" s="52"/>
      <c r="O14" s="53"/>
      <c r="P14" s="53"/>
      <c r="Q14" s="53"/>
      <c r="R14" s="53"/>
      <c r="S14" s="53"/>
      <c r="T14" s="53"/>
      <c r="U14" s="53"/>
      <c r="V14" s="54"/>
      <c r="W14" s="54"/>
      <c r="X14" s="54"/>
      <c r="Y14" s="54"/>
      <c r="Z14" s="54"/>
      <c r="AA14" s="54"/>
      <c r="AB14" s="54"/>
      <c r="AC14" s="54"/>
      <c r="AD14" s="54"/>
      <c r="AE14" s="54"/>
      <c r="AF14" s="54"/>
      <c r="AG14" s="54"/>
      <c r="AH14" s="54"/>
      <c r="AI14" s="54"/>
      <c r="AJ14" s="58"/>
      <c r="AK14" s="58"/>
      <c r="AL14" s="58"/>
      <c r="AM14" s="58"/>
      <c r="AN14" s="58"/>
      <c r="AO14" s="58"/>
      <c r="AP14" s="58"/>
      <c r="AQ14" s="58"/>
      <c r="AR14" s="52" t="e">
        <f t="shared" si="2"/>
        <v>#N/A</v>
      </c>
      <c r="AS14" s="70" t="e">
        <f t="shared" si="1"/>
        <v>#N/A</v>
      </c>
      <c r="AZ14" s="68" t="e">
        <f>VLOOKUP(AJ14,'Validation Lists'!$B$232:$C$235,2,FALSE)</f>
        <v>#N/A</v>
      </c>
      <c r="BA14" s="68" t="e">
        <f>VLOOKUP(AK14,'Validation Lists'!$B$232:$C$235,2,FALSE)</f>
        <v>#N/A</v>
      </c>
      <c r="BB14" s="68" t="e">
        <f>VLOOKUP(AL14,'Validation Lists'!$B$232:$C$235,2,FALSE)</f>
        <v>#N/A</v>
      </c>
      <c r="BC14" s="68" t="e">
        <f>VLOOKUP(AM14,'Validation Lists'!$B$232:$C$235,2,FALSE)</f>
        <v>#N/A</v>
      </c>
      <c r="BD14" s="68" t="e">
        <f>VLOOKUP(AN14,'Validation Lists'!$B$232:$C$235,2,FALSE)</f>
        <v>#N/A</v>
      </c>
      <c r="BE14" s="68" t="e">
        <f>VLOOKUP(AO14,'Validation Lists'!$B$232:$C$235,2,FALSE)</f>
        <v>#N/A</v>
      </c>
      <c r="BF14" s="68" t="e">
        <f>VLOOKUP(AP14,'Validation Lists'!$B$232:$C$235,2,FALSE)</f>
        <v>#N/A</v>
      </c>
      <c r="BG14" s="68" t="e">
        <f>VLOOKUP(AQ14,'Validation Lists'!$B$232:$C$235,2,FALSE)</f>
        <v>#N/A</v>
      </c>
      <c r="BI14" s="68" t="e">
        <f>VLOOKUP(V14,'Validation Lists'!$B$229:$C$230,2,FALSE)</f>
        <v>#N/A</v>
      </c>
      <c r="BJ14" s="68" t="e">
        <f>VLOOKUP(W14,'Validation Lists'!$B$229:$C$230,2,FALSE)</f>
        <v>#N/A</v>
      </c>
      <c r="BK14" s="68" t="e">
        <f>VLOOKUP(X14,'Validation Lists'!$B$229:$C$230,2,FALSE)</f>
        <v>#N/A</v>
      </c>
      <c r="BL14" s="68" t="e">
        <f>VLOOKUP(Y14,'Validation Lists'!$B$229:$C$230,2,FALSE)</f>
        <v>#N/A</v>
      </c>
      <c r="BM14" s="68" t="e">
        <f>VLOOKUP(Z14,'Validation Lists'!$B$229:$C$230,2,FALSE)</f>
        <v>#N/A</v>
      </c>
      <c r="BN14" s="68" t="e">
        <f>VLOOKUP(AA14,'Validation Lists'!$B$229:$C$230,2,FALSE)</f>
        <v>#N/A</v>
      </c>
      <c r="BO14" s="68" t="e">
        <f>VLOOKUP(AB14,'Validation Lists'!$B$229:$C$230,2,FALSE)</f>
        <v>#N/A</v>
      </c>
      <c r="BP14" s="68" t="e">
        <f>VLOOKUP(AC14,'Validation Lists'!$B$229:$C$230,2,FALSE)</f>
        <v>#N/A</v>
      </c>
      <c r="BQ14" s="68" t="e">
        <f>VLOOKUP(AD14,'Validation Lists'!$B$229:$C$230,2,FALSE)</f>
        <v>#N/A</v>
      </c>
      <c r="BR14" s="68" t="e">
        <f>VLOOKUP(AE14,'Validation Lists'!$B$229:$C$230,2,FALSE)</f>
        <v>#N/A</v>
      </c>
      <c r="BS14" s="68" t="e">
        <f>VLOOKUP(AF14,'Validation Lists'!$B$229:$C$230,2,FALSE)</f>
        <v>#N/A</v>
      </c>
      <c r="BT14" s="68" t="e">
        <f>VLOOKUP(AG14,'Validation Lists'!$B$229:$C$230,2,FALSE)</f>
        <v>#N/A</v>
      </c>
      <c r="BU14" s="68" t="e">
        <f>VLOOKUP(AH14,'Validation Lists'!$B$229:$C$230,2,FALSE)</f>
        <v>#N/A</v>
      </c>
      <c r="BV14" s="68" t="e">
        <f>VLOOKUP(AI14,'Validation Lists'!$B$229:$C$230,2,FALSE)</f>
        <v>#N/A</v>
      </c>
      <c r="BW14" s="68" t="e">
        <f t="shared" si="0"/>
        <v>#N/A</v>
      </c>
    </row>
    <row r="15" spans="1:75" ht="77.5" customHeight="1" x14ac:dyDescent="0.15">
      <c r="A15" s="29"/>
      <c r="B15" s="29"/>
      <c r="C15" s="29"/>
      <c r="D15" s="29"/>
      <c r="E15" s="29"/>
      <c r="F15" s="30"/>
      <c r="G15" s="30"/>
      <c r="H15" s="52"/>
      <c r="I15" s="52"/>
      <c r="J15" s="52"/>
      <c r="K15" s="52"/>
      <c r="L15" s="52"/>
      <c r="M15" s="52"/>
      <c r="N15" s="52"/>
      <c r="O15" s="53"/>
      <c r="P15" s="53"/>
      <c r="Q15" s="53"/>
      <c r="R15" s="53"/>
      <c r="S15" s="53"/>
      <c r="T15" s="53"/>
      <c r="U15" s="53"/>
      <c r="V15" s="54"/>
      <c r="W15" s="54"/>
      <c r="X15" s="54"/>
      <c r="Y15" s="54"/>
      <c r="Z15" s="54"/>
      <c r="AA15" s="54"/>
      <c r="AB15" s="54"/>
      <c r="AC15" s="54"/>
      <c r="AD15" s="54"/>
      <c r="AE15" s="54"/>
      <c r="AF15" s="54"/>
      <c r="AG15" s="54"/>
      <c r="AH15" s="54"/>
      <c r="AI15" s="54"/>
      <c r="AJ15" s="58"/>
      <c r="AK15" s="58"/>
      <c r="AL15" s="58"/>
      <c r="AM15" s="58"/>
      <c r="AN15" s="58"/>
      <c r="AO15" s="58"/>
      <c r="AP15" s="58"/>
      <c r="AQ15" s="58"/>
      <c r="AR15" s="52" t="e">
        <f t="shared" si="2"/>
        <v>#N/A</v>
      </c>
      <c r="AS15" s="70" t="e">
        <f t="shared" si="1"/>
        <v>#N/A</v>
      </c>
      <c r="AZ15" s="68" t="e">
        <f>VLOOKUP(AJ15,'Validation Lists'!$B$232:$C$235,2,FALSE)</f>
        <v>#N/A</v>
      </c>
      <c r="BA15" s="68" t="e">
        <f>VLOOKUP(AK15,'Validation Lists'!$B$232:$C$235,2,FALSE)</f>
        <v>#N/A</v>
      </c>
      <c r="BB15" s="68" t="e">
        <f>VLOOKUP(AL15,'Validation Lists'!$B$232:$C$235,2,FALSE)</f>
        <v>#N/A</v>
      </c>
      <c r="BC15" s="68" t="e">
        <f>VLOOKUP(AM15,'Validation Lists'!$B$232:$C$235,2,FALSE)</f>
        <v>#N/A</v>
      </c>
      <c r="BD15" s="68" t="e">
        <f>VLOOKUP(AN15,'Validation Lists'!$B$232:$C$235,2,FALSE)</f>
        <v>#N/A</v>
      </c>
      <c r="BE15" s="68" t="e">
        <f>VLOOKUP(AO15,'Validation Lists'!$B$232:$C$235,2,FALSE)</f>
        <v>#N/A</v>
      </c>
      <c r="BF15" s="68" t="e">
        <f>VLOOKUP(AP15,'Validation Lists'!$B$232:$C$235,2,FALSE)</f>
        <v>#N/A</v>
      </c>
      <c r="BG15" s="68" t="e">
        <f>VLOOKUP(AQ15,'Validation Lists'!$B$232:$C$235,2,FALSE)</f>
        <v>#N/A</v>
      </c>
      <c r="BI15" s="68" t="e">
        <f>VLOOKUP(V15,'Validation Lists'!$B$229:$C$230,2,FALSE)</f>
        <v>#N/A</v>
      </c>
      <c r="BJ15" s="68" t="e">
        <f>VLOOKUP(W15,'Validation Lists'!$B$229:$C$230,2,FALSE)</f>
        <v>#N/A</v>
      </c>
      <c r="BK15" s="68" t="e">
        <f>VLOOKUP(X15,'Validation Lists'!$B$229:$C$230,2,FALSE)</f>
        <v>#N/A</v>
      </c>
      <c r="BL15" s="68" t="e">
        <f>VLOOKUP(Y15,'Validation Lists'!$B$229:$C$230,2,FALSE)</f>
        <v>#N/A</v>
      </c>
      <c r="BM15" s="68" t="e">
        <f>VLOOKUP(Z15,'Validation Lists'!$B$229:$C$230,2,FALSE)</f>
        <v>#N/A</v>
      </c>
      <c r="BN15" s="68" t="e">
        <f>VLOOKUP(AA15,'Validation Lists'!$B$229:$C$230,2,FALSE)</f>
        <v>#N/A</v>
      </c>
      <c r="BO15" s="68" t="e">
        <f>VLOOKUP(AB15,'Validation Lists'!$B$229:$C$230,2,FALSE)</f>
        <v>#N/A</v>
      </c>
      <c r="BP15" s="68" t="e">
        <f>VLOOKUP(AC15,'Validation Lists'!$B$229:$C$230,2,FALSE)</f>
        <v>#N/A</v>
      </c>
      <c r="BQ15" s="68" t="e">
        <f>VLOOKUP(AD15,'Validation Lists'!$B$229:$C$230,2,FALSE)</f>
        <v>#N/A</v>
      </c>
      <c r="BR15" s="68" t="e">
        <f>VLOOKUP(AE15,'Validation Lists'!$B$229:$C$230,2,FALSE)</f>
        <v>#N/A</v>
      </c>
      <c r="BS15" s="68" t="e">
        <f>VLOOKUP(AF15,'Validation Lists'!$B$229:$C$230,2,FALSE)</f>
        <v>#N/A</v>
      </c>
      <c r="BT15" s="68" t="e">
        <f>VLOOKUP(AG15,'Validation Lists'!$B$229:$C$230,2,FALSE)</f>
        <v>#N/A</v>
      </c>
      <c r="BU15" s="68" t="e">
        <f>VLOOKUP(AH15,'Validation Lists'!$B$229:$C$230,2,FALSE)</f>
        <v>#N/A</v>
      </c>
      <c r="BV15" s="68" t="e">
        <f>VLOOKUP(AI15,'Validation Lists'!$B$229:$C$230,2,FALSE)</f>
        <v>#N/A</v>
      </c>
      <c r="BW15" s="68" t="e">
        <f t="shared" si="0"/>
        <v>#N/A</v>
      </c>
    </row>
    <row r="16" spans="1:75" ht="77.5" customHeight="1" x14ac:dyDescent="0.15">
      <c r="A16" s="29"/>
      <c r="B16" s="29"/>
      <c r="C16" s="29"/>
      <c r="D16" s="29"/>
      <c r="E16" s="29"/>
      <c r="F16" s="30"/>
      <c r="G16" s="30"/>
      <c r="H16" s="52"/>
      <c r="I16" s="52"/>
      <c r="J16" s="52"/>
      <c r="K16" s="52"/>
      <c r="L16" s="52"/>
      <c r="M16" s="52"/>
      <c r="N16" s="52"/>
      <c r="O16" s="53"/>
      <c r="P16" s="53"/>
      <c r="Q16" s="53"/>
      <c r="R16" s="53"/>
      <c r="S16" s="53"/>
      <c r="T16" s="53"/>
      <c r="U16" s="53"/>
      <c r="V16" s="54"/>
      <c r="W16" s="54"/>
      <c r="X16" s="54"/>
      <c r="Y16" s="54"/>
      <c r="Z16" s="54"/>
      <c r="AA16" s="54"/>
      <c r="AB16" s="54"/>
      <c r="AC16" s="54"/>
      <c r="AD16" s="54"/>
      <c r="AE16" s="54"/>
      <c r="AF16" s="54"/>
      <c r="AG16" s="54"/>
      <c r="AH16" s="54"/>
      <c r="AI16" s="54"/>
      <c r="AJ16" s="58"/>
      <c r="AK16" s="58"/>
      <c r="AL16" s="58"/>
      <c r="AM16" s="58"/>
      <c r="AN16" s="58"/>
      <c r="AO16" s="58"/>
      <c r="AP16" s="58"/>
      <c r="AQ16" s="58"/>
      <c r="AR16" s="52" t="e">
        <f t="shared" si="2"/>
        <v>#N/A</v>
      </c>
      <c r="AS16" s="70" t="e">
        <f t="shared" si="1"/>
        <v>#N/A</v>
      </c>
      <c r="AZ16" s="68" t="e">
        <f>VLOOKUP(AJ16,'Validation Lists'!$B$232:$C$235,2,FALSE)</f>
        <v>#N/A</v>
      </c>
      <c r="BA16" s="68" t="e">
        <f>VLOOKUP(AK16,'Validation Lists'!$B$232:$C$235,2,FALSE)</f>
        <v>#N/A</v>
      </c>
      <c r="BB16" s="68" t="e">
        <f>VLOOKUP(AL16,'Validation Lists'!$B$232:$C$235,2,FALSE)</f>
        <v>#N/A</v>
      </c>
      <c r="BC16" s="68" t="e">
        <f>VLOOKUP(AM16,'Validation Lists'!$B$232:$C$235,2,FALSE)</f>
        <v>#N/A</v>
      </c>
      <c r="BD16" s="68" t="e">
        <f>VLOOKUP(AN16,'Validation Lists'!$B$232:$C$235,2,FALSE)</f>
        <v>#N/A</v>
      </c>
      <c r="BE16" s="68" t="e">
        <f>VLOOKUP(AO16,'Validation Lists'!$B$232:$C$235,2,FALSE)</f>
        <v>#N/A</v>
      </c>
      <c r="BF16" s="68" t="e">
        <f>VLOOKUP(AP16,'Validation Lists'!$B$232:$C$235,2,FALSE)</f>
        <v>#N/A</v>
      </c>
      <c r="BG16" s="68" t="e">
        <f>VLOOKUP(AQ16,'Validation Lists'!$B$232:$C$235,2,FALSE)</f>
        <v>#N/A</v>
      </c>
      <c r="BI16" s="68" t="e">
        <f>VLOOKUP(V16,'Validation Lists'!$B$229:$C$230,2,FALSE)</f>
        <v>#N/A</v>
      </c>
      <c r="BJ16" s="68" t="e">
        <f>VLOOKUP(W16,'Validation Lists'!$B$229:$C$230,2,FALSE)</f>
        <v>#N/A</v>
      </c>
      <c r="BK16" s="68" t="e">
        <f>VLOOKUP(X16,'Validation Lists'!$B$229:$C$230,2,FALSE)</f>
        <v>#N/A</v>
      </c>
      <c r="BL16" s="68" t="e">
        <f>VLOOKUP(Y16,'Validation Lists'!$B$229:$C$230,2,FALSE)</f>
        <v>#N/A</v>
      </c>
      <c r="BM16" s="68" t="e">
        <f>VLOOKUP(Z16,'Validation Lists'!$B$229:$C$230,2,FALSE)</f>
        <v>#N/A</v>
      </c>
      <c r="BN16" s="68" t="e">
        <f>VLOOKUP(AA16,'Validation Lists'!$B$229:$C$230,2,FALSE)</f>
        <v>#N/A</v>
      </c>
      <c r="BO16" s="68" t="e">
        <f>VLOOKUP(AB16,'Validation Lists'!$B$229:$C$230,2,FALSE)</f>
        <v>#N/A</v>
      </c>
      <c r="BP16" s="68" t="e">
        <f>VLOOKUP(AC16,'Validation Lists'!$B$229:$C$230,2,FALSE)</f>
        <v>#N/A</v>
      </c>
      <c r="BQ16" s="68" t="e">
        <f>VLOOKUP(AD16,'Validation Lists'!$B$229:$C$230,2,FALSE)</f>
        <v>#N/A</v>
      </c>
      <c r="BR16" s="68" t="e">
        <f>VLOOKUP(AE16,'Validation Lists'!$B$229:$C$230,2,FALSE)</f>
        <v>#N/A</v>
      </c>
      <c r="BS16" s="68" t="e">
        <f>VLOOKUP(AF16,'Validation Lists'!$B$229:$C$230,2,FALSE)</f>
        <v>#N/A</v>
      </c>
      <c r="BT16" s="68" t="e">
        <f>VLOOKUP(AG16,'Validation Lists'!$B$229:$C$230,2,FALSE)</f>
        <v>#N/A</v>
      </c>
      <c r="BU16" s="68" t="e">
        <f>VLOOKUP(AH16,'Validation Lists'!$B$229:$C$230,2,FALSE)</f>
        <v>#N/A</v>
      </c>
      <c r="BV16" s="68" t="e">
        <f>VLOOKUP(AI16,'Validation Lists'!$B$229:$C$230,2,FALSE)</f>
        <v>#N/A</v>
      </c>
      <c r="BW16" s="68" t="e">
        <f t="shared" si="0"/>
        <v>#N/A</v>
      </c>
    </row>
    <row r="17" spans="1:75" ht="77.5" customHeight="1" x14ac:dyDescent="0.15">
      <c r="A17" s="29"/>
      <c r="B17" s="29"/>
      <c r="C17" s="29"/>
      <c r="D17" s="29"/>
      <c r="E17" s="29"/>
      <c r="F17" s="30"/>
      <c r="G17" s="30"/>
      <c r="H17" s="52"/>
      <c r="I17" s="52"/>
      <c r="J17" s="52"/>
      <c r="K17" s="52"/>
      <c r="L17" s="52"/>
      <c r="M17" s="52"/>
      <c r="N17" s="52"/>
      <c r="O17" s="53"/>
      <c r="P17" s="53"/>
      <c r="Q17" s="53"/>
      <c r="R17" s="53"/>
      <c r="S17" s="53"/>
      <c r="T17" s="53"/>
      <c r="U17" s="53"/>
      <c r="V17" s="60"/>
      <c r="W17" s="60"/>
      <c r="X17" s="60"/>
      <c r="Y17" s="60"/>
      <c r="Z17" s="60"/>
      <c r="AA17" s="60"/>
      <c r="AB17" s="60"/>
      <c r="AC17" s="60"/>
      <c r="AD17" s="60"/>
      <c r="AE17" s="60"/>
      <c r="AF17" s="60"/>
      <c r="AG17" s="60"/>
      <c r="AH17" s="60"/>
      <c r="AI17" s="60"/>
      <c r="AJ17" s="58"/>
      <c r="AK17" s="58"/>
      <c r="AL17" s="58"/>
      <c r="AM17" s="58"/>
      <c r="AN17" s="58"/>
      <c r="AO17" s="58"/>
      <c r="AP17" s="58"/>
      <c r="AQ17" s="58"/>
      <c r="AR17" s="52" t="e">
        <f t="shared" si="2"/>
        <v>#N/A</v>
      </c>
      <c r="AS17" s="70" t="e">
        <f t="shared" si="1"/>
        <v>#N/A</v>
      </c>
      <c r="AZ17" s="68" t="e">
        <f>VLOOKUP(AJ17,'Validation Lists'!$B$232:$C$235,2,FALSE)</f>
        <v>#N/A</v>
      </c>
      <c r="BA17" s="68" t="e">
        <f>VLOOKUP(AK17,'Validation Lists'!$B$232:$C$235,2,FALSE)</f>
        <v>#N/A</v>
      </c>
      <c r="BB17" s="68" t="e">
        <f>VLOOKUP(AL17,'Validation Lists'!$B$232:$C$235,2,FALSE)</f>
        <v>#N/A</v>
      </c>
      <c r="BC17" s="68" t="e">
        <f>VLOOKUP(AM17,'Validation Lists'!$B$232:$C$235,2,FALSE)</f>
        <v>#N/A</v>
      </c>
      <c r="BD17" s="68" t="e">
        <f>VLOOKUP(AN17,'Validation Lists'!$B$232:$C$235,2,FALSE)</f>
        <v>#N/A</v>
      </c>
      <c r="BE17" s="68" t="e">
        <f>VLOOKUP(AO17,'Validation Lists'!$B$232:$C$235,2,FALSE)</f>
        <v>#N/A</v>
      </c>
      <c r="BF17" s="68" t="e">
        <f>VLOOKUP(AP17,'Validation Lists'!$B$232:$C$235,2,FALSE)</f>
        <v>#N/A</v>
      </c>
      <c r="BG17" s="68" t="e">
        <f>VLOOKUP(AQ17,'Validation Lists'!$B$232:$C$235,2,FALSE)</f>
        <v>#N/A</v>
      </c>
      <c r="BI17" s="68" t="e">
        <f>VLOOKUP(V17,'Validation Lists'!$B$229:$C$230,2,FALSE)</f>
        <v>#N/A</v>
      </c>
      <c r="BJ17" s="68" t="e">
        <f>VLOOKUP(W17,'Validation Lists'!$B$229:$C$230,2,FALSE)</f>
        <v>#N/A</v>
      </c>
      <c r="BK17" s="68" t="e">
        <f>VLOOKUP(X17,'Validation Lists'!$B$229:$C$230,2,FALSE)</f>
        <v>#N/A</v>
      </c>
      <c r="BL17" s="68" t="e">
        <f>VLOOKUP(Y17,'Validation Lists'!$B$229:$C$230,2,FALSE)</f>
        <v>#N/A</v>
      </c>
      <c r="BM17" s="68" t="e">
        <f>VLOOKUP(Z17,'Validation Lists'!$B$229:$C$230,2,FALSE)</f>
        <v>#N/A</v>
      </c>
      <c r="BN17" s="68" t="e">
        <f>VLOOKUP(AA17,'Validation Lists'!$B$229:$C$230,2,FALSE)</f>
        <v>#N/A</v>
      </c>
      <c r="BO17" s="68" t="e">
        <f>VLOOKUP(AB17,'Validation Lists'!$B$229:$C$230,2,FALSE)</f>
        <v>#N/A</v>
      </c>
      <c r="BP17" s="68" t="e">
        <f>VLOOKUP(AC17,'Validation Lists'!$B$229:$C$230,2,FALSE)</f>
        <v>#N/A</v>
      </c>
      <c r="BQ17" s="68" t="e">
        <f>VLOOKUP(AD17,'Validation Lists'!$B$229:$C$230,2,FALSE)</f>
        <v>#N/A</v>
      </c>
      <c r="BR17" s="68" t="e">
        <f>VLOOKUP(AE17,'Validation Lists'!$B$229:$C$230,2,FALSE)</f>
        <v>#N/A</v>
      </c>
      <c r="BS17" s="68" t="e">
        <f>VLOOKUP(AF17,'Validation Lists'!$B$229:$C$230,2,FALSE)</f>
        <v>#N/A</v>
      </c>
      <c r="BT17" s="68" t="e">
        <f>VLOOKUP(AG17,'Validation Lists'!$B$229:$C$230,2,FALSE)</f>
        <v>#N/A</v>
      </c>
      <c r="BU17" s="68" t="e">
        <f>VLOOKUP(AH17,'Validation Lists'!$B$229:$C$230,2,FALSE)</f>
        <v>#N/A</v>
      </c>
      <c r="BV17" s="68" t="e">
        <f>VLOOKUP(AI17,'Validation Lists'!$B$229:$C$230,2,FALSE)</f>
        <v>#N/A</v>
      </c>
      <c r="BW17" s="68" t="e">
        <f t="shared" si="0"/>
        <v>#N/A</v>
      </c>
    </row>
    <row r="18" spans="1:75" ht="77.5" customHeight="1" x14ac:dyDescent="0.15">
      <c r="A18" s="29"/>
      <c r="B18" s="29"/>
      <c r="C18" s="29"/>
      <c r="D18" s="29"/>
      <c r="E18" s="29"/>
      <c r="F18" s="30"/>
      <c r="G18" s="30"/>
      <c r="H18" s="52"/>
      <c r="I18" s="52"/>
      <c r="J18" s="52"/>
      <c r="K18" s="52"/>
      <c r="L18" s="52"/>
      <c r="M18" s="52"/>
      <c r="N18" s="52"/>
      <c r="O18" s="53"/>
      <c r="P18" s="53"/>
      <c r="Q18" s="53"/>
      <c r="R18" s="53"/>
      <c r="S18" s="53"/>
      <c r="T18" s="53"/>
      <c r="U18" s="53"/>
      <c r="V18" s="60"/>
      <c r="W18" s="60"/>
      <c r="X18" s="60"/>
      <c r="Y18" s="60"/>
      <c r="Z18" s="60"/>
      <c r="AA18" s="60"/>
      <c r="AB18" s="60"/>
      <c r="AC18" s="60"/>
      <c r="AD18" s="60"/>
      <c r="AE18" s="60"/>
      <c r="AF18" s="60"/>
      <c r="AG18" s="60"/>
      <c r="AH18" s="60"/>
      <c r="AI18" s="60"/>
      <c r="AJ18" s="58"/>
      <c r="AK18" s="58"/>
      <c r="AL18" s="58"/>
      <c r="AM18" s="58"/>
      <c r="AN18" s="58"/>
      <c r="AO18" s="58"/>
      <c r="AP18" s="58"/>
      <c r="AQ18" s="58"/>
      <c r="AR18" s="52" t="e">
        <f t="shared" si="2"/>
        <v>#N/A</v>
      </c>
      <c r="AS18" s="70" t="e">
        <f t="shared" si="1"/>
        <v>#N/A</v>
      </c>
      <c r="AZ18" s="68" t="e">
        <f>VLOOKUP(AJ18,'Validation Lists'!$B$232:$C$235,2,FALSE)</f>
        <v>#N/A</v>
      </c>
      <c r="BA18" s="68" t="e">
        <f>VLOOKUP(AK18,'Validation Lists'!$B$232:$C$235,2,FALSE)</f>
        <v>#N/A</v>
      </c>
      <c r="BB18" s="68" t="e">
        <f>VLOOKUP(AL18,'Validation Lists'!$B$232:$C$235,2,FALSE)</f>
        <v>#N/A</v>
      </c>
      <c r="BC18" s="68" t="e">
        <f>VLOOKUP(AM18,'Validation Lists'!$B$232:$C$235,2,FALSE)</f>
        <v>#N/A</v>
      </c>
      <c r="BD18" s="68" t="e">
        <f>VLOOKUP(AN18,'Validation Lists'!$B$232:$C$235,2,FALSE)</f>
        <v>#N/A</v>
      </c>
      <c r="BE18" s="68" t="e">
        <f>VLOOKUP(AO18,'Validation Lists'!$B$232:$C$235,2,FALSE)</f>
        <v>#N/A</v>
      </c>
      <c r="BF18" s="68" t="e">
        <f>VLOOKUP(AP18,'Validation Lists'!$B$232:$C$235,2,FALSE)</f>
        <v>#N/A</v>
      </c>
      <c r="BG18" s="68" t="e">
        <f>VLOOKUP(AQ18,'Validation Lists'!$B$232:$C$235,2,FALSE)</f>
        <v>#N/A</v>
      </c>
      <c r="BI18" s="68" t="e">
        <f>VLOOKUP(V18,'Validation Lists'!$B$229:$C$230,2,FALSE)</f>
        <v>#N/A</v>
      </c>
      <c r="BJ18" s="68" t="e">
        <f>VLOOKUP(W18,'Validation Lists'!$B$229:$C$230,2,FALSE)</f>
        <v>#N/A</v>
      </c>
      <c r="BK18" s="68" t="e">
        <f>VLOOKUP(X18,'Validation Lists'!$B$229:$C$230,2,FALSE)</f>
        <v>#N/A</v>
      </c>
      <c r="BL18" s="68" t="e">
        <f>VLOOKUP(Y18,'Validation Lists'!$B$229:$C$230,2,FALSE)</f>
        <v>#N/A</v>
      </c>
      <c r="BM18" s="68" t="e">
        <f>VLOOKUP(Z18,'Validation Lists'!$B$229:$C$230,2,FALSE)</f>
        <v>#N/A</v>
      </c>
      <c r="BN18" s="68" t="e">
        <f>VLOOKUP(AA18,'Validation Lists'!$B$229:$C$230,2,FALSE)</f>
        <v>#N/A</v>
      </c>
      <c r="BO18" s="68" t="e">
        <f>VLOOKUP(AB18,'Validation Lists'!$B$229:$C$230,2,FALSE)</f>
        <v>#N/A</v>
      </c>
      <c r="BP18" s="68" t="e">
        <f>VLOOKUP(AC18,'Validation Lists'!$B$229:$C$230,2,FALSE)</f>
        <v>#N/A</v>
      </c>
      <c r="BQ18" s="68" t="e">
        <f>VLOOKUP(AD18,'Validation Lists'!$B$229:$C$230,2,FALSE)</f>
        <v>#N/A</v>
      </c>
      <c r="BR18" s="68" t="e">
        <f>VLOOKUP(AE18,'Validation Lists'!$B$229:$C$230,2,FALSE)</f>
        <v>#N/A</v>
      </c>
      <c r="BS18" s="68" t="e">
        <f>VLOOKUP(AF18,'Validation Lists'!$B$229:$C$230,2,FALSE)</f>
        <v>#N/A</v>
      </c>
      <c r="BT18" s="68" t="e">
        <f>VLOOKUP(AG18,'Validation Lists'!$B$229:$C$230,2,FALSE)</f>
        <v>#N/A</v>
      </c>
      <c r="BU18" s="68" t="e">
        <f>VLOOKUP(AH18,'Validation Lists'!$B$229:$C$230,2,FALSE)</f>
        <v>#N/A</v>
      </c>
      <c r="BV18" s="68" t="e">
        <f>VLOOKUP(AI18,'Validation Lists'!$B$229:$C$230,2,FALSE)</f>
        <v>#N/A</v>
      </c>
      <c r="BW18" s="68" t="e">
        <f t="shared" si="0"/>
        <v>#N/A</v>
      </c>
    </row>
    <row r="19" spans="1:75" ht="77.5" customHeight="1" x14ac:dyDescent="0.15">
      <c r="A19" s="29"/>
      <c r="B19" s="29"/>
      <c r="C19" s="29"/>
      <c r="D19" s="29"/>
      <c r="E19" s="29"/>
      <c r="F19" s="30"/>
      <c r="G19" s="30"/>
      <c r="H19" s="52"/>
      <c r="I19" s="52"/>
      <c r="J19" s="52"/>
      <c r="K19" s="52"/>
      <c r="L19" s="52"/>
      <c r="M19" s="52"/>
      <c r="N19" s="52"/>
      <c r="O19" s="53"/>
      <c r="P19" s="53"/>
      <c r="Q19" s="53"/>
      <c r="R19" s="53"/>
      <c r="S19" s="53"/>
      <c r="T19" s="53"/>
      <c r="U19" s="53"/>
      <c r="V19" s="60"/>
      <c r="W19" s="60"/>
      <c r="X19" s="60"/>
      <c r="Y19" s="60"/>
      <c r="Z19" s="60"/>
      <c r="AA19" s="60"/>
      <c r="AB19" s="60"/>
      <c r="AC19" s="60"/>
      <c r="AD19" s="60"/>
      <c r="AE19" s="60"/>
      <c r="AF19" s="60"/>
      <c r="AG19" s="60"/>
      <c r="AH19" s="60"/>
      <c r="AI19" s="60"/>
      <c r="AJ19" s="58"/>
      <c r="AK19" s="58"/>
      <c r="AL19" s="58"/>
      <c r="AM19" s="58"/>
      <c r="AN19" s="58"/>
      <c r="AO19" s="58"/>
      <c r="AP19" s="58"/>
      <c r="AQ19" s="58"/>
      <c r="AR19" s="52" t="e">
        <f t="shared" si="2"/>
        <v>#N/A</v>
      </c>
      <c r="AS19" s="70" t="e">
        <f t="shared" si="1"/>
        <v>#N/A</v>
      </c>
      <c r="AZ19" s="68" t="e">
        <f>VLOOKUP(AJ19,'Validation Lists'!$B$232:$C$235,2,FALSE)</f>
        <v>#N/A</v>
      </c>
      <c r="BA19" s="68" t="e">
        <f>VLOOKUP(AK19,'Validation Lists'!$B$232:$C$235,2,FALSE)</f>
        <v>#N/A</v>
      </c>
      <c r="BB19" s="68" t="e">
        <f>VLOOKUP(AL19,'Validation Lists'!$B$232:$C$235,2,FALSE)</f>
        <v>#N/A</v>
      </c>
      <c r="BC19" s="68" t="e">
        <f>VLOOKUP(AM19,'Validation Lists'!$B$232:$C$235,2,FALSE)</f>
        <v>#N/A</v>
      </c>
      <c r="BD19" s="68" t="e">
        <f>VLOOKUP(AN19,'Validation Lists'!$B$232:$C$235,2,FALSE)</f>
        <v>#N/A</v>
      </c>
      <c r="BE19" s="68" t="e">
        <f>VLOOKUP(AO19,'Validation Lists'!$B$232:$C$235,2,FALSE)</f>
        <v>#N/A</v>
      </c>
      <c r="BF19" s="68" t="e">
        <f>VLOOKUP(AP19,'Validation Lists'!$B$232:$C$235,2,FALSE)</f>
        <v>#N/A</v>
      </c>
      <c r="BG19" s="68" t="e">
        <f>VLOOKUP(AQ19,'Validation Lists'!$B$232:$C$235,2,FALSE)</f>
        <v>#N/A</v>
      </c>
      <c r="BI19" s="68" t="e">
        <f>VLOOKUP(V19,'Validation Lists'!$B$229:$C$230,2,FALSE)</f>
        <v>#N/A</v>
      </c>
      <c r="BJ19" s="68" t="e">
        <f>VLOOKUP(W19,'Validation Lists'!$B$229:$C$230,2,FALSE)</f>
        <v>#N/A</v>
      </c>
      <c r="BK19" s="68" t="e">
        <f>VLOOKUP(X19,'Validation Lists'!$B$229:$C$230,2,FALSE)</f>
        <v>#N/A</v>
      </c>
      <c r="BL19" s="68" t="e">
        <f>VLOOKUP(Y19,'Validation Lists'!$B$229:$C$230,2,FALSE)</f>
        <v>#N/A</v>
      </c>
      <c r="BM19" s="68" t="e">
        <f>VLOOKUP(Z19,'Validation Lists'!$B$229:$C$230,2,FALSE)</f>
        <v>#N/A</v>
      </c>
      <c r="BN19" s="68" t="e">
        <f>VLOOKUP(AA19,'Validation Lists'!$B$229:$C$230,2,FALSE)</f>
        <v>#N/A</v>
      </c>
      <c r="BO19" s="68" t="e">
        <f>VLOOKUP(AB19,'Validation Lists'!$B$229:$C$230,2,FALSE)</f>
        <v>#N/A</v>
      </c>
      <c r="BP19" s="68" t="e">
        <f>VLOOKUP(AC19,'Validation Lists'!$B$229:$C$230,2,FALSE)</f>
        <v>#N/A</v>
      </c>
      <c r="BQ19" s="68" t="e">
        <f>VLOOKUP(AD19,'Validation Lists'!$B$229:$C$230,2,FALSE)</f>
        <v>#N/A</v>
      </c>
      <c r="BR19" s="68" t="e">
        <f>VLOOKUP(AE19,'Validation Lists'!$B$229:$C$230,2,FALSE)</f>
        <v>#N/A</v>
      </c>
      <c r="BS19" s="68" t="e">
        <f>VLOOKUP(AF19,'Validation Lists'!$B$229:$C$230,2,FALSE)</f>
        <v>#N/A</v>
      </c>
      <c r="BT19" s="68" t="e">
        <f>VLOOKUP(AG19,'Validation Lists'!$B$229:$C$230,2,FALSE)</f>
        <v>#N/A</v>
      </c>
      <c r="BU19" s="68" t="e">
        <f>VLOOKUP(AH19,'Validation Lists'!$B$229:$C$230,2,FALSE)</f>
        <v>#N/A</v>
      </c>
      <c r="BV19" s="68" t="e">
        <f>VLOOKUP(AI19,'Validation Lists'!$B$229:$C$230,2,FALSE)</f>
        <v>#N/A</v>
      </c>
      <c r="BW19" s="68" t="e">
        <f t="shared" si="0"/>
        <v>#N/A</v>
      </c>
    </row>
    <row r="20" spans="1:75" ht="77.5" customHeight="1" x14ac:dyDescent="0.15">
      <c r="A20" s="29"/>
      <c r="B20" s="29"/>
      <c r="C20" s="29"/>
      <c r="D20" s="29"/>
      <c r="E20" s="29"/>
      <c r="F20" s="30"/>
      <c r="G20" s="30"/>
      <c r="H20" s="52"/>
      <c r="I20" s="52"/>
      <c r="J20" s="52"/>
      <c r="K20" s="52"/>
      <c r="L20" s="52"/>
      <c r="M20" s="52"/>
      <c r="N20" s="52"/>
      <c r="O20" s="53"/>
      <c r="P20" s="53"/>
      <c r="Q20" s="53"/>
      <c r="R20" s="53"/>
      <c r="S20" s="53"/>
      <c r="T20" s="53"/>
      <c r="U20" s="53"/>
      <c r="V20" s="60"/>
      <c r="W20" s="60"/>
      <c r="X20" s="60"/>
      <c r="Y20" s="60"/>
      <c r="Z20" s="60"/>
      <c r="AA20" s="60"/>
      <c r="AB20" s="60"/>
      <c r="AC20" s="60"/>
      <c r="AD20" s="60"/>
      <c r="AE20" s="60"/>
      <c r="AF20" s="60"/>
      <c r="AG20" s="60"/>
      <c r="AH20" s="60"/>
      <c r="AI20" s="60"/>
      <c r="AJ20" s="58"/>
      <c r="AK20" s="58"/>
      <c r="AL20" s="58"/>
      <c r="AM20" s="58"/>
      <c r="AN20" s="58"/>
      <c r="AO20" s="58"/>
      <c r="AP20" s="58"/>
      <c r="AQ20" s="58"/>
      <c r="AR20" s="52" t="e">
        <f t="shared" si="2"/>
        <v>#N/A</v>
      </c>
      <c r="AS20" s="70" t="e">
        <f t="shared" si="1"/>
        <v>#N/A</v>
      </c>
      <c r="AZ20" s="68" t="e">
        <f>VLOOKUP(AJ20,'Validation Lists'!$B$232:$C$235,2,FALSE)</f>
        <v>#N/A</v>
      </c>
      <c r="BA20" s="68" t="e">
        <f>VLOOKUP(AK20,'Validation Lists'!$B$232:$C$235,2,FALSE)</f>
        <v>#N/A</v>
      </c>
      <c r="BB20" s="68" t="e">
        <f>VLOOKUP(AL20,'Validation Lists'!$B$232:$C$235,2,FALSE)</f>
        <v>#N/A</v>
      </c>
      <c r="BC20" s="68" t="e">
        <f>VLOOKUP(AM20,'Validation Lists'!$B$232:$C$235,2,FALSE)</f>
        <v>#N/A</v>
      </c>
      <c r="BD20" s="68" t="e">
        <f>VLOOKUP(AN20,'Validation Lists'!$B$232:$C$235,2,FALSE)</f>
        <v>#N/A</v>
      </c>
      <c r="BE20" s="68" t="e">
        <f>VLOOKUP(AO20,'Validation Lists'!$B$232:$C$235,2,FALSE)</f>
        <v>#N/A</v>
      </c>
      <c r="BF20" s="68" t="e">
        <f>VLOOKUP(AP20,'Validation Lists'!$B$232:$C$235,2,FALSE)</f>
        <v>#N/A</v>
      </c>
      <c r="BG20" s="68" t="e">
        <f>VLOOKUP(AQ20,'Validation Lists'!$B$232:$C$235,2,FALSE)</f>
        <v>#N/A</v>
      </c>
      <c r="BI20" s="68" t="e">
        <f>VLOOKUP(V20,'Validation Lists'!$B$229:$C$230,2,FALSE)</f>
        <v>#N/A</v>
      </c>
      <c r="BJ20" s="68" t="e">
        <f>VLOOKUP(W20,'Validation Lists'!$B$229:$C$230,2,FALSE)</f>
        <v>#N/A</v>
      </c>
      <c r="BK20" s="68" t="e">
        <f>VLOOKUP(X20,'Validation Lists'!$B$229:$C$230,2,FALSE)</f>
        <v>#N/A</v>
      </c>
      <c r="BL20" s="68" t="e">
        <f>VLOOKUP(Y20,'Validation Lists'!$B$229:$C$230,2,FALSE)</f>
        <v>#N/A</v>
      </c>
      <c r="BM20" s="68" t="e">
        <f>VLOOKUP(Z20,'Validation Lists'!$B$229:$C$230,2,FALSE)</f>
        <v>#N/A</v>
      </c>
      <c r="BN20" s="68" t="e">
        <f>VLOOKUP(AA20,'Validation Lists'!$B$229:$C$230,2,FALSE)</f>
        <v>#N/A</v>
      </c>
      <c r="BO20" s="68" t="e">
        <f>VLOOKUP(AB20,'Validation Lists'!$B$229:$C$230,2,FALSE)</f>
        <v>#N/A</v>
      </c>
      <c r="BP20" s="68" t="e">
        <f>VLOOKUP(AC20,'Validation Lists'!$B$229:$C$230,2,FALSE)</f>
        <v>#N/A</v>
      </c>
      <c r="BQ20" s="68" t="e">
        <f>VLOOKUP(AD20,'Validation Lists'!$B$229:$C$230,2,FALSE)</f>
        <v>#N/A</v>
      </c>
      <c r="BR20" s="68" t="e">
        <f>VLOOKUP(AE20,'Validation Lists'!$B$229:$C$230,2,FALSE)</f>
        <v>#N/A</v>
      </c>
      <c r="BS20" s="68" t="e">
        <f>VLOOKUP(AF20,'Validation Lists'!$B$229:$C$230,2,FALSE)</f>
        <v>#N/A</v>
      </c>
      <c r="BT20" s="68" t="e">
        <f>VLOOKUP(AG20,'Validation Lists'!$B$229:$C$230,2,FALSE)</f>
        <v>#N/A</v>
      </c>
      <c r="BU20" s="68" t="e">
        <f>VLOOKUP(AH20,'Validation Lists'!$B$229:$C$230,2,FALSE)</f>
        <v>#N/A</v>
      </c>
      <c r="BV20" s="68" t="e">
        <f>VLOOKUP(AI20,'Validation Lists'!$B$229:$C$230,2,FALSE)</f>
        <v>#N/A</v>
      </c>
      <c r="BW20" s="68" t="e">
        <f t="shared" si="0"/>
        <v>#N/A</v>
      </c>
    </row>
    <row r="21" spans="1:75" ht="77.5" customHeight="1" x14ac:dyDescent="0.15">
      <c r="A21" s="29"/>
      <c r="B21" s="29"/>
      <c r="C21" s="29"/>
      <c r="D21" s="29"/>
      <c r="E21" s="29"/>
      <c r="F21" s="30"/>
      <c r="G21" s="30"/>
      <c r="H21" s="52"/>
      <c r="I21" s="52"/>
      <c r="J21" s="52"/>
      <c r="K21" s="52"/>
      <c r="L21" s="52"/>
      <c r="M21" s="52"/>
      <c r="N21" s="52"/>
      <c r="O21" s="53"/>
      <c r="P21" s="53"/>
      <c r="Q21" s="53"/>
      <c r="R21" s="53"/>
      <c r="S21" s="53"/>
      <c r="T21" s="53"/>
      <c r="U21" s="53"/>
      <c r="V21" s="60"/>
      <c r="W21" s="60"/>
      <c r="X21" s="60"/>
      <c r="Y21" s="60"/>
      <c r="Z21" s="60"/>
      <c r="AA21" s="60"/>
      <c r="AB21" s="60"/>
      <c r="AC21" s="60"/>
      <c r="AD21" s="60"/>
      <c r="AE21" s="60"/>
      <c r="AF21" s="60"/>
      <c r="AG21" s="60"/>
      <c r="AH21" s="60"/>
      <c r="AI21" s="60"/>
      <c r="AJ21" s="58"/>
      <c r="AK21" s="58"/>
      <c r="AL21" s="58"/>
      <c r="AM21" s="58"/>
      <c r="AN21" s="58"/>
      <c r="AO21" s="58"/>
      <c r="AP21" s="58"/>
      <c r="AQ21" s="58"/>
      <c r="AR21" s="52" t="e">
        <f t="shared" si="2"/>
        <v>#N/A</v>
      </c>
      <c r="AS21" s="70" t="e">
        <f t="shared" si="1"/>
        <v>#N/A</v>
      </c>
      <c r="AZ21" s="68" t="e">
        <f>VLOOKUP(AJ21,'Validation Lists'!$B$232:$C$235,2,FALSE)</f>
        <v>#N/A</v>
      </c>
      <c r="BA21" s="68" t="e">
        <f>VLOOKUP(AK21,'Validation Lists'!$B$232:$C$235,2,FALSE)</f>
        <v>#N/A</v>
      </c>
      <c r="BB21" s="68" t="e">
        <f>VLOOKUP(AL21,'Validation Lists'!$B$232:$C$235,2,FALSE)</f>
        <v>#N/A</v>
      </c>
      <c r="BC21" s="68" t="e">
        <f>VLOOKUP(AM21,'Validation Lists'!$B$232:$C$235,2,FALSE)</f>
        <v>#N/A</v>
      </c>
      <c r="BD21" s="68" t="e">
        <f>VLOOKUP(AN21,'Validation Lists'!$B$232:$C$235,2,FALSE)</f>
        <v>#N/A</v>
      </c>
      <c r="BE21" s="68" t="e">
        <f>VLOOKUP(AO21,'Validation Lists'!$B$232:$C$235,2,FALSE)</f>
        <v>#N/A</v>
      </c>
      <c r="BF21" s="68" t="e">
        <f>VLOOKUP(AP21,'Validation Lists'!$B$232:$C$235,2,FALSE)</f>
        <v>#N/A</v>
      </c>
      <c r="BG21" s="68" t="e">
        <f>VLOOKUP(AQ21,'Validation Lists'!$B$232:$C$235,2,FALSE)</f>
        <v>#N/A</v>
      </c>
      <c r="BI21" s="68" t="e">
        <f>VLOOKUP(V21,'Validation Lists'!$B$229:$C$230,2,FALSE)</f>
        <v>#N/A</v>
      </c>
      <c r="BJ21" s="68" t="e">
        <f>VLOOKUP(W21,'Validation Lists'!$B$229:$C$230,2,FALSE)</f>
        <v>#N/A</v>
      </c>
      <c r="BK21" s="68" t="e">
        <f>VLOOKUP(X21,'Validation Lists'!$B$229:$C$230,2,FALSE)</f>
        <v>#N/A</v>
      </c>
      <c r="BL21" s="68" t="e">
        <f>VLOOKUP(Y21,'Validation Lists'!$B$229:$C$230,2,FALSE)</f>
        <v>#N/A</v>
      </c>
      <c r="BM21" s="68" t="e">
        <f>VLOOKUP(Z21,'Validation Lists'!$B$229:$C$230,2,FALSE)</f>
        <v>#N/A</v>
      </c>
      <c r="BN21" s="68" t="e">
        <f>VLOOKUP(AA21,'Validation Lists'!$B$229:$C$230,2,FALSE)</f>
        <v>#N/A</v>
      </c>
      <c r="BO21" s="68" t="e">
        <f>VLOOKUP(AB21,'Validation Lists'!$B$229:$C$230,2,FALSE)</f>
        <v>#N/A</v>
      </c>
      <c r="BP21" s="68" t="e">
        <f>VLOOKUP(AC21,'Validation Lists'!$B$229:$C$230,2,FALSE)</f>
        <v>#N/A</v>
      </c>
      <c r="BQ21" s="68" t="e">
        <f>VLOOKUP(AD21,'Validation Lists'!$B$229:$C$230,2,FALSE)</f>
        <v>#N/A</v>
      </c>
      <c r="BR21" s="68" t="e">
        <f>VLOOKUP(AE21,'Validation Lists'!$B$229:$C$230,2,FALSE)</f>
        <v>#N/A</v>
      </c>
      <c r="BS21" s="68" t="e">
        <f>VLOOKUP(AF21,'Validation Lists'!$B$229:$C$230,2,FALSE)</f>
        <v>#N/A</v>
      </c>
      <c r="BT21" s="68" t="e">
        <f>VLOOKUP(AG21,'Validation Lists'!$B$229:$C$230,2,FALSE)</f>
        <v>#N/A</v>
      </c>
      <c r="BU21" s="68" t="e">
        <f>VLOOKUP(AH21,'Validation Lists'!$B$229:$C$230,2,FALSE)</f>
        <v>#N/A</v>
      </c>
      <c r="BV21" s="68" t="e">
        <f>VLOOKUP(AI21,'Validation Lists'!$B$229:$C$230,2,FALSE)</f>
        <v>#N/A</v>
      </c>
      <c r="BW21" s="68" t="e">
        <f t="shared" si="0"/>
        <v>#N/A</v>
      </c>
    </row>
    <row r="22" spans="1:75" ht="77.5" customHeight="1" x14ac:dyDescent="0.15">
      <c r="A22" s="29"/>
      <c r="B22" s="29"/>
      <c r="C22" s="29"/>
      <c r="D22" s="29"/>
      <c r="E22" s="29"/>
      <c r="F22" s="30"/>
      <c r="G22" s="30"/>
      <c r="H22" s="52"/>
      <c r="I22" s="52"/>
      <c r="J22" s="52"/>
      <c r="K22" s="52"/>
      <c r="L22" s="52"/>
      <c r="M22" s="52"/>
      <c r="N22" s="52"/>
      <c r="O22" s="53"/>
      <c r="P22" s="53"/>
      <c r="Q22" s="53"/>
      <c r="R22" s="53"/>
      <c r="S22" s="53"/>
      <c r="T22" s="53"/>
      <c r="U22" s="53"/>
      <c r="V22" s="60"/>
      <c r="W22" s="60"/>
      <c r="X22" s="60"/>
      <c r="Y22" s="60"/>
      <c r="Z22" s="60"/>
      <c r="AA22" s="60"/>
      <c r="AB22" s="60"/>
      <c r="AC22" s="60"/>
      <c r="AD22" s="60"/>
      <c r="AE22" s="60"/>
      <c r="AF22" s="60"/>
      <c r="AG22" s="60"/>
      <c r="AH22" s="60"/>
      <c r="AI22" s="60"/>
      <c r="AJ22" s="58"/>
      <c r="AK22" s="58"/>
      <c r="AL22" s="58"/>
      <c r="AM22" s="58"/>
      <c r="AN22" s="58"/>
      <c r="AO22" s="58"/>
      <c r="AP22" s="58"/>
      <c r="AQ22" s="58"/>
      <c r="AR22" s="52" t="e">
        <f t="shared" si="2"/>
        <v>#N/A</v>
      </c>
      <c r="AS22" s="70" t="e">
        <f t="shared" si="1"/>
        <v>#N/A</v>
      </c>
      <c r="AZ22" s="68" t="e">
        <f>VLOOKUP(AJ22,'Validation Lists'!$B$232:$C$235,2,FALSE)</f>
        <v>#N/A</v>
      </c>
      <c r="BA22" s="68" t="e">
        <f>VLOOKUP(AK22,'Validation Lists'!$B$232:$C$235,2,FALSE)</f>
        <v>#N/A</v>
      </c>
      <c r="BB22" s="68" t="e">
        <f>VLOOKUP(AL22,'Validation Lists'!$B$232:$C$235,2,FALSE)</f>
        <v>#N/A</v>
      </c>
      <c r="BC22" s="68" t="e">
        <f>VLOOKUP(AM22,'Validation Lists'!$B$232:$C$235,2,FALSE)</f>
        <v>#N/A</v>
      </c>
      <c r="BD22" s="68" t="e">
        <f>VLOOKUP(AN22,'Validation Lists'!$B$232:$C$235,2,FALSE)</f>
        <v>#N/A</v>
      </c>
      <c r="BE22" s="68" t="e">
        <f>VLOOKUP(AO22,'Validation Lists'!$B$232:$C$235,2,FALSE)</f>
        <v>#N/A</v>
      </c>
      <c r="BF22" s="68" t="e">
        <f>VLOOKUP(AP22,'Validation Lists'!$B$232:$C$235,2,FALSE)</f>
        <v>#N/A</v>
      </c>
      <c r="BG22" s="68" t="e">
        <f>VLOOKUP(AQ22,'Validation Lists'!$B$232:$C$235,2,FALSE)</f>
        <v>#N/A</v>
      </c>
      <c r="BI22" s="68" t="e">
        <f>VLOOKUP(V22,'Validation Lists'!$B$229:$C$230,2,FALSE)</f>
        <v>#N/A</v>
      </c>
      <c r="BJ22" s="68" t="e">
        <f>VLOOKUP(W22,'Validation Lists'!$B$229:$C$230,2,FALSE)</f>
        <v>#N/A</v>
      </c>
      <c r="BK22" s="68" t="e">
        <f>VLOOKUP(X22,'Validation Lists'!$B$229:$C$230,2,FALSE)</f>
        <v>#N/A</v>
      </c>
      <c r="BL22" s="68" t="e">
        <f>VLOOKUP(Y22,'Validation Lists'!$B$229:$C$230,2,FALSE)</f>
        <v>#N/A</v>
      </c>
      <c r="BM22" s="68" t="e">
        <f>VLOOKUP(Z22,'Validation Lists'!$B$229:$C$230,2,FALSE)</f>
        <v>#N/A</v>
      </c>
      <c r="BN22" s="68" t="e">
        <f>VLOOKUP(AA22,'Validation Lists'!$B$229:$C$230,2,FALSE)</f>
        <v>#N/A</v>
      </c>
      <c r="BO22" s="68" t="e">
        <f>VLOOKUP(AB22,'Validation Lists'!$B$229:$C$230,2,FALSE)</f>
        <v>#N/A</v>
      </c>
      <c r="BP22" s="68" t="e">
        <f>VLOOKUP(AC22,'Validation Lists'!$B$229:$C$230,2,FALSE)</f>
        <v>#N/A</v>
      </c>
      <c r="BQ22" s="68" t="e">
        <f>VLOOKUP(AD22,'Validation Lists'!$B$229:$C$230,2,FALSE)</f>
        <v>#N/A</v>
      </c>
      <c r="BR22" s="68" t="e">
        <f>VLOOKUP(AE22,'Validation Lists'!$B$229:$C$230,2,FALSE)</f>
        <v>#N/A</v>
      </c>
      <c r="BS22" s="68" t="e">
        <f>VLOOKUP(AF22,'Validation Lists'!$B$229:$C$230,2,FALSE)</f>
        <v>#N/A</v>
      </c>
      <c r="BT22" s="68" t="e">
        <f>VLOOKUP(AG22,'Validation Lists'!$B$229:$C$230,2,FALSE)</f>
        <v>#N/A</v>
      </c>
      <c r="BU22" s="68" t="e">
        <f>VLOOKUP(AH22,'Validation Lists'!$B$229:$C$230,2,FALSE)</f>
        <v>#N/A</v>
      </c>
      <c r="BV22" s="68" t="e">
        <f>VLOOKUP(AI22,'Validation Lists'!$B$229:$C$230,2,FALSE)</f>
        <v>#N/A</v>
      </c>
      <c r="BW22" s="68" t="e">
        <f t="shared" si="0"/>
        <v>#N/A</v>
      </c>
    </row>
    <row r="23" spans="1:75" ht="77.5" customHeight="1" x14ac:dyDescent="0.15">
      <c r="A23" s="29"/>
      <c r="B23" s="29"/>
      <c r="C23" s="29"/>
      <c r="D23" s="29"/>
      <c r="E23" s="29"/>
      <c r="F23" s="30"/>
      <c r="G23" s="30"/>
      <c r="H23" s="52"/>
      <c r="I23" s="52"/>
      <c r="J23" s="52"/>
      <c r="K23" s="52"/>
      <c r="L23" s="52"/>
      <c r="M23" s="52"/>
      <c r="N23" s="52"/>
      <c r="O23" s="53"/>
      <c r="P23" s="53"/>
      <c r="Q23" s="53"/>
      <c r="R23" s="53"/>
      <c r="S23" s="53"/>
      <c r="T23" s="53"/>
      <c r="U23" s="53"/>
      <c r="V23" s="60"/>
      <c r="W23" s="60"/>
      <c r="X23" s="60"/>
      <c r="Y23" s="60"/>
      <c r="Z23" s="60"/>
      <c r="AA23" s="60"/>
      <c r="AB23" s="60"/>
      <c r="AC23" s="60"/>
      <c r="AD23" s="60"/>
      <c r="AE23" s="60"/>
      <c r="AF23" s="60"/>
      <c r="AG23" s="60"/>
      <c r="AH23" s="60"/>
      <c r="AI23" s="60"/>
      <c r="AJ23" s="58"/>
      <c r="AK23" s="58"/>
      <c r="AL23" s="58"/>
      <c r="AM23" s="58"/>
      <c r="AN23" s="58"/>
      <c r="AO23" s="58"/>
      <c r="AP23" s="58"/>
      <c r="AQ23" s="58"/>
      <c r="AR23" s="52" t="e">
        <f t="shared" si="2"/>
        <v>#N/A</v>
      </c>
      <c r="AS23" s="70" t="e">
        <f t="shared" si="1"/>
        <v>#N/A</v>
      </c>
      <c r="AZ23" s="68" t="e">
        <f>VLOOKUP(AJ23,'Validation Lists'!$B$232:$C$235,2,FALSE)</f>
        <v>#N/A</v>
      </c>
      <c r="BA23" s="68" t="e">
        <f>VLOOKUP(AK23,'Validation Lists'!$B$232:$C$235,2,FALSE)</f>
        <v>#N/A</v>
      </c>
      <c r="BB23" s="68" t="e">
        <f>VLOOKUP(AL23,'Validation Lists'!$B$232:$C$235,2,FALSE)</f>
        <v>#N/A</v>
      </c>
      <c r="BC23" s="68" t="e">
        <f>VLOOKUP(AM23,'Validation Lists'!$B$232:$C$235,2,FALSE)</f>
        <v>#N/A</v>
      </c>
      <c r="BD23" s="68" t="e">
        <f>VLOOKUP(AN23,'Validation Lists'!$B$232:$C$235,2,FALSE)</f>
        <v>#N/A</v>
      </c>
      <c r="BE23" s="68" t="e">
        <f>VLOOKUP(AO23,'Validation Lists'!$B$232:$C$235,2,FALSE)</f>
        <v>#N/A</v>
      </c>
      <c r="BF23" s="68" t="e">
        <f>VLOOKUP(AP23,'Validation Lists'!$B$232:$C$235,2,FALSE)</f>
        <v>#N/A</v>
      </c>
      <c r="BG23" s="68" t="e">
        <f>VLOOKUP(AQ23,'Validation Lists'!$B$232:$C$235,2,FALSE)</f>
        <v>#N/A</v>
      </c>
      <c r="BI23" s="68" t="e">
        <f>VLOOKUP(V23,'Validation Lists'!$B$229:$C$230,2,FALSE)</f>
        <v>#N/A</v>
      </c>
      <c r="BJ23" s="68" t="e">
        <f>VLOOKUP(W23,'Validation Lists'!$B$229:$C$230,2,FALSE)</f>
        <v>#N/A</v>
      </c>
      <c r="BK23" s="68" t="e">
        <f>VLOOKUP(X23,'Validation Lists'!$B$229:$C$230,2,FALSE)</f>
        <v>#N/A</v>
      </c>
      <c r="BL23" s="68" t="e">
        <f>VLOOKUP(Y23,'Validation Lists'!$B$229:$C$230,2,FALSE)</f>
        <v>#N/A</v>
      </c>
      <c r="BM23" s="68" t="e">
        <f>VLOOKUP(Z23,'Validation Lists'!$B$229:$C$230,2,FALSE)</f>
        <v>#N/A</v>
      </c>
      <c r="BN23" s="68" t="e">
        <f>VLOOKUP(AA23,'Validation Lists'!$B$229:$C$230,2,FALSE)</f>
        <v>#N/A</v>
      </c>
      <c r="BO23" s="68" t="e">
        <f>VLOOKUP(AB23,'Validation Lists'!$B$229:$C$230,2,FALSE)</f>
        <v>#N/A</v>
      </c>
      <c r="BP23" s="68" t="e">
        <f>VLOOKUP(AC23,'Validation Lists'!$B$229:$C$230,2,FALSE)</f>
        <v>#N/A</v>
      </c>
      <c r="BQ23" s="68" t="e">
        <f>VLOOKUP(AD23,'Validation Lists'!$B$229:$C$230,2,FALSE)</f>
        <v>#N/A</v>
      </c>
      <c r="BR23" s="68" t="e">
        <f>VLOOKUP(AE23,'Validation Lists'!$B$229:$C$230,2,FALSE)</f>
        <v>#N/A</v>
      </c>
      <c r="BS23" s="68" t="e">
        <f>VLOOKUP(AF23,'Validation Lists'!$B$229:$C$230,2,FALSE)</f>
        <v>#N/A</v>
      </c>
      <c r="BT23" s="68" t="e">
        <f>VLOOKUP(AG23,'Validation Lists'!$B$229:$C$230,2,FALSE)</f>
        <v>#N/A</v>
      </c>
      <c r="BU23" s="68" t="e">
        <f>VLOOKUP(AH23,'Validation Lists'!$B$229:$C$230,2,FALSE)</f>
        <v>#N/A</v>
      </c>
      <c r="BV23" s="68" t="e">
        <f>VLOOKUP(AI23,'Validation Lists'!$B$229:$C$230,2,FALSE)</f>
        <v>#N/A</v>
      </c>
      <c r="BW23" s="68" t="e">
        <f t="shared" si="0"/>
        <v>#N/A</v>
      </c>
    </row>
    <row r="24" spans="1:75" ht="77.5" customHeight="1" x14ac:dyDescent="0.15">
      <c r="A24" s="29"/>
      <c r="B24" s="29"/>
      <c r="C24" s="29"/>
      <c r="D24" s="29"/>
      <c r="E24" s="29"/>
      <c r="F24" s="30"/>
      <c r="G24" s="30"/>
      <c r="H24" s="52"/>
      <c r="I24" s="52"/>
      <c r="J24" s="52"/>
      <c r="K24" s="52"/>
      <c r="L24" s="52"/>
      <c r="M24" s="52"/>
      <c r="N24" s="52"/>
      <c r="O24" s="53"/>
      <c r="P24" s="53"/>
      <c r="Q24" s="53"/>
      <c r="R24" s="53"/>
      <c r="S24" s="53"/>
      <c r="T24" s="53"/>
      <c r="U24" s="53"/>
      <c r="V24" s="60"/>
      <c r="W24" s="60"/>
      <c r="X24" s="60"/>
      <c r="Y24" s="60"/>
      <c r="Z24" s="60"/>
      <c r="AA24" s="60"/>
      <c r="AB24" s="60"/>
      <c r="AC24" s="60"/>
      <c r="AD24" s="60"/>
      <c r="AE24" s="60"/>
      <c r="AF24" s="60"/>
      <c r="AG24" s="60"/>
      <c r="AH24" s="60"/>
      <c r="AI24" s="60"/>
      <c r="AJ24" s="58"/>
      <c r="AK24" s="58"/>
      <c r="AL24" s="58"/>
      <c r="AM24" s="58"/>
      <c r="AN24" s="58"/>
      <c r="AO24" s="58"/>
      <c r="AP24" s="58"/>
      <c r="AQ24" s="58"/>
      <c r="AR24" s="52" t="e">
        <f t="shared" si="2"/>
        <v>#N/A</v>
      </c>
      <c r="AS24" s="70" t="e">
        <f t="shared" si="1"/>
        <v>#N/A</v>
      </c>
      <c r="AZ24" s="68" t="e">
        <f>VLOOKUP(AJ24,'Validation Lists'!$B$232:$C$235,2,FALSE)</f>
        <v>#N/A</v>
      </c>
      <c r="BA24" s="68" t="e">
        <f>VLOOKUP(AK24,'Validation Lists'!$B$232:$C$235,2,FALSE)</f>
        <v>#N/A</v>
      </c>
      <c r="BB24" s="68" t="e">
        <f>VLOOKUP(AL24,'Validation Lists'!$B$232:$C$235,2,FALSE)</f>
        <v>#N/A</v>
      </c>
      <c r="BC24" s="68" t="e">
        <f>VLOOKUP(AM24,'Validation Lists'!$B$232:$C$235,2,FALSE)</f>
        <v>#N/A</v>
      </c>
      <c r="BD24" s="68" t="e">
        <f>VLOOKUP(AN24,'Validation Lists'!$B$232:$C$235,2,FALSE)</f>
        <v>#N/A</v>
      </c>
      <c r="BE24" s="68" t="e">
        <f>VLOOKUP(AO24,'Validation Lists'!$B$232:$C$235,2,FALSE)</f>
        <v>#N/A</v>
      </c>
      <c r="BF24" s="68" t="e">
        <f>VLOOKUP(AP24,'Validation Lists'!$B$232:$C$235,2,FALSE)</f>
        <v>#N/A</v>
      </c>
      <c r="BG24" s="68" t="e">
        <f>VLOOKUP(AQ24,'Validation Lists'!$B$232:$C$235,2,FALSE)</f>
        <v>#N/A</v>
      </c>
      <c r="BI24" s="68" t="e">
        <f>VLOOKUP(V24,'Validation Lists'!$B$229:$C$230,2,FALSE)</f>
        <v>#N/A</v>
      </c>
      <c r="BJ24" s="68" t="e">
        <f>VLOOKUP(W24,'Validation Lists'!$B$229:$C$230,2,FALSE)</f>
        <v>#N/A</v>
      </c>
      <c r="BK24" s="68" t="e">
        <f>VLOOKUP(X24,'Validation Lists'!$B$229:$C$230,2,FALSE)</f>
        <v>#N/A</v>
      </c>
      <c r="BL24" s="68" t="e">
        <f>VLOOKUP(Y24,'Validation Lists'!$B$229:$C$230,2,FALSE)</f>
        <v>#N/A</v>
      </c>
      <c r="BM24" s="68" t="e">
        <f>VLOOKUP(Z24,'Validation Lists'!$B$229:$C$230,2,FALSE)</f>
        <v>#N/A</v>
      </c>
      <c r="BN24" s="68" t="e">
        <f>VLOOKUP(AA24,'Validation Lists'!$B$229:$C$230,2,FALSE)</f>
        <v>#N/A</v>
      </c>
      <c r="BO24" s="68" t="e">
        <f>VLOOKUP(AB24,'Validation Lists'!$B$229:$C$230,2,FALSE)</f>
        <v>#N/A</v>
      </c>
      <c r="BP24" s="68" t="e">
        <f>VLOOKUP(AC24,'Validation Lists'!$B$229:$C$230,2,FALSE)</f>
        <v>#N/A</v>
      </c>
      <c r="BQ24" s="68" t="e">
        <f>VLOOKUP(AD24,'Validation Lists'!$B$229:$C$230,2,FALSE)</f>
        <v>#N/A</v>
      </c>
      <c r="BR24" s="68" t="e">
        <f>VLOOKUP(AE24,'Validation Lists'!$B$229:$C$230,2,FALSE)</f>
        <v>#N/A</v>
      </c>
      <c r="BS24" s="68" t="e">
        <f>VLOOKUP(AF24,'Validation Lists'!$B$229:$C$230,2,FALSE)</f>
        <v>#N/A</v>
      </c>
      <c r="BT24" s="68" t="e">
        <f>VLOOKUP(AG24,'Validation Lists'!$B$229:$C$230,2,FALSE)</f>
        <v>#N/A</v>
      </c>
      <c r="BU24" s="68" t="e">
        <f>VLOOKUP(AH24,'Validation Lists'!$B$229:$C$230,2,FALSE)</f>
        <v>#N/A</v>
      </c>
      <c r="BV24" s="68" t="e">
        <f>VLOOKUP(AI24,'Validation Lists'!$B$229:$C$230,2,FALSE)</f>
        <v>#N/A</v>
      </c>
      <c r="BW24" s="68" t="e">
        <f t="shared" si="0"/>
        <v>#N/A</v>
      </c>
    </row>
    <row r="25" spans="1:75" ht="77.5" customHeight="1" x14ac:dyDescent="0.15">
      <c r="A25" s="29"/>
      <c r="B25" s="29"/>
      <c r="C25" s="29"/>
      <c r="D25" s="29"/>
      <c r="E25" s="29"/>
      <c r="F25" s="30"/>
      <c r="G25" s="30"/>
      <c r="H25" s="52"/>
      <c r="I25" s="52"/>
      <c r="J25" s="52"/>
      <c r="K25" s="52"/>
      <c r="L25" s="52"/>
      <c r="M25" s="52"/>
      <c r="N25" s="52"/>
      <c r="O25" s="53"/>
      <c r="P25" s="53"/>
      <c r="Q25" s="53"/>
      <c r="R25" s="53"/>
      <c r="S25" s="53"/>
      <c r="T25" s="53"/>
      <c r="U25" s="53"/>
      <c r="V25" s="60"/>
      <c r="W25" s="60"/>
      <c r="X25" s="60"/>
      <c r="Y25" s="60"/>
      <c r="Z25" s="60"/>
      <c r="AA25" s="60"/>
      <c r="AB25" s="60"/>
      <c r="AC25" s="60"/>
      <c r="AD25" s="60"/>
      <c r="AE25" s="60"/>
      <c r="AF25" s="60"/>
      <c r="AG25" s="60"/>
      <c r="AH25" s="60"/>
      <c r="AI25" s="60"/>
      <c r="AJ25" s="58"/>
      <c r="AK25" s="58"/>
      <c r="AL25" s="58"/>
      <c r="AM25" s="58"/>
      <c r="AN25" s="58"/>
      <c r="AO25" s="58"/>
      <c r="AP25" s="58"/>
      <c r="AQ25" s="58"/>
      <c r="AR25" s="52" t="e">
        <f t="shared" si="2"/>
        <v>#N/A</v>
      </c>
      <c r="AS25" s="70" t="e">
        <f t="shared" si="1"/>
        <v>#N/A</v>
      </c>
      <c r="AZ25" s="68" t="e">
        <f>VLOOKUP(AJ25,'Validation Lists'!$B$232:$C$235,2,FALSE)</f>
        <v>#N/A</v>
      </c>
      <c r="BA25" s="68" t="e">
        <f>VLOOKUP(AK25,'Validation Lists'!$B$232:$C$235,2,FALSE)</f>
        <v>#N/A</v>
      </c>
      <c r="BB25" s="68" t="e">
        <f>VLOOKUP(AL25,'Validation Lists'!$B$232:$C$235,2,FALSE)</f>
        <v>#N/A</v>
      </c>
      <c r="BC25" s="68" t="e">
        <f>VLOOKUP(AM25,'Validation Lists'!$B$232:$C$235,2,FALSE)</f>
        <v>#N/A</v>
      </c>
      <c r="BD25" s="68" t="e">
        <f>VLOOKUP(AN25,'Validation Lists'!$B$232:$C$235,2,FALSE)</f>
        <v>#N/A</v>
      </c>
      <c r="BE25" s="68" t="e">
        <f>VLOOKUP(AO25,'Validation Lists'!$B$232:$C$235,2,FALSE)</f>
        <v>#N/A</v>
      </c>
      <c r="BF25" s="68" t="e">
        <f>VLOOKUP(AP25,'Validation Lists'!$B$232:$C$235,2,FALSE)</f>
        <v>#N/A</v>
      </c>
      <c r="BG25" s="68" t="e">
        <f>VLOOKUP(AQ25,'Validation Lists'!$B$232:$C$235,2,FALSE)</f>
        <v>#N/A</v>
      </c>
      <c r="BI25" s="68" t="e">
        <f>VLOOKUP(V25,'Validation Lists'!$B$229:$C$230,2,FALSE)</f>
        <v>#N/A</v>
      </c>
      <c r="BJ25" s="68" t="e">
        <f>VLOOKUP(W25,'Validation Lists'!$B$229:$C$230,2,FALSE)</f>
        <v>#N/A</v>
      </c>
      <c r="BK25" s="68" t="e">
        <f>VLOOKUP(X25,'Validation Lists'!$B$229:$C$230,2,FALSE)</f>
        <v>#N/A</v>
      </c>
      <c r="BL25" s="68" t="e">
        <f>VLOOKUP(Y25,'Validation Lists'!$B$229:$C$230,2,FALSE)</f>
        <v>#N/A</v>
      </c>
      <c r="BM25" s="68" t="e">
        <f>VLOOKUP(Z25,'Validation Lists'!$B$229:$C$230,2,FALSE)</f>
        <v>#N/A</v>
      </c>
      <c r="BN25" s="68" t="e">
        <f>VLOOKUP(AA25,'Validation Lists'!$B$229:$C$230,2,FALSE)</f>
        <v>#N/A</v>
      </c>
      <c r="BO25" s="68" t="e">
        <f>VLOOKUP(AB25,'Validation Lists'!$B$229:$C$230,2,FALSE)</f>
        <v>#N/A</v>
      </c>
      <c r="BP25" s="68" t="e">
        <f>VLOOKUP(AC25,'Validation Lists'!$B$229:$C$230,2,FALSE)</f>
        <v>#N/A</v>
      </c>
      <c r="BQ25" s="68" t="e">
        <f>VLOOKUP(AD25,'Validation Lists'!$B$229:$C$230,2,FALSE)</f>
        <v>#N/A</v>
      </c>
      <c r="BR25" s="68" t="e">
        <f>VLOOKUP(AE25,'Validation Lists'!$B$229:$C$230,2,FALSE)</f>
        <v>#N/A</v>
      </c>
      <c r="BS25" s="68" t="e">
        <f>VLOOKUP(AF25,'Validation Lists'!$B$229:$C$230,2,FALSE)</f>
        <v>#N/A</v>
      </c>
      <c r="BT25" s="68" t="e">
        <f>VLOOKUP(AG25,'Validation Lists'!$B$229:$C$230,2,FALSE)</f>
        <v>#N/A</v>
      </c>
      <c r="BU25" s="68" t="e">
        <f>VLOOKUP(AH25,'Validation Lists'!$B$229:$C$230,2,FALSE)</f>
        <v>#N/A</v>
      </c>
      <c r="BV25" s="68" t="e">
        <f>VLOOKUP(AI25,'Validation Lists'!$B$229:$C$230,2,FALSE)</f>
        <v>#N/A</v>
      </c>
      <c r="BW25" s="68" t="e">
        <f t="shared" si="0"/>
        <v>#N/A</v>
      </c>
    </row>
    <row r="26" spans="1:75" ht="77.5" customHeight="1" x14ac:dyDescent="0.15">
      <c r="A26" s="29"/>
      <c r="B26" s="29"/>
      <c r="C26" s="29"/>
      <c r="D26" s="29"/>
      <c r="E26" s="29"/>
      <c r="F26" s="30"/>
      <c r="G26" s="30"/>
      <c r="H26" s="52"/>
      <c r="I26" s="52"/>
      <c r="J26" s="52"/>
      <c r="K26" s="52"/>
      <c r="L26" s="52"/>
      <c r="M26" s="52"/>
      <c r="N26" s="52"/>
      <c r="O26" s="53"/>
      <c r="P26" s="53"/>
      <c r="Q26" s="53"/>
      <c r="R26" s="53"/>
      <c r="S26" s="53"/>
      <c r="T26" s="53"/>
      <c r="U26" s="53"/>
      <c r="V26" s="60"/>
      <c r="W26" s="60"/>
      <c r="X26" s="60"/>
      <c r="Y26" s="60"/>
      <c r="Z26" s="60"/>
      <c r="AA26" s="60"/>
      <c r="AB26" s="60"/>
      <c r="AC26" s="60"/>
      <c r="AD26" s="60"/>
      <c r="AE26" s="60"/>
      <c r="AF26" s="60"/>
      <c r="AG26" s="60"/>
      <c r="AH26" s="60"/>
      <c r="AI26" s="60"/>
      <c r="AJ26" s="58"/>
      <c r="AK26" s="58"/>
      <c r="AL26" s="58"/>
      <c r="AM26" s="58"/>
      <c r="AN26" s="58"/>
      <c r="AO26" s="58"/>
      <c r="AP26" s="58"/>
      <c r="AQ26" s="58"/>
      <c r="AR26" s="52" t="e">
        <f t="shared" si="2"/>
        <v>#N/A</v>
      </c>
      <c r="AS26" s="70" t="e">
        <f t="shared" si="1"/>
        <v>#N/A</v>
      </c>
      <c r="AZ26" s="68" t="e">
        <f>VLOOKUP(AJ26,'Validation Lists'!$B$232:$C$235,2,FALSE)</f>
        <v>#N/A</v>
      </c>
      <c r="BA26" s="68" t="e">
        <f>VLOOKUP(AK26,'Validation Lists'!$B$232:$C$235,2,FALSE)</f>
        <v>#N/A</v>
      </c>
      <c r="BB26" s="68" t="e">
        <f>VLOOKUP(AL26,'Validation Lists'!$B$232:$C$235,2,FALSE)</f>
        <v>#N/A</v>
      </c>
      <c r="BC26" s="68" t="e">
        <f>VLOOKUP(AM26,'Validation Lists'!$B$232:$C$235,2,FALSE)</f>
        <v>#N/A</v>
      </c>
      <c r="BD26" s="68" t="e">
        <f>VLOOKUP(AN26,'Validation Lists'!$B$232:$C$235,2,FALSE)</f>
        <v>#N/A</v>
      </c>
      <c r="BE26" s="68" t="e">
        <f>VLOOKUP(AO26,'Validation Lists'!$B$232:$C$235,2,FALSE)</f>
        <v>#N/A</v>
      </c>
      <c r="BF26" s="68" t="e">
        <f>VLOOKUP(AP26,'Validation Lists'!$B$232:$C$235,2,FALSE)</f>
        <v>#N/A</v>
      </c>
      <c r="BG26" s="68" t="e">
        <f>VLOOKUP(AQ26,'Validation Lists'!$B$232:$C$235,2,FALSE)</f>
        <v>#N/A</v>
      </c>
      <c r="BI26" s="68" t="e">
        <f>VLOOKUP(V26,'Validation Lists'!$B$229:$C$230,2,FALSE)</f>
        <v>#N/A</v>
      </c>
      <c r="BJ26" s="68" t="e">
        <f>VLOOKUP(W26,'Validation Lists'!$B$229:$C$230,2,FALSE)</f>
        <v>#N/A</v>
      </c>
      <c r="BK26" s="68" t="e">
        <f>VLOOKUP(X26,'Validation Lists'!$B$229:$C$230,2,FALSE)</f>
        <v>#N/A</v>
      </c>
      <c r="BL26" s="68" t="e">
        <f>VLOOKUP(Y26,'Validation Lists'!$B$229:$C$230,2,FALSE)</f>
        <v>#N/A</v>
      </c>
      <c r="BM26" s="68" t="e">
        <f>VLOOKUP(Z26,'Validation Lists'!$B$229:$C$230,2,FALSE)</f>
        <v>#N/A</v>
      </c>
      <c r="BN26" s="68" t="e">
        <f>VLOOKUP(AA26,'Validation Lists'!$B$229:$C$230,2,FALSE)</f>
        <v>#N/A</v>
      </c>
      <c r="BO26" s="68" t="e">
        <f>VLOOKUP(AB26,'Validation Lists'!$B$229:$C$230,2,FALSE)</f>
        <v>#N/A</v>
      </c>
      <c r="BP26" s="68" t="e">
        <f>VLOOKUP(AC26,'Validation Lists'!$B$229:$C$230,2,FALSE)</f>
        <v>#N/A</v>
      </c>
      <c r="BQ26" s="68" t="e">
        <f>VLOOKUP(AD26,'Validation Lists'!$B$229:$C$230,2,FALSE)</f>
        <v>#N/A</v>
      </c>
      <c r="BR26" s="68" t="e">
        <f>VLOOKUP(AE26,'Validation Lists'!$B$229:$C$230,2,FALSE)</f>
        <v>#N/A</v>
      </c>
      <c r="BS26" s="68" t="e">
        <f>VLOOKUP(AF26,'Validation Lists'!$B$229:$C$230,2,FALSE)</f>
        <v>#N/A</v>
      </c>
      <c r="BT26" s="68" t="e">
        <f>VLOOKUP(AG26,'Validation Lists'!$B$229:$C$230,2,FALSE)</f>
        <v>#N/A</v>
      </c>
      <c r="BU26" s="68" t="e">
        <f>VLOOKUP(AH26,'Validation Lists'!$B$229:$C$230,2,FALSE)</f>
        <v>#N/A</v>
      </c>
      <c r="BV26" s="68" t="e">
        <f>VLOOKUP(AI26,'Validation Lists'!$B$229:$C$230,2,FALSE)</f>
        <v>#N/A</v>
      </c>
      <c r="BW26" s="68" t="e">
        <f t="shared" si="0"/>
        <v>#N/A</v>
      </c>
    </row>
    <row r="27" spans="1:75" ht="77.5" customHeight="1" x14ac:dyDescent="0.15">
      <c r="A27" s="29"/>
      <c r="B27" s="29"/>
      <c r="C27" s="29"/>
      <c r="D27" s="29"/>
      <c r="E27" s="29"/>
      <c r="F27" s="30"/>
      <c r="G27" s="30"/>
      <c r="H27" s="52"/>
      <c r="I27" s="52"/>
      <c r="J27" s="52"/>
      <c r="K27" s="52"/>
      <c r="L27" s="52"/>
      <c r="M27" s="52"/>
      <c r="N27" s="52"/>
      <c r="O27" s="53"/>
      <c r="P27" s="53"/>
      <c r="Q27" s="53"/>
      <c r="R27" s="53"/>
      <c r="S27" s="53"/>
      <c r="T27" s="53"/>
      <c r="U27" s="53"/>
      <c r="V27" s="60"/>
      <c r="W27" s="60"/>
      <c r="X27" s="60"/>
      <c r="Y27" s="60"/>
      <c r="Z27" s="60"/>
      <c r="AA27" s="60"/>
      <c r="AB27" s="60"/>
      <c r="AC27" s="60"/>
      <c r="AD27" s="60"/>
      <c r="AE27" s="60"/>
      <c r="AF27" s="60"/>
      <c r="AG27" s="60"/>
      <c r="AH27" s="60"/>
      <c r="AI27" s="60"/>
      <c r="AJ27" s="58"/>
      <c r="AK27" s="58"/>
      <c r="AL27" s="58"/>
      <c r="AM27" s="58"/>
      <c r="AN27" s="58"/>
      <c r="AO27" s="58"/>
      <c r="AP27" s="58"/>
      <c r="AQ27" s="58"/>
      <c r="AR27" s="52" t="e">
        <f t="shared" si="2"/>
        <v>#N/A</v>
      </c>
      <c r="AS27" s="70" t="e">
        <f t="shared" si="1"/>
        <v>#N/A</v>
      </c>
      <c r="AZ27" s="68" t="e">
        <f>VLOOKUP(AJ27,'Validation Lists'!$B$232:$C$235,2,FALSE)</f>
        <v>#N/A</v>
      </c>
      <c r="BA27" s="68" t="e">
        <f>VLOOKUP(AK27,'Validation Lists'!$B$232:$C$235,2,FALSE)</f>
        <v>#N/A</v>
      </c>
      <c r="BB27" s="68" t="e">
        <f>VLOOKUP(AL27,'Validation Lists'!$B$232:$C$235,2,FALSE)</f>
        <v>#N/A</v>
      </c>
      <c r="BC27" s="68" t="e">
        <f>VLOOKUP(AM27,'Validation Lists'!$B$232:$C$235,2,FALSE)</f>
        <v>#N/A</v>
      </c>
      <c r="BD27" s="68" t="e">
        <f>VLOOKUP(AN27,'Validation Lists'!$B$232:$C$235,2,FALSE)</f>
        <v>#N/A</v>
      </c>
      <c r="BE27" s="68" t="e">
        <f>VLOOKUP(AO27,'Validation Lists'!$B$232:$C$235,2,FALSE)</f>
        <v>#N/A</v>
      </c>
      <c r="BF27" s="68" t="e">
        <f>VLOOKUP(AP27,'Validation Lists'!$B$232:$C$235,2,FALSE)</f>
        <v>#N/A</v>
      </c>
      <c r="BG27" s="68" t="e">
        <f>VLOOKUP(AQ27,'Validation Lists'!$B$232:$C$235,2,FALSE)</f>
        <v>#N/A</v>
      </c>
      <c r="BI27" s="68" t="e">
        <f>VLOOKUP(V27,'Validation Lists'!$B$229:$C$230,2,FALSE)</f>
        <v>#N/A</v>
      </c>
      <c r="BJ27" s="68" t="e">
        <f>VLOOKUP(W27,'Validation Lists'!$B$229:$C$230,2,FALSE)</f>
        <v>#N/A</v>
      </c>
      <c r="BK27" s="68" t="e">
        <f>VLOOKUP(X27,'Validation Lists'!$B$229:$C$230,2,FALSE)</f>
        <v>#N/A</v>
      </c>
      <c r="BL27" s="68" t="e">
        <f>VLOOKUP(Y27,'Validation Lists'!$B$229:$C$230,2,FALSE)</f>
        <v>#N/A</v>
      </c>
      <c r="BM27" s="68" t="e">
        <f>VLOOKUP(Z27,'Validation Lists'!$B$229:$C$230,2,FALSE)</f>
        <v>#N/A</v>
      </c>
      <c r="BN27" s="68" t="e">
        <f>VLOOKUP(AA27,'Validation Lists'!$B$229:$C$230,2,FALSE)</f>
        <v>#N/A</v>
      </c>
      <c r="BO27" s="68" t="e">
        <f>VLOOKUP(AB27,'Validation Lists'!$B$229:$C$230,2,FALSE)</f>
        <v>#N/A</v>
      </c>
      <c r="BP27" s="68" t="e">
        <f>VLOOKUP(AC27,'Validation Lists'!$B$229:$C$230,2,FALSE)</f>
        <v>#N/A</v>
      </c>
      <c r="BQ27" s="68" t="e">
        <f>VLOOKUP(AD27,'Validation Lists'!$B$229:$C$230,2,FALSE)</f>
        <v>#N/A</v>
      </c>
      <c r="BR27" s="68" t="e">
        <f>VLOOKUP(AE27,'Validation Lists'!$B$229:$C$230,2,FALSE)</f>
        <v>#N/A</v>
      </c>
      <c r="BS27" s="68" t="e">
        <f>VLOOKUP(AF27,'Validation Lists'!$B$229:$C$230,2,FALSE)</f>
        <v>#N/A</v>
      </c>
      <c r="BT27" s="68" t="e">
        <f>VLOOKUP(AG27,'Validation Lists'!$B$229:$C$230,2,FALSE)</f>
        <v>#N/A</v>
      </c>
      <c r="BU27" s="68" t="e">
        <f>VLOOKUP(AH27,'Validation Lists'!$B$229:$C$230,2,FALSE)</f>
        <v>#N/A</v>
      </c>
      <c r="BV27" s="68" t="e">
        <f>VLOOKUP(AI27,'Validation Lists'!$B$229:$C$230,2,FALSE)</f>
        <v>#N/A</v>
      </c>
      <c r="BW27" s="68" t="e">
        <f t="shared" si="0"/>
        <v>#N/A</v>
      </c>
    </row>
    <row r="28" spans="1:75" ht="77.5" customHeight="1" x14ac:dyDescent="0.15">
      <c r="A28" s="29"/>
      <c r="B28" s="29"/>
      <c r="C28" s="29"/>
      <c r="D28" s="29"/>
      <c r="E28" s="29"/>
      <c r="F28" s="30"/>
      <c r="G28" s="30"/>
      <c r="H28" s="52"/>
      <c r="I28" s="52"/>
      <c r="J28" s="52"/>
      <c r="K28" s="52"/>
      <c r="L28" s="52"/>
      <c r="M28" s="52"/>
      <c r="N28" s="52"/>
      <c r="O28" s="53"/>
      <c r="P28" s="53"/>
      <c r="Q28" s="53"/>
      <c r="R28" s="53"/>
      <c r="S28" s="53"/>
      <c r="T28" s="53"/>
      <c r="U28" s="53"/>
      <c r="V28" s="60"/>
      <c r="W28" s="60"/>
      <c r="X28" s="60"/>
      <c r="Y28" s="60"/>
      <c r="Z28" s="60"/>
      <c r="AA28" s="60"/>
      <c r="AB28" s="60"/>
      <c r="AC28" s="60"/>
      <c r="AD28" s="60"/>
      <c r="AE28" s="60"/>
      <c r="AF28" s="60"/>
      <c r="AG28" s="60"/>
      <c r="AH28" s="60"/>
      <c r="AI28" s="60"/>
      <c r="AJ28" s="58"/>
      <c r="AK28" s="58"/>
      <c r="AL28" s="58"/>
      <c r="AM28" s="58"/>
      <c r="AN28" s="58"/>
      <c r="AO28" s="58"/>
      <c r="AP28" s="58"/>
      <c r="AQ28" s="58"/>
      <c r="AR28" s="52" t="e">
        <f t="shared" si="2"/>
        <v>#N/A</v>
      </c>
      <c r="AS28" s="70" t="e">
        <f t="shared" si="1"/>
        <v>#N/A</v>
      </c>
      <c r="AZ28" s="68" t="e">
        <f>VLOOKUP(AJ28,'Validation Lists'!$B$232:$C$235,2,FALSE)</f>
        <v>#N/A</v>
      </c>
      <c r="BA28" s="68" t="e">
        <f>VLOOKUP(AK28,'Validation Lists'!$B$232:$C$235,2,FALSE)</f>
        <v>#N/A</v>
      </c>
      <c r="BB28" s="68" t="e">
        <f>VLOOKUP(AL28,'Validation Lists'!$B$232:$C$235,2,FALSE)</f>
        <v>#N/A</v>
      </c>
      <c r="BC28" s="68" t="e">
        <f>VLOOKUP(AM28,'Validation Lists'!$B$232:$C$235,2,FALSE)</f>
        <v>#N/A</v>
      </c>
      <c r="BD28" s="68" t="e">
        <f>VLOOKUP(AN28,'Validation Lists'!$B$232:$C$235,2,FALSE)</f>
        <v>#N/A</v>
      </c>
      <c r="BE28" s="68" t="e">
        <f>VLOOKUP(AO28,'Validation Lists'!$B$232:$C$235,2,FALSE)</f>
        <v>#N/A</v>
      </c>
      <c r="BF28" s="68" t="e">
        <f>VLOOKUP(AP28,'Validation Lists'!$B$232:$C$235,2,FALSE)</f>
        <v>#N/A</v>
      </c>
      <c r="BG28" s="68" t="e">
        <f>VLOOKUP(AQ28,'Validation Lists'!$B$232:$C$235,2,FALSE)</f>
        <v>#N/A</v>
      </c>
      <c r="BI28" s="68" t="e">
        <f>VLOOKUP(V28,'Validation Lists'!$B$229:$C$230,2,FALSE)</f>
        <v>#N/A</v>
      </c>
      <c r="BJ28" s="68" t="e">
        <f>VLOOKUP(W28,'Validation Lists'!$B$229:$C$230,2,FALSE)</f>
        <v>#N/A</v>
      </c>
      <c r="BK28" s="68" t="e">
        <f>VLOOKUP(X28,'Validation Lists'!$B$229:$C$230,2,FALSE)</f>
        <v>#N/A</v>
      </c>
      <c r="BL28" s="68" t="e">
        <f>VLOOKUP(Y28,'Validation Lists'!$B$229:$C$230,2,FALSE)</f>
        <v>#N/A</v>
      </c>
      <c r="BM28" s="68" t="e">
        <f>VLOOKUP(Z28,'Validation Lists'!$B$229:$C$230,2,FALSE)</f>
        <v>#N/A</v>
      </c>
      <c r="BN28" s="68" t="e">
        <f>VLOOKUP(AA28,'Validation Lists'!$B$229:$C$230,2,FALSE)</f>
        <v>#N/A</v>
      </c>
      <c r="BO28" s="68" t="e">
        <f>VLOOKUP(AB28,'Validation Lists'!$B$229:$C$230,2,FALSE)</f>
        <v>#N/A</v>
      </c>
      <c r="BP28" s="68" t="e">
        <f>VLOOKUP(AC28,'Validation Lists'!$B$229:$C$230,2,FALSE)</f>
        <v>#N/A</v>
      </c>
      <c r="BQ28" s="68" t="e">
        <f>VLOOKUP(AD28,'Validation Lists'!$B$229:$C$230,2,FALSE)</f>
        <v>#N/A</v>
      </c>
      <c r="BR28" s="68" t="e">
        <f>VLOOKUP(AE28,'Validation Lists'!$B$229:$C$230,2,FALSE)</f>
        <v>#N/A</v>
      </c>
      <c r="BS28" s="68" t="e">
        <f>VLOOKUP(AF28,'Validation Lists'!$B$229:$C$230,2,FALSE)</f>
        <v>#N/A</v>
      </c>
      <c r="BT28" s="68" t="e">
        <f>VLOOKUP(AG28,'Validation Lists'!$B$229:$C$230,2,FALSE)</f>
        <v>#N/A</v>
      </c>
      <c r="BU28" s="68" t="e">
        <f>VLOOKUP(AH28,'Validation Lists'!$B$229:$C$230,2,FALSE)</f>
        <v>#N/A</v>
      </c>
      <c r="BV28" s="68" t="e">
        <f>VLOOKUP(AI28,'Validation Lists'!$B$229:$C$230,2,FALSE)</f>
        <v>#N/A</v>
      </c>
      <c r="BW28" s="68" t="e">
        <f t="shared" si="0"/>
        <v>#N/A</v>
      </c>
    </row>
    <row r="29" spans="1:75" ht="77.5" customHeight="1" x14ac:dyDescent="0.15">
      <c r="A29" s="29"/>
      <c r="B29" s="29"/>
      <c r="C29" s="29"/>
      <c r="D29" s="29"/>
      <c r="E29" s="29"/>
      <c r="F29" s="30"/>
      <c r="G29" s="30"/>
      <c r="H29" s="52"/>
      <c r="I29" s="52"/>
      <c r="J29" s="52"/>
      <c r="K29" s="52"/>
      <c r="L29" s="52"/>
      <c r="M29" s="52"/>
      <c r="N29" s="52"/>
      <c r="O29" s="53"/>
      <c r="P29" s="53"/>
      <c r="Q29" s="53"/>
      <c r="R29" s="53"/>
      <c r="S29" s="53"/>
      <c r="T29" s="53"/>
      <c r="U29" s="53"/>
      <c r="V29" s="60"/>
      <c r="W29" s="60"/>
      <c r="X29" s="60"/>
      <c r="Y29" s="60"/>
      <c r="Z29" s="60"/>
      <c r="AA29" s="60"/>
      <c r="AB29" s="60"/>
      <c r="AC29" s="60"/>
      <c r="AD29" s="60"/>
      <c r="AE29" s="60"/>
      <c r="AF29" s="60"/>
      <c r="AG29" s="60"/>
      <c r="AH29" s="60"/>
      <c r="AI29" s="60"/>
      <c r="AJ29" s="58"/>
      <c r="AK29" s="58"/>
      <c r="AL29" s="58"/>
      <c r="AM29" s="58"/>
      <c r="AN29" s="58"/>
      <c r="AO29" s="58"/>
      <c r="AP29" s="58"/>
      <c r="AQ29" s="58"/>
      <c r="AR29" s="52" t="e">
        <f t="shared" si="2"/>
        <v>#N/A</v>
      </c>
      <c r="AS29" s="70" t="e">
        <f t="shared" si="1"/>
        <v>#N/A</v>
      </c>
      <c r="AZ29" s="68" t="e">
        <f>VLOOKUP(AJ29,'Validation Lists'!$B$232:$C$235,2,FALSE)</f>
        <v>#N/A</v>
      </c>
      <c r="BA29" s="68" t="e">
        <f>VLOOKUP(AK29,'Validation Lists'!$B$232:$C$235,2,FALSE)</f>
        <v>#N/A</v>
      </c>
      <c r="BB29" s="68" t="e">
        <f>VLOOKUP(AL29,'Validation Lists'!$B$232:$C$235,2,FALSE)</f>
        <v>#N/A</v>
      </c>
      <c r="BC29" s="68" t="e">
        <f>VLOOKUP(AM29,'Validation Lists'!$B$232:$C$235,2,FALSE)</f>
        <v>#N/A</v>
      </c>
      <c r="BD29" s="68" t="e">
        <f>VLOOKUP(AN29,'Validation Lists'!$B$232:$C$235,2,FALSE)</f>
        <v>#N/A</v>
      </c>
      <c r="BE29" s="68" t="e">
        <f>VLOOKUP(AO29,'Validation Lists'!$B$232:$C$235,2,FALSE)</f>
        <v>#N/A</v>
      </c>
      <c r="BF29" s="68" t="e">
        <f>VLOOKUP(AP29,'Validation Lists'!$B$232:$C$235,2,FALSE)</f>
        <v>#N/A</v>
      </c>
      <c r="BG29" s="68" t="e">
        <f>VLOOKUP(AQ29,'Validation Lists'!$B$232:$C$235,2,FALSE)</f>
        <v>#N/A</v>
      </c>
      <c r="BI29" s="68" t="e">
        <f>VLOOKUP(V29,'Validation Lists'!$B$229:$C$230,2,FALSE)</f>
        <v>#N/A</v>
      </c>
      <c r="BJ29" s="68" t="e">
        <f>VLOOKUP(W29,'Validation Lists'!$B$229:$C$230,2,FALSE)</f>
        <v>#N/A</v>
      </c>
      <c r="BK29" s="68" t="e">
        <f>VLOOKUP(X29,'Validation Lists'!$B$229:$C$230,2,FALSE)</f>
        <v>#N/A</v>
      </c>
      <c r="BL29" s="68" t="e">
        <f>VLOOKUP(Y29,'Validation Lists'!$B$229:$C$230,2,FALSE)</f>
        <v>#N/A</v>
      </c>
      <c r="BM29" s="68" t="e">
        <f>VLOOKUP(Z29,'Validation Lists'!$B$229:$C$230,2,FALSE)</f>
        <v>#N/A</v>
      </c>
      <c r="BN29" s="68" t="e">
        <f>VLOOKUP(AA29,'Validation Lists'!$B$229:$C$230,2,FALSE)</f>
        <v>#N/A</v>
      </c>
      <c r="BO29" s="68" t="e">
        <f>VLOOKUP(AB29,'Validation Lists'!$B$229:$C$230,2,FALSE)</f>
        <v>#N/A</v>
      </c>
      <c r="BP29" s="68" t="e">
        <f>VLOOKUP(AC29,'Validation Lists'!$B$229:$C$230,2,FALSE)</f>
        <v>#N/A</v>
      </c>
      <c r="BQ29" s="68" t="e">
        <f>VLOOKUP(AD29,'Validation Lists'!$B$229:$C$230,2,FALSE)</f>
        <v>#N/A</v>
      </c>
      <c r="BR29" s="68" t="e">
        <f>VLOOKUP(AE29,'Validation Lists'!$B$229:$C$230,2,FALSE)</f>
        <v>#N/A</v>
      </c>
      <c r="BS29" s="68" t="e">
        <f>VLOOKUP(AF29,'Validation Lists'!$B$229:$C$230,2,FALSE)</f>
        <v>#N/A</v>
      </c>
      <c r="BT29" s="68" t="e">
        <f>VLOOKUP(AG29,'Validation Lists'!$B$229:$C$230,2,FALSE)</f>
        <v>#N/A</v>
      </c>
      <c r="BU29" s="68" t="e">
        <f>VLOOKUP(AH29,'Validation Lists'!$B$229:$C$230,2,FALSE)</f>
        <v>#N/A</v>
      </c>
      <c r="BV29" s="68" t="e">
        <f>VLOOKUP(AI29,'Validation Lists'!$B$229:$C$230,2,FALSE)</f>
        <v>#N/A</v>
      </c>
      <c r="BW29" s="68" t="e">
        <f t="shared" si="0"/>
        <v>#N/A</v>
      </c>
    </row>
    <row r="30" spans="1:75" ht="77.5" customHeight="1" x14ac:dyDescent="0.15">
      <c r="A30" s="29"/>
      <c r="B30" s="29"/>
      <c r="C30" s="29"/>
      <c r="D30" s="29"/>
      <c r="E30" s="29"/>
      <c r="F30" s="30"/>
      <c r="G30" s="30"/>
      <c r="H30" s="52"/>
      <c r="I30" s="52"/>
      <c r="J30" s="52"/>
      <c r="K30" s="52"/>
      <c r="L30" s="52"/>
      <c r="M30" s="52"/>
      <c r="N30" s="52"/>
      <c r="O30" s="53"/>
      <c r="P30" s="53"/>
      <c r="Q30" s="53"/>
      <c r="R30" s="53"/>
      <c r="S30" s="53"/>
      <c r="T30" s="53"/>
      <c r="U30" s="53"/>
      <c r="V30" s="60"/>
      <c r="W30" s="60"/>
      <c r="X30" s="60"/>
      <c r="Y30" s="60"/>
      <c r="Z30" s="60"/>
      <c r="AA30" s="60"/>
      <c r="AB30" s="60"/>
      <c r="AC30" s="60"/>
      <c r="AD30" s="60"/>
      <c r="AE30" s="60"/>
      <c r="AF30" s="60"/>
      <c r="AG30" s="60"/>
      <c r="AH30" s="60"/>
      <c r="AI30" s="60"/>
      <c r="AJ30" s="58"/>
      <c r="AK30" s="58"/>
      <c r="AL30" s="58"/>
      <c r="AM30" s="58"/>
      <c r="AN30" s="58"/>
      <c r="AO30" s="58"/>
      <c r="AP30" s="58"/>
      <c r="AQ30" s="58"/>
      <c r="AR30" s="52" t="e">
        <f t="shared" si="2"/>
        <v>#N/A</v>
      </c>
      <c r="AS30" s="70" t="e">
        <f t="shared" si="1"/>
        <v>#N/A</v>
      </c>
      <c r="AZ30" s="68" t="e">
        <f>VLOOKUP(AJ30,'Validation Lists'!$B$232:$C$235,2,FALSE)</f>
        <v>#N/A</v>
      </c>
      <c r="BA30" s="68" t="e">
        <f>VLOOKUP(AK30,'Validation Lists'!$B$232:$C$235,2,FALSE)</f>
        <v>#N/A</v>
      </c>
      <c r="BB30" s="68" t="e">
        <f>VLOOKUP(AL30,'Validation Lists'!$B$232:$C$235,2,FALSE)</f>
        <v>#N/A</v>
      </c>
      <c r="BC30" s="68" t="e">
        <f>VLOOKUP(AM30,'Validation Lists'!$B$232:$C$235,2,FALSE)</f>
        <v>#N/A</v>
      </c>
      <c r="BD30" s="68" t="e">
        <f>VLOOKUP(AN30,'Validation Lists'!$B$232:$C$235,2,FALSE)</f>
        <v>#N/A</v>
      </c>
      <c r="BE30" s="68" t="e">
        <f>VLOOKUP(AO30,'Validation Lists'!$B$232:$C$235,2,FALSE)</f>
        <v>#N/A</v>
      </c>
      <c r="BF30" s="68" t="e">
        <f>VLOOKUP(AP30,'Validation Lists'!$B$232:$C$235,2,FALSE)</f>
        <v>#N/A</v>
      </c>
      <c r="BG30" s="68" t="e">
        <f>VLOOKUP(AQ30,'Validation Lists'!$B$232:$C$235,2,FALSE)</f>
        <v>#N/A</v>
      </c>
      <c r="BI30" s="68" t="e">
        <f>VLOOKUP(V30,'Validation Lists'!$B$229:$C$230,2,FALSE)</f>
        <v>#N/A</v>
      </c>
      <c r="BJ30" s="68" t="e">
        <f>VLOOKUP(W30,'Validation Lists'!$B$229:$C$230,2,FALSE)</f>
        <v>#N/A</v>
      </c>
      <c r="BK30" s="68" t="e">
        <f>VLOOKUP(X30,'Validation Lists'!$B$229:$C$230,2,FALSE)</f>
        <v>#N/A</v>
      </c>
      <c r="BL30" s="68" t="e">
        <f>VLOOKUP(Y30,'Validation Lists'!$B$229:$C$230,2,FALSE)</f>
        <v>#N/A</v>
      </c>
      <c r="BM30" s="68" t="e">
        <f>VLOOKUP(Z30,'Validation Lists'!$B$229:$C$230,2,FALSE)</f>
        <v>#N/A</v>
      </c>
      <c r="BN30" s="68" t="e">
        <f>VLOOKUP(AA30,'Validation Lists'!$B$229:$C$230,2,FALSE)</f>
        <v>#N/A</v>
      </c>
      <c r="BO30" s="68" t="e">
        <f>VLOOKUP(AB30,'Validation Lists'!$B$229:$C$230,2,FALSE)</f>
        <v>#N/A</v>
      </c>
      <c r="BP30" s="68" t="e">
        <f>VLOOKUP(AC30,'Validation Lists'!$B$229:$C$230,2,FALSE)</f>
        <v>#N/A</v>
      </c>
      <c r="BQ30" s="68" t="e">
        <f>VLOOKUP(AD30,'Validation Lists'!$B$229:$C$230,2,FALSE)</f>
        <v>#N/A</v>
      </c>
      <c r="BR30" s="68" t="e">
        <f>VLOOKUP(AE30,'Validation Lists'!$B$229:$C$230,2,FALSE)</f>
        <v>#N/A</v>
      </c>
      <c r="BS30" s="68" t="e">
        <f>VLOOKUP(AF30,'Validation Lists'!$B$229:$C$230,2,FALSE)</f>
        <v>#N/A</v>
      </c>
      <c r="BT30" s="68" t="e">
        <f>VLOOKUP(AG30,'Validation Lists'!$B$229:$C$230,2,FALSE)</f>
        <v>#N/A</v>
      </c>
      <c r="BU30" s="68" t="e">
        <f>VLOOKUP(AH30,'Validation Lists'!$B$229:$C$230,2,FALSE)</f>
        <v>#N/A</v>
      </c>
      <c r="BV30" s="68" t="e">
        <f>VLOOKUP(AI30,'Validation Lists'!$B$229:$C$230,2,FALSE)</f>
        <v>#N/A</v>
      </c>
      <c r="BW30" s="68" t="e">
        <f t="shared" si="0"/>
        <v>#N/A</v>
      </c>
    </row>
    <row r="31" spans="1:75" ht="77.5" customHeight="1" x14ac:dyDescent="0.15">
      <c r="A31" s="29"/>
      <c r="B31" s="29"/>
      <c r="C31" s="29"/>
      <c r="D31" s="29"/>
      <c r="E31" s="29"/>
      <c r="F31" s="30"/>
      <c r="G31" s="30"/>
      <c r="H31" s="52"/>
      <c r="I31" s="52"/>
      <c r="J31" s="52"/>
      <c r="K31" s="52"/>
      <c r="L31" s="52"/>
      <c r="M31" s="52"/>
      <c r="N31" s="52"/>
      <c r="O31" s="53"/>
      <c r="P31" s="53"/>
      <c r="Q31" s="53"/>
      <c r="R31" s="53"/>
      <c r="S31" s="53"/>
      <c r="T31" s="53"/>
      <c r="U31" s="53"/>
      <c r="V31" s="60"/>
      <c r="W31" s="60"/>
      <c r="X31" s="60"/>
      <c r="Y31" s="60"/>
      <c r="Z31" s="60"/>
      <c r="AA31" s="60"/>
      <c r="AB31" s="60"/>
      <c r="AC31" s="60"/>
      <c r="AD31" s="60"/>
      <c r="AE31" s="60"/>
      <c r="AF31" s="60"/>
      <c r="AG31" s="60"/>
      <c r="AH31" s="60"/>
      <c r="AI31" s="60"/>
      <c r="AJ31" s="58"/>
      <c r="AK31" s="58"/>
      <c r="AL31" s="58"/>
      <c r="AM31" s="58"/>
      <c r="AN31" s="58"/>
      <c r="AO31" s="58"/>
      <c r="AP31" s="58"/>
      <c r="AQ31" s="58"/>
      <c r="AR31" s="52" t="e">
        <f t="shared" si="2"/>
        <v>#N/A</v>
      </c>
      <c r="AS31" s="70" t="e">
        <f t="shared" si="1"/>
        <v>#N/A</v>
      </c>
      <c r="AZ31" s="68" t="e">
        <f>VLOOKUP(AJ31,'Validation Lists'!$B$232:$C$235,2,FALSE)</f>
        <v>#N/A</v>
      </c>
      <c r="BA31" s="68" t="e">
        <f>VLOOKUP(AK31,'Validation Lists'!$B$232:$C$235,2,FALSE)</f>
        <v>#N/A</v>
      </c>
      <c r="BB31" s="68" t="e">
        <f>VLOOKUP(AL31,'Validation Lists'!$B$232:$C$235,2,FALSE)</f>
        <v>#N/A</v>
      </c>
      <c r="BC31" s="68" t="e">
        <f>VLOOKUP(AM31,'Validation Lists'!$B$232:$C$235,2,FALSE)</f>
        <v>#N/A</v>
      </c>
      <c r="BD31" s="68" t="e">
        <f>VLOOKUP(AN31,'Validation Lists'!$B$232:$C$235,2,FALSE)</f>
        <v>#N/A</v>
      </c>
      <c r="BE31" s="68" t="e">
        <f>VLOOKUP(AO31,'Validation Lists'!$B$232:$C$235,2,FALSE)</f>
        <v>#N/A</v>
      </c>
      <c r="BF31" s="68" t="e">
        <f>VLOOKUP(AP31,'Validation Lists'!$B$232:$C$235,2,FALSE)</f>
        <v>#N/A</v>
      </c>
      <c r="BG31" s="68" t="e">
        <f>VLOOKUP(AQ31,'Validation Lists'!$B$232:$C$235,2,FALSE)</f>
        <v>#N/A</v>
      </c>
      <c r="BI31" s="68" t="e">
        <f>VLOOKUP(V31,'Validation Lists'!$B$229:$C$230,2,FALSE)</f>
        <v>#N/A</v>
      </c>
      <c r="BJ31" s="68" t="e">
        <f>VLOOKUP(W31,'Validation Lists'!$B$229:$C$230,2,FALSE)</f>
        <v>#N/A</v>
      </c>
      <c r="BK31" s="68" t="e">
        <f>VLOOKUP(X31,'Validation Lists'!$B$229:$C$230,2,FALSE)</f>
        <v>#N/A</v>
      </c>
      <c r="BL31" s="68" t="e">
        <f>VLOOKUP(Y31,'Validation Lists'!$B$229:$C$230,2,FALSE)</f>
        <v>#N/A</v>
      </c>
      <c r="BM31" s="68" t="e">
        <f>VLOOKUP(Z31,'Validation Lists'!$B$229:$C$230,2,FALSE)</f>
        <v>#N/A</v>
      </c>
      <c r="BN31" s="68" t="e">
        <f>VLOOKUP(AA31,'Validation Lists'!$B$229:$C$230,2,FALSE)</f>
        <v>#N/A</v>
      </c>
      <c r="BO31" s="68" t="e">
        <f>VLOOKUP(AB31,'Validation Lists'!$B$229:$C$230,2,FALSE)</f>
        <v>#N/A</v>
      </c>
      <c r="BP31" s="68" t="e">
        <f>VLOOKUP(AC31,'Validation Lists'!$B$229:$C$230,2,FALSE)</f>
        <v>#N/A</v>
      </c>
      <c r="BQ31" s="68" t="e">
        <f>VLOOKUP(AD31,'Validation Lists'!$B$229:$C$230,2,FALSE)</f>
        <v>#N/A</v>
      </c>
      <c r="BR31" s="68" t="e">
        <f>VLOOKUP(AE31,'Validation Lists'!$B$229:$C$230,2,FALSE)</f>
        <v>#N/A</v>
      </c>
      <c r="BS31" s="68" t="e">
        <f>VLOOKUP(AF31,'Validation Lists'!$B$229:$C$230,2,FALSE)</f>
        <v>#N/A</v>
      </c>
      <c r="BT31" s="68" t="e">
        <f>VLOOKUP(AG31,'Validation Lists'!$B$229:$C$230,2,FALSE)</f>
        <v>#N/A</v>
      </c>
      <c r="BU31" s="68" t="e">
        <f>VLOOKUP(AH31,'Validation Lists'!$B$229:$C$230,2,FALSE)</f>
        <v>#N/A</v>
      </c>
      <c r="BV31" s="68" t="e">
        <f>VLOOKUP(AI31,'Validation Lists'!$B$229:$C$230,2,FALSE)</f>
        <v>#N/A</v>
      </c>
      <c r="BW31" s="68" t="e">
        <f t="shared" si="0"/>
        <v>#N/A</v>
      </c>
    </row>
    <row r="32" spans="1:75" ht="77.5" customHeight="1" x14ac:dyDescent="0.15">
      <c r="A32" s="29"/>
      <c r="B32" s="29"/>
      <c r="C32" s="29"/>
      <c r="D32" s="29"/>
      <c r="E32" s="29"/>
      <c r="F32" s="30"/>
      <c r="G32" s="30"/>
      <c r="H32" s="52"/>
      <c r="I32" s="52"/>
      <c r="J32" s="52"/>
      <c r="K32" s="52"/>
      <c r="L32" s="52"/>
      <c r="M32" s="52"/>
      <c r="N32" s="52"/>
      <c r="O32" s="53"/>
      <c r="P32" s="53"/>
      <c r="Q32" s="53"/>
      <c r="R32" s="53"/>
      <c r="S32" s="53"/>
      <c r="T32" s="53"/>
      <c r="U32" s="53"/>
      <c r="V32" s="60"/>
      <c r="W32" s="60"/>
      <c r="X32" s="60"/>
      <c r="Y32" s="60"/>
      <c r="Z32" s="60"/>
      <c r="AA32" s="60"/>
      <c r="AB32" s="60"/>
      <c r="AC32" s="60"/>
      <c r="AD32" s="60"/>
      <c r="AE32" s="60"/>
      <c r="AF32" s="60"/>
      <c r="AG32" s="60"/>
      <c r="AH32" s="60"/>
      <c r="AI32" s="60"/>
      <c r="AJ32" s="58"/>
      <c r="AK32" s="58"/>
      <c r="AL32" s="58"/>
      <c r="AM32" s="58"/>
      <c r="AN32" s="58"/>
      <c r="AO32" s="58"/>
      <c r="AP32" s="58"/>
      <c r="AQ32" s="58"/>
      <c r="AR32" s="52" t="e">
        <f t="shared" si="2"/>
        <v>#N/A</v>
      </c>
      <c r="AS32" s="70" t="e">
        <f t="shared" si="1"/>
        <v>#N/A</v>
      </c>
      <c r="AZ32" s="68" t="e">
        <f>VLOOKUP(AJ32,'Validation Lists'!$B$232:$C$235,2,FALSE)</f>
        <v>#N/A</v>
      </c>
      <c r="BA32" s="68" t="e">
        <f>VLOOKUP(AK32,'Validation Lists'!$B$232:$C$235,2,FALSE)</f>
        <v>#N/A</v>
      </c>
      <c r="BB32" s="68" t="e">
        <f>VLOOKUP(AL32,'Validation Lists'!$B$232:$C$235,2,FALSE)</f>
        <v>#N/A</v>
      </c>
      <c r="BC32" s="68" t="e">
        <f>VLOOKUP(AM32,'Validation Lists'!$B$232:$C$235,2,FALSE)</f>
        <v>#N/A</v>
      </c>
      <c r="BD32" s="68" t="e">
        <f>VLOOKUP(AN32,'Validation Lists'!$B$232:$C$235,2,FALSE)</f>
        <v>#N/A</v>
      </c>
      <c r="BE32" s="68" t="e">
        <f>VLOOKUP(AO32,'Validation Lists'!$B$232:$C$235,2,FALSE)</f>
        <v>#N/A</v>
      </c>
      <c r="BF32" s="68" t="e">
        <f>VLOOKUP(AP32,'Validation Lists'!$B$232:$C$235,2,FALSE)</f>
        <v>#N/A</v>
      </c>
      <c r="BG32" s="68" t="e">
        <f>VLOOKUP(AQ32,'Validation Lists'!$B$232:$C$235,2,FALSE)</f>
        <v>#N/A</v>
      </c>
      <c r="BI32" s="68" t="e">
        <f>VLOOKUP(V32,'Validation Lists'!$B$229:$C$230,2,FALSE)</f>
        <v>#N/A</v>
      </c>
      <c r="BJ32" s="68" t="e">
        <f>VLOOKUP(W32,'Validation Lists'!$B$229:$C$230,2,FALSE)</f>
        <v>#N/A</v>
      </c>
      <c r="BK32" s="68" t="e">
        <f>VLOOKUP(X32,'Validation Lists'!$B$229:$C$230,2,FALSE)</f>
        <v>#N/A</v>
      </c>
      <c r="BL32" s="68" t="e">
        <f>VLOOKUP(Y32,'Validation Lists'!$B$229:$C$230,2,FALSE)</f>
        <v>#N/A</v>
      </c>
      <c r="BM32" s="68" t="e">
        <f>VLOOKUP(Z32,'Validation Lists'!$B$229:$C$230,2,FALSE)</f>
        <v>#N/A</v>
      </c>
      <c r="BN32" s="68" t="e">
        <f>VLOOKUP(AA32,'Validation Lists'!$B$229:$C$230,2,FALSE)</f>
        <v>#N/A</v>
      </c>
      <c r="BO32" s="68" t="e">
        <f>VLOOKUP(AB32,'Validation Lists'!$B$229:$C$230,2,FALSE)</f>
        <v>#N/A</v>
      </c>
      <c r="BP32" s="68" t="e">
        <f>VLOOKUP(AC32,'Validation Lists'!$B$229:$C$230,2,FALSE)</f>
        <v>#N/A</v>
      </c>
      <c r="BQ32" s="68" t="e">
        <f>VLOOKUP(AD32,'Validation Lists'!$B$229:$C$230,2,FALSE)</f>
        <v>#N/A</v>
      </c>
      <c r="BR32" s="68" t="e">
        <f>VLOOKUP(AE32,'Validation Lists'!$B$229:$C$230,2,FALSE)</f>
        <v>#N/A</v>
      </c>
      <c r="BS32" s="68" t="e">
        <f>VLOOKUP(AF32,'Validation Lists'!$B$229:$C$230,2,FALSE)</f>
        <v>#N/A</v>
      </c>
      <c r="BT32" s="68" t="e">
        <f>VLOOKUP(AG32,'Validation Lists'!$B$229:$C$230,2,FALSE)</f>
        <v>#N/A</v>
      </c>
      <c r="BU32" s="68" t="e">
        <f>VLOOKUP(AH32,'Validation Lists'!$B$229:$C$230,2,FALSE)</f>
        <v>#N/A</v>
      </c>
      <c r="BV32" s="68" t="e">
        <f>VLOOKUP(AI32,'Validation Lists'!$B$229:$C$230,2,FALSE)</f>
        <v>#N/A</v>
      </c>
      <c r="BW32" s="68" t="e">
        <f t="shared" si="0"/>
        <v>#N/A</v>
      </c>
    </row>
    <row r="33" spans="1:75" ht="77.5" customHeight="1" x14ac:dyDescent="0.15">
      <c r="A33" s="29"/>
      <c r="B33" s="29"/>
      <c r="C33" s="29"/>
      <c r="D33" s="29"/>
      <c r="E33" s="29"/>
      <c r="F33" s="30"/>
      <c r="G33" s="30"/>
      <c r="H33" s="52"/>
      <c r="I33" s="52"/>
      <c r="J33" s="52"/>
      <c r="K33" s="52"/>
      <c r="L33" s="52"/>
      <c r="M33" s="52"/>
      <c r="N33" s="52"/>
      <c r="O33" s="53"/>
      <c r="P33" s="53"/>
      <c r="Q33" s="53"/>
      <c r="R33" s="53"/>
      <c r="S33" s="53"/>
      <c r="T33" s="53"/>
      <c r="U33" s="53"/>
      <c r="V33" s="60"/>
      <c r="W33" s="60"/>
      <c r="X33" s="60"/>
      <c r="Y33" s="60"/>
      <c r="Z33" s="60"/>
      <c r="AA33" s="60"/>
      <c r="AB33" s="60"/>
      <c r="AC33" s="60"/>
      <c r="AD33" s="60"/>
      <c r="AE33" s="60"/>
      <c r="AF33" s="60"/>
      <c r="AG33" s="60"/>
      <c r="AH33" s="60"/>
      <c r="AI33" s="60"/>
      <c r="AJ33" s="58"/>
      <c r="AK33" s="58"/>
      <c r="AL33" s="58"/>
      <c r="AM33" s="58"/>
      <c r="AN33" s="58"/>
      <c r="AO33" s="58"/>
      <c r="AP33" s="58"/>
      <c r="AQ33" s="58"/>
      <c r="AR33" s="52" t="e">
        <f t="shared" si="2"/>
        <v>#N/A</v>
      </c>
      <c r="AS33" s="70" t="e">
        <f t="shared" si="1"/>
        <v>#N/A</v>
      </c>
      <c r="AZ33" s="68" t="e">
        <f>VLOOKUP(AJ33,'Validation Lists'!$B$232:$C$235,2,FALSE)</f>
        <v>#N/A</v>
      </c>
      <c r="BA33" s="68" t="e">
        <f>VLOOKUP(AK33,'Validation Lists'!$B$232:$C$235,2,FALSE)</f>
        <v>#N/A</v>
      </c>
      <c r="BB33" s="68" t="e">
        <f>VLOOKUP(AL33,'Validation Lists'!$B$232:$C$235,2,FALSE)</f>
        <v>#N/A</v>
      </c>
      <c r="BC33" s="68" t="e">
        <f>VLOOKUP(AM33,'Validation Lists'!$B$232:$C$235,2,FALSE)</f>
        <v>#N/A</v>
      </c>
      <c r="BD33" s="68" t="e">
        <f>VLOOKUP(AN33,'Validation Lists'!$B$232:$C$235,2,FALSE)</f>
        <v>#N/A</v>
      </c>
      <c r="BE33" s="68" t="e">
        <f>VLOOKUP(AO33,'Validation Lists'!$B$232:$C$235,2,FALSE)</f>
        <v>#N/A</v>
      </c>
      <c r="BF33" s="68" t="e">
        <f>VLOOKUP(AP33,'Validation Lists'!$B$232:$C$235,2,FALSE)</f>
        <v>#N/A</v>
      </c>
      <c r="BG33" s="68" t="e">
        <f>VLOOKUP(AQ33,'Validation Lists'!$B$232:$C$235,2,FALSE)</f>
        <v>#N/A</v>
      </c>
      <c r="BI33" s="68" t="e">
        <f>VLOOKUP(V33,'Validation Lists'!$B$229:$C$230,2,FALSE)</f>
        <v>#N/A</v>
      </c>
      <c r="BJ33" s="68" t="e">
        <f>VLOOKUP(W33,'Validation Lists'!$B$229:$C$230,2,FALSE)</f>
        <v>#N/A</v>
      </c>
      <c r="BK33" s="68" t="e">
        <f>VLOOKUP(X33,'Validation Lists'!$B$229:$C$230,2,FALSE)</f>
        <v>#N/A</v>
      </c>
      <c r="BL33" s="68" t="e">
        <f>VLOOKUP(Y33,'Validation Lists'!$B$229:$C$230,2,FALSE)</f>
        <v>#N/A</v>
      </c>
      <c r="BM33" s="68" t="e">
        <f>VLOOKUP(Z33,'Validation Lists'!$B$229:$C$230,2,FALSE)</f>
        <v>#N/A</v>
      </c>
      <c r="BN33" s="68" t="e">
        <f>VLOOKUP(AA33,'Validation Lists'!$B$229:$C$230,2,FALSE)</f>
        <v>#N/A</v>
      </c>
      <c r="BO33" s="68" t="e">
        <f>VLOOKUP(AB33,'Validation Lists'!$B$229:$C$230,2,FALSE)</f>
        <v>#N/A</v>
      </c>
      <c r="BP33" s="68" t="e">
        <f>VLOOKUP(AC33,'Validation Lists'!$B$229:$C$230,2,FALSE)</f>
        <v>#N/A</v>
      </c>
      <c r="BQ33" s="68" t="e">
        <f>VLOOKUP(AD33,'Validation Lists'!$B$229:$C$230,2,FALSE)</f>
        <v>#N/A</v>
      </c>
      <c r="BR33" s="68" t="e">
        <f>VLOOKUP(AE33,'Validation Lists'!$B$229:$C$230,2,FALSE)</f>
        <v>#N/A</v>
      </c>
      <c r="BS33" s="68" t="e">
        <f>VLOOKUP(AF33,'Validation Lists'!$B$229:$C$230,2,FALSE)</f>
        <v>#N/A</v>
      </c>
      <c r="BT33" s="68" t="e">
        <f>VLOOKUP(AG33,'Validation Lists'!$B$229:$C$230,2,FALSE)</f>
        <v>#N/A</v>
      </c>
      <c r="BU33" s="68" t="e">
        <f>VLOOKUP(AH33,'Validation Lists'!$B$229:$C$230,2,FALSE)</f>
        <v>#N/A</v>
      </c>
      <c r="BV33" s="68" t="e">
        <f>VLOOKUP(AI33,'Validation Lists'!$B$229:$C$230,2,FALSE)</f>
        <v>#N/A</v>
      </c>
      <c r="BW33" s="68" t="e">
        <f t="shared" si="0"/>
        <v>#N/A</v>
      </c>
    </row>
    <row r="34" spans="1:75" ht="77.5" customHeight="1" x14ac:dyDescent="0.15">
      <c r="A34" s="29"/>
      <c r="B34" s="29"/>
      <c r="C34" s="29"/>
      <c r="D34" s="29"/>
      <c r="E34" s="29"/>
      <c r="F34" s="30"/>
      <c r="G34" s="30"/>
      <c r="H34" s="52"/>
      <c r="I34" s="52"/>
      <c r="J34" s="52"/>
      <c r="K34" s="52"/>
      <c r="L34" s="52"/>
      <c r="M34" s="52"/>
      <c r="N34" s="52"/>
      <c r="O34" s="53"/>
      <c r="P34" s="53"/>
      <c r="Q34" s="53"/>
      <c r="R34" s="53"/>
      <c r="S34" s="53"/>
      <c r="T34" s="53"/>
      <c r="U34" s="53"/>
      <c r="V34" s="60"/>
      <c r="W34" s="60"/>
      <c r="X34" s="60"/>
      <c r="Y34" s="60"/>
      <c r="Z34" s="60"/>
      <c r="AA34" s="60"/>
      <c r="AB34" s="60"/>
      <c r="AC34" s="60"/>
      <c r="AD34" s="60"/>
      <c r="AE34" s="60"/>
      <c r="AF34" s="60"/>
      <c r="AG34" s="60"/>
      <c r="AH34" s="60"/>
      <c r="AI34" s="60"/>
      <c r="AJ34" s="58"/>
      <c r="AK34" s="58"/>
      <c r="AL34" s="58"/>
      <c r="AM34" s="58"/>
      <c r="AN34" s="58"/>
      <c r="AO34" s="58"/>
      <c r="AP34" s="58"/>
      <c r="AQ34" s="58"/>
      <c r="AR34" s="52" t="e">
        <f t="shared" si="2"/>
        <v>#N/A</v>
      </c>
      <c r="AS34" s="70" t="e">
        <f t="shared" si="1"/>
        <v>#N/A</v>
      </c>
      <c r="AZ34" s="68" t="e">
        <f>VLOOKUP(AJ34,'Validation Lists'!$B$232:$C$235,2,FALSE)</f>
        <v>#N/A</v>
      </c>
      <c r="BA34" s="68" t="e">
        <f>VLOOKUP(AK34,'Validation Lists'!$B$232:$C$235,2,FALSE)</f>
        <v>#N/A</v>
      </c>
      <c r="BB34" s="68" t="e">
        <f>VLOOKUP(AL34,'Validation Lists'!$B$232:$C$235,2,FALSE)</f>
        <v>#N/A</v>
      </c>
      <c r="BC34" s="68" t="e">
        <f>VLOOKUP(AM34,'Validation Lists'!$B$232:$C$235,2,FALSE)</f>
        <v>#N/A</v>
      </c>
      <c r="BD34" s="68" t="e">
        <f>VLOOKUP(AN34,'Validation Lists'!$B$232:$C$235,2,FALSE)</f>
        <v>#N/A</v>
      </c>
      <c r="BE34" s="68" t="e">
        <f>VLOOKUP(AO34,'Validation Lists'!$B$232:$C$235,2,FALSE)</f>
        <v>#N/A</v>
      </c>
      <c r="BF34" s="68" t="e">
        <f>VLOOKUP(AP34,'Validation Lists'!$B$232:$C$235,2,FALSE)</f>
        <v>#N/A</v>
      </c>
      <c r="BG34" s="68" t="e">
        <f>VLOOKUP(AQ34,'Validation Lists'!$B$232:$C$235,2,FALSE)</f>
        <v>#N/A</v>
      </c>
      <c r="BI34" s="68" t="e">
        <f>VLOOKUP(V34,'Validation Lists'!$B$229:$C$230,2,FALSE)</f>
        <v>#N/A</v>
      </c>
      <c r="BJ34" s="68" t="e">
        <f>VLOOKUP(W34,'Validation Lists'!$B$229:$C$230,2,FALSE)</f>
        <v>#N/A</v>
      </c>
      <c r="BK34" s="68" t="e">
        <f>VLOOKUP(X34,'Validation Lists'!$B$229:$C$230,2,FALSE)</f>
        <v>#N/A</v>
      </c>
      <c r="BL34" s="68" t="e">
        <f>VLOOKUP(Y34,'Validation Lists'!$B$229:$C$230,2,FALSE)</f>
        <v>#N/A</v>
      </c>
      <c r="BM34" s="68" t="e">
        <f>VLOOKUP(Z34,'Validation Lists'!$B$229:$C$230,2,FALSE)</f>
        <v>#N/A</v>
      </c>
      <c r="BN34" s="68" t="e">
        <f>VLOOKUP(AA34,'Validation Lists'!$B$229:$C$230,2,FALSE)</f>
        <v>#N/A</v>
      </c>
      <c r="BO34" s="68" t="e">
        <f>VLOOKUP(AB34,'Validation Lists'!$B$229:$C$230,2,FALSE)</f>
        <v>#N/A</v>
      </c>
      <c r="BP34" s="68" t="e">
        <f>VLOOKUP(AC34,'Validation Lists'!$B$229:$C$230,2,FALSE)</f>
        <v>#N/A</v>
      </c>
      <c r="BQ34" s="68" t="e">
        <f>VLOOKUP(AD34,'Validation Lists'!$B$229:$C$230,2,FALSE)</f>
        <v>#N/A</v>
      </c>
      <c r="BR34" s="68" t="e">
        <f>VLOOKUP(AE34,'Validation Lists'!$B$229:$C$230,2,FALSE)</f>
        <v>#N/A</v>
      </c>
      <c r="BS34" s="68" t="e">
        <f>VLOOKUP(AF34,'Validation Lists'!$B$229:$C$230,2,FALSE)</f>
        <v>#N/A</v>
      </c>
      <c r="BT34" s="68" t="e">
        <f>VLOOKUP(AG34,'Validation Lists'!$B$229:$C$230,2,FALSE)</f>
        <v>#N/A</v>
      </c>
      <c r="BU34" s="68" t="e">
        <f>VLOOKUP(AH34,'Validation Lists'!$B$229:$C$230,2,FALSE)</f>
        <v>#N/A</v>
      </c>
      <c r="BV34" s="68" t="e">
        <f>VLOOKUP(AI34,'Validation Lists'!$B$229:$C$230,2,FALSE)</f>
        <v>#N/A</v>
      </c>
      <c r="BW34" s="68" t="e">
        <f t="shared" si="0"/>
        <v>#N/A</v>
      </c>
    </row>
    <row r="35" spans="1:75" ht="77.5" customHeight="1" x14ac:dyDescent="0.15">
      <c r="A35" s="29"/>
      <c r="B35" s="29"/>
      <c r="C35" s="29"/>
      <c r="D35" s="29"/>
      <c r="E35" s="29"/>
      <c r="F35" s="30"/>
      <c r="G35" s="30"/>
      <c r="H35" s="52"/>
      <c r="I35" s="52"/>
      <c r="J35" s="52"/>
      <c r="K35" s="52"/>
      <c r="L35" s="52"/>
      <c r="M35" s="52"/>
      <c r="N35" s="52"/>
      <c r="O35" s="53"/>
      <c r="P35" s="53"/>
      <c r="Q35" s="53"/>
      <c r="R35" s="53"/>
      <c r="S35" s="53"/>
      <c r="T35" s="53"/>
      <c r="U35" s="53"/>
      <c r="V35" s="60"/>
      <c r="W35" s="60"/>
      <c r="X35" s="60"/>
      <c r="Y35" s="60"/>
      <c r="Z35" s="60"/>
      <c r="AA35" s="60"/>
      <c r="AB35" s="60"/>
      <c r="AC35" s="60"/>
      <c r="AD35" s="60"/>
      <c r="AE35" s="60"/>
      <c r="AF35" s="60"/>
      <c r="AG35" s="60"/>
      <c r="AH35" s="60"/>
      <c r="AI35" s="60"/>
      <c r="AJ35" s="58"/>
      <c r="AK35" s="58"/>
      <c r="AL35" s="58"/>
      <c r="AM35" s="58"/>
      <c r="AN35" s="58"/>
      <c r="AO35" s="58"/>
      <c r="AP35" s="58"/>
      <c r="AQ35" s="58"/>
      <c r="AR35" s="52" t="e">
        <f t="shared" si="2"/>
        <v>#N/A</v>
      </c>
      <c r="AS35" s="70" t="e">
        <f t="shared" si="1"/>
        <v>#N/A</v>
      </c>
      <c r="AZ35" s="68" t="e">
        <f>VLOOKUP(AJ35,'Validation Lists'!$B$232:$C$235,2,FALSE)</f>
        <v>#N/A</v>
      </c>
      <c r="BA35" s="68" t="e">
        <f>VLOOKUP(AK35,'Validation Lists'!$B$232:$C$235,2,FALSE)</f>
        <v>#N/A</v>
      </c>
      <c r="BB35" s="68" t="e">
        <f>VLOOKUP(AL35,'Validation Lists'!$B$232:$C$235,2,FALSE)</f>
        <v>#N/A</v>
      </c>
      <c r="BC35" s="68" t="e">
        <f>VLOOKUP(AM35,'Validation Lists'!$B$232:$C$235,2,FALSE)</f>
        <v>#N/A</v>
      </c>
      <c r="BD35" s="68" t="e">
        <f>VLOOKUP(AN35,'Validation Lists'!$B$232:$C$235,2,FALSE)</f>
        <v>#N/A</v>
      </c>
      <c r="BE35" s="68" t="e">
        <f>VLOOKUP(AO35,'Validation Lists'!$B$232:$C$235,2,FALSE)</f>
        <v>#N/A</v>
      </c>
      <c r="BF35" s="68" t="e">
        <f>VLOOKUP(AP35,'Validation Lists'!$B$232:$C$235,2,FALSE)</f>
        <v>#N/A</v>
      </c>
      <c r="BG35" s="68" t="e">
        <f>VLOOKUP(AQ35,'Validation Lists'!$B$232:$C$235,2,FALSE)</f>
        <v>#N/A</v>
      </c>
      <c r="BI35" s="68" t="e">
        <f>VLOOKUP(V35,'Validation Lists'!$B$229:$C$230,2,FALSE)</f>
        <v>#N/A</v>
      </c>
      <c r="BJ35" s="68" t="e">
        <f>VLOOKUP(W35,'Validation Lists'!$B$229:$C$230,2,FALSE)</f>
        <v>#N/A</v>
      </c>
      <c r="BK35" s="68" t="e">
        <f>VLOOKUP(X35,'Validation Lists'!$B$229:$C$230,2,FALSE)</f>
        <v>#N/A</v>
      </c>
      <c r="BL35" s="68" t="e">
        <f>VLOOKUP(Y35,'Validation Lists'!$B$229:$C$230,2,FALSE)</f>
        <v>#N/A</v>
      </c>
      <c r="BM35" s="68" t="e">
        <f>VLOOKUP(Z35,'Validation Lists'!$B$229:$C$230,2,FALSE)</f>
        <v>#N/A</v>
      </c>
      <c r="BN35" s="68" t="e">
        <f>VLOOKUP(AA35,'Validation Lists'!$B$229:$C$230,2,FALSE)</f>
        <v>#N/A</v>
      </c>
      <c r="BO35" s="68" t="e">
        <f>VLOOKUP(AB35,'Validation Lists'!$B$229:$C$230,2,FALSE)</f>
        <v>#N/A</v>
      </c>
      <c r="BP35" s="68" t="e">
        <f>VLOOKUP(AC35,'Validation Lists'!$B$229:$C$230,2,FALSE)</f>
        <v>#N/A</v>
      </c>
      <c r="BQ35" s="68" t="e">
        <f>VLOOKUP(AD35,'Validation Lists'!$B$229:$C$230,2,FALSE)</f>
        <v>#N/A</v>
      </c>
      <c r="BR35" s="68" t="e">
        <f>VLOOKUP(AE35,'Validation Lists'!$B$229:$C$230,2,FALSE)</f>
        <v>#N/A</v>
      </c>
      <c r="BS35" s="68" t="e">
        <f>VLOOKUP(AF35,'Validation Lists'!$B$229:$C$230,2,FALSE)</f>
        <v>#N/A</v>
      </c>
      <c r="BT35" s="68" t="e">
        <f>VLOOKUP(AG35,'Validation Lists'!$B$229:$C$230,2,FALSE)</f>
        <v>#N/A</v>
      </c>
      <c r="BU35" s="68" t="e">
        <f>VLOOKUP(AH35,'Validation Lists'!$B$229:$C$230,2,FALSE)</f>
        <v>#N/A</v>
      </c>
      <c r="BV35" s="68" t="e">
        <f>VLOOKUP(AI35,'Validation Lists'!$B$229:$C$230,2,FALSE)</f>
        <v>#N/A</v>
      </c>
      <c r="BW35" s="68" t="e">
        <f t="shared" si="0"/>
        <v>#N/A</v>
      </c>
    </row>
    <row r="36" spans="1:75" ht="77.5" customHeight="1" x14ac:dyDescent="0.15">
      <c r="A36" s="29"/>
      <c r="B36" s="29"/>
      <c r="C36" s="29"/>
      <c r="D36" s="29"/>
      <c r="E36" s="29"/>
      <c r="F36" s="30"/>
      <c r="G36" s="30"/>
      <c r="H36" s="52"/>
      <c r="I36" s="52"/>
      <c r="J36" s="52"/>
      <c r="K36" s="52"/>
      <c r="L36" s="52"/>
      <c r="M36" s="52"/>
      <c r="N36" s="52"/>
      <c r="O36" s="53"/>
      <c r="P36" s="53"/>
      <c r="Q36" s="53"/>
      <c r="R36" s="53"/>
      <c r="S36" s="53"/>
      <c r="T36" s="53"/>
      <c r="U36" s="53"/>
      <c r="V36" s="60"/>
      <c r="W36" s="60"/>
      <c r="X36" s="60"/>
      <c r="Y36" s="60"/>
      <c r="Z36" s="60"/>
      <c r="AA36" s="60"/>
      <c r="AB36" s="60"/>
      <c r="AC36" s="60"/>
      <c r="AD36" s="60"/>
      <c r="AE36" s="60"/>
      <c r="AF36" s="60"/>
      <c r="AG36" s="60"/>
      <c r="AH36" s="60"/>
      <c r="AI36" s="60"/>
      <c r="AJ36" s="58"/>
      <c r="AK36" s="58"/>
      <c r="AL36" s="58"/>
      <c r="AM36" s="58"/>
      <c r="AN36" s="58"/>
      <c r="AO36" s="58"/>
      <c r="AP36" s="58"/>
      <c r="AQ36" s="58"/>
      <c r="AR36" s="52" t="e">
        <f t="shared" si="2"/>
        <v>#N/A</v>
      </c>
      <c r="AS36" s="70" t="e">
        <f t="shared" si="1"/>
        <v>#N/A</v>
      </c>
      <c r="AZ36" s="68" t="e">
        <f>VLOOKUP(AJ36,'Validation Lists'!$B$232:$C$235,2,FALSE)</f>
        <v>#N/A</v>
      </c>
      <c r="BA36" s="68" t="e">
        <f>VLOOKUP(AK36,'Validation Lists'!$B$232:$C$235,2,FALSE)</f>
        <v>#N/A</v>
      </c>
      <c r="BB36" s="68" t="e">
        <f>VLOOKUP(AL36,'Validation Lists'!$B$232:$C$235,2,FALSE)</f>
        <v>#N/A</v>
      </c>
      <c r="BC36" s="68" t="e">
        <f>VLOOKUP(AM36,'Validation Lists'!$B$232:$C$235,2,FALSE)</f>
        <v>#N/A</v>
      </c>
      <c r="BD36" s="68" t="e">
        <f>VLOOKUP(AN36,'Validation Lists'!$B$232:$C$235,2,FALSE)</f>
        <v>#N/A</v>
      </c>
      <c r="BE36" s="68" t="e">
        <f>VLOOKUP(AO36,'Validation Lists'!$B$232:$C$235,2,FALSE)</f>
        <v>#N/A</v>
      </c>
      <c r="BF36" s="68" t="e">
        <f>VLOOKUP(AP36,'Validation Lists'!$B$232:$C$235,2,FALSE)</f>
        <v>#N/A</v>
      </c>
      <c r="BG36" s="68" t="e">
        <f>VLOOKUP(AQ36,'Validation Lists'!$B$232:$C$235,2,FALSE)</f>
        <v>#N/A</v>
      </c>
      <c r="BI36" s="68" t="e">
        <f>VLOOKUP(V36,'Validation Lists'!$B$229:$C$230,2,FALSE)</f>
        <v>#N/A</v>
      </c>
      <c r="BJ36" s="68" t="e">
        <f>VLOOKUP(W36,'Validation Lists'!$B$229:$C$230,2,FALSE)</f>
        <v>#N/A</v>
      </c>
      <c r="BK36" s="68" t="e">
        <f>VLOOKUP(X36,'Validation Lists'!$B$229:$C$230,2,FALSE)</f>
        <v>#N/A</v>
      </c>
      <c r="BL36" s="68" t="e">
        <f>VLOOKUP(Y36,'Validation Lists'!$B$229:$C$230,2,FALSE)</f>
        <v>#N/A</v>
      </c>
      <c r="BM36" s="68" t="e">
        <f>VLOOKUP(Z36,'Validation Lists'!$B$229:$C$230,2,FALSE)</f>
        <v>#N/A</v>
      </c>
      <c r="BN36" s="68" t="e">
        <f>VLOOKUP(AA36,'Validation Lists'!$B$229:$C$230,2,FALSE)</f>
        <v>#N/A</v>
      </c>
      <c r="BO36" s="68" t="e">
        <f>VLOOKUP(AB36,'Validation Lists'!$B$229:$C$230,2,FALSE)</f>
        <v>#N/A</v>
      </c>
      <c r="BP36" s="68" t="e">
        <f>VLOOKUP(AC36,'Validation Lists'!$B$229:$C$230,2,FALSE)</f>
        <v>#N/A</v>
      </c>
      <c r="BQ36" s="68" t="e">
        <f>VLOOKUP(AD36,'Validation Lists'!$B$229:$C$230,2,FALSE)</f>
        <v>#N/A</v>
      </c>
      <c r="BR36" s="68" t="e">
        <f>VLOOKUP(AE36,'Validation Lists'!$B$229:$C$230,2,FALSE)</f>
        <v>#N/A</v>
      </c>
      <c r="BS36" s="68" t="e">
        <f>VLOOKUP(AF36,'Validation Lists'!$B$229:$C$230,2,FALSE)</f>
        <v>#N/A</v>
      </c>
      <c r="BT36" s="68" t="e">
        <f>VLOOKUP(AG36,'Validation Lists'!$B$229:$C$230,2,FALSE)</f>
        <v>#N/A</v>
      </c>
      <c r="BU36" s="68" t="e">
        <f>VLOOKUP(AH36,'Validation Lists'!$B$229:$C$230,2,FALSE)</f>
        <v>#N/A</v>
      </c>
      <c r="BV36" s="68" t="e">
        <f>VLOOKUP(AI36,'Validation Lists'!$B$229:$C$230,2,FALSE)</f>
        <v>#N/A</v>
      </c>
      <c r="BW36" s="68" t="e">
        <f t="shared" si="0"/>
        <v>#N/A</v>
      </c>
    </row>
    <row r="37" spans="1:75" ht="77.5" customHeight="1" x14ac:dyDescent="0.15">
      <c r="A37" s="29"/>
      <c r="B37" s="29"/>
      <c r="C37" s="29"/>
      <c r="D37" s="29"/>
      <c r="E37" s="29"/>
      <c r="F37" s="30"/>
      <c r="G37" s="30"/>
      <c r="H37" s="52"/>
      <c r="I37" s="52"/>
      <c r="J37" s="52"/>
      <c r="K37" s="52"/>
      <c r="L37" s="52"/>
      <c r="M37" s="52"/>
      <c r="N37" s="52"/>
      <c r="O37" s="53"/>
      <c r="P37" s="53"/>
      <c r="Q37" s="53"/>
      <c r="R37" s="53"/>
      <c r="S37" s="53"/>
      <c r="T37" s="53"/>
      <c r="U37" s="53"/>
      <c r="V37" s="60"/>
      <c r="W37" s="60"/>
      <c r="X37" s="60"/>
      <c r="Y37" s="60"/>
      <c r="Z37" s="60"/>
      <c r="AA37" s="60"/>
      <c r="AB37" s="60"/>
      <c r="AC37" s="60"/>
      <c r="AD37" s="60"/>
      <c r="AE37" s="60"/>
      <c r="AF37" s="60"/>
      <c r="AG37" s="60"/>
      <c r="AH37" s="60"/>
      <c r="AI37" s="60"/>
      <c r="AJ37" s="58"/>
      <c r="AK37" s="58"/>
      <c r="AL37" s="58"/>
      <c r="AM37" s="58"/>
      <c r="AN37" s="58"/>
      <c r="AO37" s="58"/>
      <c r="AP37" s="58"/>
      <c r="AQ37" s="58"/>
      <c r="AR37" s="52" t="e">
        <f t="shared" si="2"/>
        <v>#N/A</v>
      </c>
      <c r="AS37" s="70" t="e">
        <f t="shared" si="1"/>
        <v>#N/A</v>
      </c>
      <c r="AZ37" s="68" t="e">
        <f>VLOOKUP(AJ37,'Validation Lists'!$B$232:$C$235,2,FALSE)</f>
        <v>#N/A</v>
      </c>
      <c r="BA37" s="68" t="e">
        <f>VLOOKUP(AK37,'Validation Lists'!$B$232:$C$235,2,FALSE)</f>
        <v>#N/A</v>
      </c>
      <c r="BB37" s="68" t="e">
        <f>VLOOKUP(AL37,'Validation Lists'!$B$232:$C$235,2,FALSE)</f>
        <v>#N/A</v>
      </c>
      <c r="BC37" s="68" t="e">
        <f>VLOOKUP(AM37,'Validation Lists'!$B$232:$C$235,2,FALSE)</f>
        <v>#N/A</v>
      </c>
      <c r="BD37" s="68" t="e">
        <f>VLOOKUP(AN37,'Validation Lists'!$B$232:$C$235,2,FALSE)</f>
        <v>#N/A</v>
      </c>
      <c r="BE37" s="68" t="e">
        <f>VLOOKUP(AO37,'Validation Lists'!$B$232:$C$235,2,FALSE)</f>
        <v>#N/A</v>
      </c>
      <c r="BF37" s="68" t="e">
        <f>VLOOKUP(AP37,'Validation Lists'!$B$232:$C$235,2,FALSE)</f>
        <v>#N/A</v>
      </c>
      <c r="BG37" s="68" t="e">
        <f>VLOOKUP(AQ37,'Validation Lists'!$B$232:$C$235,2,FALSE)</f>
        <v>#N/A</v>
      </c>
      <c r="BI37" s="68" t="e">
        <f>VLOOKUP(V37,'Validation Lists'!$B$229:$C$230,2,FALSE)</f>
        <v>#N/A</v>
      </c>
      <c r="BJ37" s="68" t="e">
        <f>VLOOKUP(W37,'Validation Lists'!$B$229:$C$230,2,FALSE)</f>
        <v>#N/A</v>
      </c>
      <c r="BK37" s="68" t="e">
        <f>VLOOKUP(X37,'Validation Lists'!$B$229:$C$230,2,FALSE)</f>
        <v>#N/A</v>
      </c>
      <c r="BL37" s="68" t="e">
        <f>VLOOKUP(Y37,'Validation Lists'!$B$229:$C$230,2,FALSE)</f>
        <v>#N/A</v>
      </c>
      <c r="BM37" s="68" t="e">
        <f>VLOOKUP(Z37,'Validation Lists'!$B$229:$C$230,2,FALSE)</f>
        <v>#N/A</v>
      </c>
      <c r="BN37" s="68" t="e">
        <f>VLOOKUP(AA37,'Validation Lists'!$B$229:$C$230,2,FALSE)</f>
        <v>#N/A</v>
      </c>
      <c r="BO37" s="68" t="e">
        <f>VLOOKUP(AB37,'Validation Lists'!$B$229:$C$230,2,FALSE)</f>
        <v>#N/A</v>
      </c>
      <c r="BP37" s="68" t="e">
        <f>VLOOKUP(AC37,'Validation Lists'!$B$229:$C$230,2,FALSE)</f>
        <v>#N/A</v>
      </c>
      <c r="BQ37" s="68" t="e">
        <f>VLOOKUP(AD37,'Validation Lists'!$B$229:$C$230,2,FALSE)</f>
        <v>#N/A</v>
      </c>
      <c r="BR37" s="68" t="e">
        <f>VLOOKUP(AE37,'Validation Lists'!$B$229:$C$230,2,FALSE)</f>
        <v>#N/A</v>
      </c>
      <c r="BS37" s="68" t="e">
        <f>VLOOKUP(AF37,'Validation Lists'!$B$229:$C$230,2,FALSE)</f>
        <v>#N/A</v>
      </c>
      <c r="BT37" s="68" t="e">
        <f>VLOOKUP(AG37,'Validation Lists'!$B$229:$C$230,2,FALSE)</f>
        <v>#N/A</v>
      </c>
      <c r="BU37" s="68" t="e">
        <f>VLOOKUP(AH37,'Validation Lists'!$B$229:$C$230,2,FALSE)</f>
        <v>#N/A</v>
      </c>
      <c r="BV37" s="68" t="e">
        <f>VLOOKUP(AI37,'Validation Lists'!$B$229:$C$230,2,FALSE)</f>
        <v>#N/A</v>
      </c>
      <c r="BW37" s="68" t="e">
        <f t="shared" si="0"/>
        <v>#N/A</v>
      </c>
    </row>
    <row r="38" spans="1:75" ht="77.5" customHeight="1" x14ac:dyDescent="0.15">
      <c r="A38" s="29"/>
      <c r="B38" s="29"/>
      <c r="C38" s="29"/>
      <c r="D38" s="29"/>
      <c r="E38" s="29"/>
      <c r="F38" s="30"/>
      <c r="G38" s="30"/>
      <c r="H38" s="52"/>
      <c r="I38" s="52"/>
      <c r="J38" s="52"/>
      <c r="K38" s="52"/>
      <c r="L38" s="52"/>
      <c r="M38" s="52"/>
      <c r="N38" s="52"/>
      <c r="O38" s="53"/>
      <c r="P38" s="53"/>
      <c r="Q38" s="53"/>
      <c r="R38" s="53"/>
      <c r="S38" s="53"/>
      <c r="T38" s="53"/>
      <c r="U38" s="53"/>
      <c r="V38" s="60"/>
      <c r="W38" s="60"/>
      <c r="X38" s="60"/>
      <c r="Y38" s="60"/>
      <c r="Z38" s="60"/>
      <c r="AA38" s="60"/>
      <c r="AB38" s="60"/>
      <c r="AC38" s="60"/>
      <c r="AD38" s="60"/>
      <c r="AE38" s="60"/>
      <c r="AF38" s="60"/>
      <c r="AG38" s="60"/>
      <c r="AH38" s="60"/>
      <c r="AI38" s="60"/>
      <c r="AJ38" s="58"/>
      <c r="AK38" s="58"/>
      <c r="AL38" s="58"/>
      <c r="AM38" s="58"/>
      <c r="AN38" s="58"/>
      <c r="AO38" s="58"/>
      <c r="AP38" s="58"/>
      <c r="AQ38" s="58"/>
      <c r="AR38" s="52" t="e">
        <f t="shared" si="2"/>
        <v>#N/A</v>
      </c>
      <c r="AS38" s="70" t="e">
        <f t="shared" si="1"/>
        <v>#N/A</v>
      </c>
      <c r="AZ38" s="68" t="e">
        <f>VLOOKUP(AJ38,'Validation Lists'!$B$232:$C$235,2,FALSE)</f>
        <v>#N/A</v>
      </c>
      <c r="BA38" s="68" t="e">
        <f>VLOOKUP(AK38,'Validation Lists'!$B$232:$C$235,2,FALSE)</f>
        <v>#N/A</v>
      </c>
      <c r="BB38" s="68" t="e">
        <f>VLOOKUP(AL38,'Validation Lists'!$B$232:$C$235,2,FALSE)</f>
        <v>#N/A</v>
      </c>
      <c r="BC38" s="68" t="e">
        <f>VLOOKUP(AM38,'Validation Lists'!$B$232:$C$235,2,FALSE)</f>
        <v>#N/A</v>
      </c>
      <c r="BD38" s="68" t="e">
        <f>VLOOKUP(AN38,'Validation Lists'!$B$232:$C$235,2,FALSE)</f>
        <v>#N/A</v>
      </c>
      <c r="BE38" s="68" t="e">
        <f>VLOOKUP(AO38,'Validation Lists'!$B$232:$C$235,2,FALSE)</f>
        <v>#N/A</v>
      </c>
      <c r="BF38" s="68" t="e">
        <f>VLOOKUP(AP38,'Validation Lists'!$B$232:$C$235,2,FALSE)</f>
        <v>#N/A</v>
      </c>
      <c r="BG38" s="68" t="e">
        <f>VLOOKUP(AQ38,'Validation Lists'!$B$232:$C$235,2,FALSE)</f>
        <v>#N/A</v>
      </c>
      <c r="BI38" s="68" t="e">
        <f>VLOOKUP(V38,'Validation Lists'!$B$229:$C$230,2,FALSE)</f>
        <v>#N/A</v>
      </c>
      <c r="BJ38" s="68" t="e">
        <f>VLOOKUP(W38,'Validation Lists'!$B$229:$C$230,2,FALSE)</f>
        <v>#N/A</v>
      </c>
      <c r="BK38" s="68" t="e">
        <f>VLOOKUP(X38,'Validation Lists'!$B$229:$C$230,2,FALSE)</f>
        <v>#N/A</v>
      </c>
      <c r="BL38" s="68" t="e">
        <f>VLOOKUP(Y38,'Validation Lists'!$B$229:$C$230,2,FALSE)</f>
        <v>#N/A</v>
      </c>
      <c r="BM38" s="68" t="e">
        <f>VLOOKUP(Z38,'Validation Lists'!$B$229:$C$230,2,FALSE)</f>
        <v>#N/A</v>
      </c>
      <c r="BN38" s="68" t="e">
        <f>VLOOKUP(AA38,'Validation Lists'!$B$229:$C$230,2,FALSE)</f>
        <v>#N/A</v>
      </c>
      <c r="BO38" s="68" t="e">
        <f>VLOOKUP(AB38,'Validation Lists'!$B$229:$C$230,2,FALSE)</f>
        <v>#N/A</v>
      </c>
      <c r="BP38" s="68" t="e">
        <f>VLOOKUP(AC38,'Validation Lists'!$B$229:$C$230,2,FALSE)</f>
        <v>#N/A</v>
      </c>
      <c r="BQ38" s="68" t="e">
        <f>VLOOKUP(AD38,'Validation Lists'!$B$229:$C$230,2,FALSE)</f>
        <v>#N/A</v>
      </c>
      <c r="BR38" s="68" t="e">
        <f>VLOOKUP(AE38,'Validation Lists'!$B$229:$C$230,2,FALSE)</f>
        <v>#N/A</v>
      </c>
      <c r="BS38" s="68" t="e">
        <f>VLOOKUP(AF38,'Validation Lists'!$B$229:$C$230,2,FALSE)</f>
        <v>#N/A</v>
      </c>
      <c r="BT38" s="68" t="e">
        <f>VLOOKUP(AG38,'Validation Lists'!$B$229:$C$230,2,FALSE)</f>
        <v>#N/A</v>
      </c>
      <c r="BU38" s="68" t="e">
        <f>VLOOKUP(AH38,'Validation Lists'!$B$229:$C$230,2,FALSE)</f>
        <v>#N/A</v>
      </c>
      <c r="BV38" s="68" t="e">
        <f>VLOOKUP(AI38,'Validation Lists'!$B$229:$C$230,2,FALSE)</f>
        <v>#N/A</v>
      </c>
      <c r="BW38" s="68" t="e">
        <f t="shared" si="0"/>
        <v>#N/A</v>
      </c>
    </row>
    <row r="39" spans="1:75" ht="77.5" customHeight="1" x14ac:dyDescent="0.15">
      <c r="A39" s="29"/>
      <c r="B39" s="29"/>
      <c r="C39" s="29"/>
      <c r="D39" s="29"/>
      <c r="E39" s="29"/>
      <c r="F39" s="30"/>
      <c r="G39" s="30"/>
      <c r="H39" s="52"/>
      <c r="I39" s="52"/>
      <c r="J39" s="52"/>
      <c r="K39" s="52"/>
      <c r="L39" s="52"/>
      <c r="M39" s="52"/>
      <c r="N39" s="52"/>
      <c r="O39" s="53"/>
      <c r="P39" s="53"/>
      <c r="Q39" s="53"/>
      <c r="R39" s="53"/>
      <c r="S39" s="53"/>
      <c r="T39" s="53"/>
      <c r="U39" s="53"/>
      <c r="V39" s="60"/>
      <c r="W39" s="60"/>
      <c r="X39" s="60"/>
      <c r="Y39" s="60"/>
      <c r="Z39" s="60"/>
      <c r="AA39" s="60"/>
      <c r="AB39" s="60"/>
      <c r="AC39" s="60"/>
      <c r="AD39" s="60"/>
      <c r="AE39" s="60"/>
      <c r="AF39" s="60"/>
      <c r="AG39" s="60"/>
      <c r="AH39" s="60"/>
      <c r="AI39" s="60"/>
      <c r="AJ39" s="58"/>
      <c r="AK39" s="58"/>
      <c r="AL39" s="58"/>
      <c r="AM39" s="58"/>
      <c r="AN39" s="58"/>
      <c r="AO39" s="58"/>
      <c r="AP39" s="58"/>
      <c r="AQ39" s="58"/>
      <c r="AR39" s="52" t="e">
        <f t="shared" si="2"/>
        <v>#N/A</v>
      </c>
      <c r="AS39" s="70" t="e">
        <f t="shared" si="1"/>
        <v>#N/A</v>
      </c>
      <c r="AZ39" s="68" t="e">
        <f>VLOOKUP(AJ39,'Validation Lists'!$B$232:$C$235,2,FALSE)</f>
        <v>#N/A</v>
      </c>
      <c r="BA39" s="68" t="e">
        <f>VLOOKUP(AK39,'Validation Lists'!$B$232:$C$235,2,FALSE)</f>
        <v>#N/A</v>
      </c>
      <c r="BB39" s="68" t="e">
        <f>VLOOKUP(AL39,'Validation Lists'!$B$232:$C$235,2,FALSE)</f>
        <v>#N/A</v>
      </c>
      <c r="BC39" s="68" t="e">
        <f>VLOOKUP(AM39,'Validation Lists'!$B$232:$C$235,2,FALSE)</f>
        <v>#N/A</v>
      </c>
      <c r="BD39" s="68" t="e">
        <f>VLOOKUP(AN39,'Validation Lists'!$B$232:$C$235,2,FALSE)</f>
        <v>#N/A</v>
      </c>
      <c r="BE39" s="68" t="e">
        <f>VLOOKUP(AO39,'Validation Lists'!$B$232:$C$235,2,FALSE)</f>
        <v>#N/A</v>
      </c>
      <c r="BF39" s="68" t="e">
        <f>VLOOKUP(AP39,'Validation Lists'!$B$232:$C$235,2,FALSE)</f>
        <v>#N/A</v>
      </c>
      <c r="BG39" s="68" t="e">
        <f>VLOOKUP(AQ39,'Validation Lists'!$B$232:$C$235,2,FALSE)</f>
        <v>#N/A</v>
      </c>
      <c r="BI39" s="68" t="e">
        <f>VLOOKUP(V39,'Validation Lists'!$B$229:$C$230,2,FALSE)</f>
        <v>#N/A</v>
      </c>
      <c r="BJ39" s="68" t="e">
        <f>VLOOKUP(W39,'Validation Lists'!$B$229:$C$230,2,FALSE)</f>
        <v>#N/A</v>
      </c>
      <c r="BK39" s="68" t="e">
        <f>VLOOKUP(X39,'Validation Lists'!$B$229:$C$230,2,FALSE)</f>
        <v>#N/A</v>
      </c>
      <c r="BL39" s="68" t="e">
        <f>VLOOKUP(Y39,'Validation Lists'!$B$229:$C$230,2,FALSE)</f>
        <v>#N/A</v>
      </c>
      <c r="BM39" s="68" t="e">
        <f>VLOOKUP(Z39,'Validation Lists'!$B$229:$C$230,2,FALSE)</f>
        <v>#N/A</v>
      </c>
      <c r="BN39" s="68" t="e">
        <f>VLOOKUP(AA39,'Validation Lists'!$B$229:$C$230,2,FALSE)</f>
        <v>#N/A</v>
      </c>
      <c r="BO39" s="68" t="e">
        <f>VLOOKUP(AB39,'Validation Lists'!$B$229:$C$230,2,FALSE)</f>
        <v>#N/A</v>
      </c>
      <c r="BP39" s="68" t="e">
        <f>VLOOKUP(AC39,'Validation Lists'!$B$229:$C$230,2,FALSE)</f>
        <v>#N/A</v>
      </c>
      <c r="BQ39" s="68" t="e">
        <f>VLOOKUP(AD39,'Validation Lists'!$B$229:$C$230,2,FALSE)</f>
        <v>#N/A</v>
      </c>
      <c r="BR39" s="68" t="e">
        <f>VLOOKUP(AE39,'Validation Lists'!$B$229:$C$230,2,FALSE)</f>
        <v>#N/A</v>
      </c>
      <c r="BS39" s="68" t="e">
        <f>VLOOKUP(AF39,'Validation Lists'!$B$229:$C$230,2,FALSE)</f>
        <v>#N/A</v>
      </c>
      <c r="BT39" s="68" t="e">
        <f>VLOOKUP(AG39,'Validation Lists'!$B$229:$C$230,2,FALSE)</f>
        <v>#N/A</v>
      </c>
      <c r="BU39" s="68" t="e">
        <f>VLOOKUP(AH39,'Validation Lists'!$B$229:$C$230,2,FALSE)</f>
        <v>#N/A</v>
      </c>
      <c r="BV39" s="68" t="e">
        <f>VLOOKUP(AI39,'Validation Lists'!$B$229:$C$230,2,FALSE)</f>
        <v>#N/A</v>
      </c>
      <c r="BW39" s="68" t="e">
        <f t="shared" si="0"/>
        <v>#N/A</v>
      </c>
    </row>
    <row r="40" spans="1:75" ht="77.5" customHeight="1" x14ac:dyDescent="0.15">
      <c r="A40" s="29"/>
      <c r="B40" s="29"/>
      <c r="C40" s="29"/>
      <c r="D40" s="29"/>
      <c r="E40" s="29"/>
      <c r="F40" s="30"/>
      <c r="G40" s="30"/>
      <c r="H40" s="52"/>
      <c r="I40" s="52"/>
      <c r="J40" s="52"/>
      <c r="K40" s="52"/>
      <c r="L40" s="52"/>
      <c r="M40" s="52"/>
      <c r="N40" s="52"/>
      <c r="O40" s="53"/>
      <c r="P40" s="53"/>
      <c r="Q40" s="53"/>
      <c r="R40" s="53"/>
      <c r="S40" s="53"/>
      <c r="T40" s="53"/>
      <c r="U40" s="53"/>
      <c r="V40" s="60"/>
      <c r="W40" s="60"/>
      <c r="X40" s="60"/>
      <c r="Y40" s="60"/>
      <c r="Z40" s="60"/>
      <c r="AA40" s="60"/>
      <c r="AB40" s="60"/>
      <c r="AC40" s="60"/>
      <c r="AD40" s="60"/>
      <c r="AE40" s="60"/>
      <c r="AF40" s="60"/>
      <c r="AG40" s="60"/>
      <c r="AH40" s="60"/>
      <c r="AI40" s="60"/>
      <c r="AJ40" s="58"/>
      <c r="AK40" s="58"/>
      <c r="AL40" s="58"/>
      <c r="AM40" s="58"/>
      <c r="AN40" s="58"/>
      <c r="AO40" s="58"/>
      <c r="AP40" s="58"/>
      <c r="AQ40" s="58"/>
      <c r="AR40" s="52" t="e">
        <f t="shared" si="2"/>
        <v>#N/A</v>
      </c>
      <c r="AS40" s="70" t="e">
        <f t="shared" si="1"/>
        <v>#N/A</v>
      </c>
      <c r="AZ40" s="68" t="e">
        <f>VLOOKUP(AJ40,'Validation Lists'!$B$232:$C$235,2,FALSE)</f>
        <v>#N/A</v>
      </c>
      <c r="BA40" s="68" t="e">
        <f>VLOOKUP(AK40,'Validation Lists'!$B$232:$C$235,2,FALSE)</f>
        <v>#N/A</v>
      </c>
      <c r="BB40" s="68" t="e">
        <f>VLOOKUP(AL40,'Validation Lists'!$B$232:$C$235,2,FALSE)</f>
        <v>#N/A</v>
      </c>
      <c r="BC40" s="68" t="e">
        <f>VLOOKUP(AM40,'Validation Lists'!$B$232:$C$235,2,FALSE)</f>
        <v>#N/A</v>
      </c>
      <c r="BD40" s="68" t="e">
        <f>VLOOKUP(AN40,'Validation Lists'!$B$232:$C$235,2,FALSE)</f>
        <v>#N/A</v>
      </c>
      <c r="BE40" s="68" t="e">
        <f>VLOOKUP(AO40,'Validation Lists'!$B$232:$C$235,2,FALSE)</f>
        <v>#N/A</v>
      </c>
      <c r="BF40" s="68" t="e">
        <f>VLOOKUP(AP40,'Validation Lists'!$B$232:$C$235,2,FALSE)</f>
        <v>#N/A</v>
      </c>
      <c r="BG40" s="68" t="e">
        <f>VLOOKUP(AQ40,'Validation Lists'!$B$232:$C$235,2,FALSE)</f>
        <v>#N/A</v>
      </c>
      <c r="BI40" s="68" t="e">
        <f>VLOOKUP(V40,'Validation Lists'!$B$229:$C$230,2,FALSE)</f>
        <v>#N/A</v>
      </c>
      <c r="BJ40" s="68" t="e">
        <f>VLOOKUP(W40,'Validation Lists'!$B$229:$C$230,2,FALSE)</f>
        <v>#N/A</v>
      </c>
      <c r="BK40" s="68" t="e">
        <f>VLOOKUP(X40,'Validation Lists'!$B$229:$C$230,2,FALSE)</f>
        <v>#N/A</v>
      </c>
      <c r="BL40" s="68" t="e">
        <f>VLOOKUP(Y40,'Validation Lists'!$B$229:$C$230,2,FALSE)</f>
        <v>#N/A</v>
      </c>
      <c r="BM40" s="68" t="e">
        <f>VLOOKUP(Z40,'Validation Lists'!$B$229:$C$230,2,FALSE)</f>
        <v>#N/A</v>
      </c>
      <c r="BN40" s="68" t="e">
        <f>VLOOKUP(AA40,'Validation Lists'!$B$229:$C$230,2,FALSE)</f>
        <v>#N/A</v>
      </c>
      <c r="BO40" s="68" t="e">
        <f>VLOOKUP(AB40,'Validation Lists'!$B$229:$C$230,2,FALSE)</f>
        <v>#N/A</v>
      </c>
      <c r="BP40" s="68" t="e">
        <f>VLOOKUP(AC40,'Validation Lists'!$B$229:$C$230,2,FALSE)</f>
        <v>#N/A</v>
      </c>
      <c r="BQ40" s="68" t="e">
        <f>VLOOKUP(AD40,'Validation Lists'!$B$229:$C$230,2,FALSE)</f>
        <v>#N/A</v>
      </c>
      <c r="BR40" s="68" t="e">
        <f>VLOOKUP(AE40,'Validation Lists'!$B$229:$C$230,2,FALSE)</f>
        <v>#N/A</v>
      </c>
      <c r="BS40" s="68" t="e">
        <f>VLOOKUP(AF40,'Validation Lists'!$B$229:$C$230,2,FALSE)</f>
        <v>#N/A</v>
      </c>
      <c r="BT40" s="68" t="e">
        <f>VLOOKUP(AG40,'Validation Lists'!$B$229:$C$230,2,FALSE)</f>
        <v>#N/A</v>
      </c>
      <c r="BU40" s="68" t="e">
        <f>VLOOKUP(AH40,'Validation Lists'!$B$229:$C$230,2,FALSE)</f>
        <v>#N/A</v>
      </c>
      <c r="BV40" s="68" t="e">
        <f>VLOOKUP(AI40,'Validation Lists'!$B$229:$C$230,2,FALSE)</f>
        <v>#N/A</v>
      </c>
      <c r="BW40" s="68" t="e">
        <f t="shared" si="0"/>
        <v>#N/A</v>
      </c>
    </row>
    <row r="41" spans="1:75" ht="77.5" customHeight="1" x14ac:dyDescent="0.15">
      <c r="A41" s="29"/>
      <c r="B41" s="29"/>
      <c r="C41" s="29"/>
      <c r="D41" s="29"/>
      <c r="E41" s="29"/>
      <c r="F41" s="30"/>
      <c r="G41" s="30"/>
      <c r="H41" s="52"/>
      <c r="I41" s="52"/>
      <c r="J41" s="52"/>
      <c r="K41" s="52"/>
      <c r="L41" s="52"/>
      <c r="M41" s="52"/>
      <c r="N41" s="52"/>
      <c r="O41" s="53"/>
      <c r="P41" s="53"/>
      <c r="Q41" s="53"/>
      <c r="R41" s="53"/>
      <c r="S41" s="53"/>
      <c r="T41" s="53"/>
      <c r="U41" s="53"/>
      <c r="V41" s="60"/>
      <c r="W41" s="60"/>
      <c r="X41" s="60"/>
      <c r="Y41" s="60"/>
      <c r="Z41" s="60"/>
      <c r="AA41" s="60"/>
      <c r="AB41" s="60"/>
      <c r="AC41" s="60"/>
      <c r="AD41" s="60"/>
      <c r="AE41" s="60"/>
      <c r="AF41" s="60"/>
      <c r="AG41" s="60"/>
      <c r="AH41" s="60"/>
      <c r="AI41" s="60"/>
      <c r="AJ41" s="58"/>
      <c r="AK41" s="58"/>
      <c r="AL41" s="58"/>
      <c r="AM41" s="58"/>
      <c r="AN41" s="58"/>
      <c r="AO41" s="58"/>
      <c r="AP41" s="58"/>
      <c r="AQ41" s="58"/>
      <c r="AR41" s="52" t="e">
        <f t="shared" si="2"/>
        <v>#N/A</v>
      </c>
      <c r="AS41" s="70" t="e">
        <f t="shared" si="1"/>
        <v>#N/A</v>
      </c>
      <c r="AZ41" s="68" t="e">
        <f>VLOOKUP(AJ41,'Validation Lists'!$B$232:$C$235,2,FALSE)</f>
        <v>#N/A</v>
      </c>
      <c r="BA41" s="68" t="e">
        <f>VLOOKUP(AK41,'Validation Lists'!$B$232:$C$235,2,FALSE)</f>
        <v>#N/A</v>
      </c>
      <c r="BB41" s="68" t="e">
        <f>VLOOKUP(AL41,'Validation Lists'!$B$232:$C$235,2,FALSE)</f>
        <v>#N/A</v>
      </c>
      <c r="BC41" s="68" t="e">
        <f>VLOOKUP(AM41,'Validation Lists'!$B$232:$C$235,2,FALSE)</f>
        <v>#N/A</v>
      </c>
      <c r="BD41" s="68" t="e">
        <f>VLOOKUP(AN41,'Validation Lists'!$B$232:$C$235,2,FALSE)</f>
        <v>#N/A</v>
      </c>
      <c r="BE41" s="68" t="e">
        <f>VLOOKUP(AO41,'Validation Lists'!$B$232:$C$235,2,FALSE)</f>
        <v>#N/A</v>
      </c>
      <c r="BF41" s="68" t="e">
        <f>VLOOKUP(AP41,'Validation Lists'!$B$232:$C$235,2,FALSE)</f>
        <v>#N/A</v>
      </c>
      <c r="BG41" s="68" t="e">
        <f>VLOOKUP(AQ41,'Validation Lists'!$B$232:$C$235,2,FALSE)</f>
        <v>#N/A</v>
      </c>
      <c r="BI41" s="68" t="e">
        <f>VLOOKUP(V41,'Validation Lists'!$B$229:$C$230,2,FALSE)</f>
        <v>#N/A</v>
      </c>
      <c r="BJ41" s="68" t="e">
        <f>VLOOKUP(W41,'Validation Lists'!$B$229:$C$230,2,FALSE)</f>
        <v>#N/A</v>
      </c>
      <c r="BK41" s="68" t="e">
        <f>VLOOKUP(X41,'Validation Lists'!$B$229:$C$230,2,FALSE)</f>
        <v>#N/A</v>
      </c>
      <c r="BL41" s="68" t="e">
        <f>VLOOKUP(Y41,'Validation Lists'!$B$229:$C$230,2,FALSE)</f>
        <v>#N/A</v>
      </c>
      <c r="BM41" s="68" t="e">
        <f>VLOOKUP(Z41,'Validation Lists'!$B$229:$C$230,2,FALSE)</f>
        <v>#N/A</v>
      </c>
      <c r="BN41" s="68" t="e">
        <f>VLOOKUP(AA41,'Validation Lists'!$B$229:$C$230,2,FALSE)</f>
        <v>#N/A</v>
      </c>
      <c r="BO41" s="68" t="e">
        <f>VLOOKUP(AB41,'Validation Lists'!$B$229:$C$230,2,FALSE)</f>
        <v>#N/A</v>
      </c>
      <c r="BP41" s="68" t="e">
        <f>VLOOKUP(AC41,'Validation Lists'!$B$229:$C$230,2,FALSE)</f>
        <v>#N/A</v>
      </c>
      <c r="BQ41" s="68" t="e">
        <f>VLOOKUP(AD41,'Validation Lists'!$B$229:$C$230,2,FALSE)</f>
        <v>#N/A</v>
      </c>
      <c r="BR41" s="68" t="e">
        <f>VLOOKUP(AE41,'Validation Lists'!$B$229:$C$230,2,FALSE)</f>
        <v>#N/A</v>
      </c>
      <c r="BS41" s="68" t="e">
        <f>VLOOKUP(AF41,'Validation Lists'!$B$229:$C$230,2,FALSE)</f>
        <v>#N/A</v>
      </c>
      <c r="BT41" s="68" t="e">
        <f>VLOOKUP(AG41,'Validation Lists'!$B$229:$C$230,2,FALSE)</f>
        <v>#N/A</v>
      </c>
      <c r="BU41" s="68" t="e">
        <f>VLOOKUP(AH41,'Validation Lists'!$B$229:$C$230,2,FALSE)</f>
        <v>#N/A</v>
      </c>
      <c r="BV41" s="68" t="e">
        <f>VLOOKUP(AI41,'Validation Lists'!$B$229:$C$230,2,FALSE)</f>
        <v>#N/A</v>
      </c>
      <c r="BW41" s="68" t="e">
        <f t="shared" si="0"/>
        <v>#N/A</v>
      </c>
    </row>
    <row r="42" spans="1:75" ht="77.5" customHeight="1" x14ac:dyDescent="0.15">
      <c r="A42" s="29"/>
      <c r="B42" s="29"/>
      <c r="C42" s="29"/>
      <c r="D42" s="29"/>
      <c r="E42" s="29"/>
      <c r="F42" s="30"/>
      <c r="G42" s="30"/>
      <c r="H42" s="52"/>
      <c r="I42" s="52"/>
      <c r="J42" s="52"/>
      <c r="K42" s="52"/>
      <c r="L42" s="52"/>
      <c r="M42" s="52"/>
      <c r="N42" s="52"/>
      <c r="O42" s="53"/>
      <c r="P42" s="53"/>
      <c r="Q42" s="53"/>
      <c r="R42" s="53"/>
      <c r="S42" s="53"/>
      <c r="T42" s="53"/>
      <c r="U42" s="53"/>
      <c r="V42" s="60"/>
      <c r="W42" s="60"/>
      <c r="X42" s="60"/>
      <c r="Y42" s="60"/>
      <c r="Z42" s="60"/>
      <c r="AA42" s="60"/>
      <c r="AB42" s="60"/>
      <c r="AC42" s="60"/>
      <c r="AD42" s="60"/>
      <c r="AE42" s="60"/>
      <c r="AF42" s="60"/>
      <c r="AG42" s="60"/>
      <c r="AH42" s="60"/>
      <c r="AI42" s="60"/>
      <c r="AJ42" s="58"/>
      <c r="AK42" s="58"/>
      <c r="AL42" s="58"/>
      <c r="AM42" s="58"/>
      <c r="AN42" s="58"/>
      <c r="AO42" s="58"/>
      <c r="AP42" s="58"/>
      <c r="AQ42" s="58"/>
      <c r="AR42" s="52" t="e">
        <f t="shared" si="2"/>
        <v>#N/A</v>
      </c>
      <c r="AS42" s="70" t="e">
        <f t="shared" si="1"/>
        <v>#N/A</v>
      </c>
      <c r="AZ42" s="68" t="e">
        <f>VLOOKUP(AJ42,'Validation Lists'!$B$232:$C$235,2,FALSE)</f>
        <v>#N/A</v>
      </c>
      <c r="BA42" s="68" t="e">
        <f>VLOOKUP(AK42,'Validation Lists'!$B$232:$C$235,2,FALSE)</f>
        <v>#N/A</v>
      </c>
      <c r="BB42" s="68" t="e">
        <f>VLOOKUP(AL42,'Validation Lists'!$B$232:$C$235,2,FALSE)</f>
        <v>#N/A</v>
      </c>
      <c r="BC42" s="68" t="e">
        <f>VLOOKUP(AM42,'Validation Lists'!$B$232:$C$235,2,FALSE)</f>
        <v>#N/A</v>
      </c>
      <c r="BD42" s="68" t="e">
        <f>VLOOKUP(AN42,'Validation Lists'!$B$232:$C$235,2,FALSE)</f>
        <v>#N/A</v>
      </c>
      <c r="BE42" s="68" t="e">
        <f>VLOOKUP(AO42,'Validation Lists'!$B$232:$C$235,2,FALSE)</f>
        <v>#N/A</v>
      </c>
      <c r="BF42" s="68" t="e">
        <f>VLOOKUP(AP42,'Validation Lists'!$B$232:$C$235,2,FALSE)</f>
        <v>#N/A</v>
      </c>
      <c r="BG42" s="68" t="e">
        <f>VLOOKUP(AQ42,'Validation Lists'!$B$232:$C$235,2,FALSE)</f>
        <v>#N/A</v>
      </c>
      <c r="BI42" s="68" t="e">
        <f>VLOOKUP(V42,'Validation Lists'!$B$229:$C$230,2,FALSE)</f>
        <v>#N/A</v>
      </c>
      <c r="BJ42" s="68" t="e">
        <f>VLOOKUP(W42,'Validation Lists'!$B$229:$C$230,2,FALSE)</f>
        <v>#N/A</v>
      </c>
      <c r="BK42" s="68" t="e">
        <f>VLOOKUP(X42,'Validation Lists'!$B$229:$C$230,2,FALSE)</f>
        <v>#N/A</v>
      </c>
      <c r="BL42" s="68" t="e">
        <f>VLOOKUP(Y42,'Validation Lists'!$B$229:$C$230,2,FALSE)</f>
        <v>#N/A</v>
      </c>
      <c r="BM42" s="68" t="e">
        <f>VLOOKUP(Z42,'Validation Lists'!$B$229:$C$230,2,FALSE)</f>
        <v>#N/A</v>
      </c>
      <c r="BN42" s="68" t="e">
        <f>VLOOKUP(AA42,'Validation Lists'!$B$229:$C$230,2,FALSE)</f>
        <v>#N/A</v>
      </c>
      <c r="BO42" s="68" t="e">
        <f>VLOOKUP(AB42,'Validation Lists'!$B$229:$C$230,2,FALSE)</f>
        <v>#N/A</v>
      </c>
      <c r="BP42" s="68" t="e">
        <f>VLOOKUP(AC42,'Validation Lists'!$B$229:$C$230,2,FALSE)</f>
        <v>#N/A</v>
      </c>
      <c r="BQ42" s="68" t="e">
        <f>VLOOKUP(AD42,'Validation Lists'!$B$229:$C$230,2,FALSE)</f>
        <v>#N/A</v>
      </c>
      <c r="BR42" s="68" t="e">
        <f>VLOOKUP(AE42,'Validation Lists'!$B$229:$C$230,2,FALSE)</f>
        <v>#N/A</v>
      </c>
      <c r="BS42" s="68" t="e">
        <f>VLOOKUP(AF42,'Validation Lists'!$B$229:$C$230,2,FALSE)</f>
        <v>#N/A</v>
      </c>
      <c r="BT42" s="68" t="e">
        <f>VLOOKUP(AG42,'Validation Lists'!$B$229:$C$230,2,FALSE)</f>
        <v>#N/A</v>
      </c>
      <c r="BU42" s="68" t="e">
        <f>VLOOKUP(AH42,'Validation Lists'!$B$229:$C$230,2,FALSE)</f>
        <v>#N/A</v>
      </c>
      <c r="BV42" s="68" t="e">
        <f>VLOOKUP(AI42,'Validation Lists'!$B$229:$C$230,2,FALSE)</f>
        <v>#N/A</v>
      </c>
      <c r="BW42" s="68" t="e">
        <f t="shared" si="0"/>
        <v>#N/A</v>
      </c>
    </row>
    <row r="43" spans="1:75" ht="77.5" customHeight="1" x14ac:dyDescent="0.15">
      <c r="A43" s="29"/>
      <c r="B43" s="29"/>
      <c r="C43" s="29"/>
      <c r="D43" s="29"/>
      <c r="E43" s="29"/>
      <c r="F43" s="30"/>
      <c r="G43" s="30"/>
      <c r="H43" s="52"/>
      <c r="I43" s="52"/>
      <c r="J43" s="52"/>
      <c r="K43" s="52"/>
      <c r="L43" s="52"/>
      <c r="M43" s="52"/>
      <c r="N43" s="52"/>
      <c r="O43" s="53"/>
      <c r="P43" s="53"/>
      <c r="Q43" s="53"/>
      <c r="R43" s="53"/>
      <c r="S43" s="53"/>
      <c r="T43" s="53"/>
      <c r="U43" s="53"/>
      <c r="V43" s="60"/>
      <c r="W43" s="60"/>
      <c r="X43" s="60"/>
      <c r="Y43" s="60"/>
      <c r="Z43" s="60"/>
      <c r="AA43" s="60"/>
      <c r="AB43" s="60"/>
      <c r="AC43" s="60"/>
      <c r="AD43" s="60"/>
      <c r="AE43" s="60"/>
      <c r="AF43" s="60"/>
      <c r="AG43" s="60"/>
      <c r="AH43" s="60"/>
      <c r="AI43" s="60"/>
      <c r="AJ43" s="58"/>
      <c r="AK43" s="58"/>
      <c r="AL43" s="58"/>
      <c r="AM43" s="58"/>
      <c r="AN43" s="58"/>
      <c r="AO43" s="58"/>
      <c r="AP43" s="58"/>
      <c r="AQ43" s="58"/>
      <c r="AR43" s="52" t="e">
        <f t="shared" si="2"/>
        <v>#N/A</v>
      </c>
      <c r="AS43" s="70" t="e">
        <f t="shared" si="1"/>
        <v>#N/A</v>
      </c>
      <c r="AZ43" s="68" t="e">
        <f>VLOOKUP(AJ43,'Validation Lists'!$B$232:$C$235,2,FALSE)</f>
        <v>#N/A</v>
      </c>
      <c r="BA43" s="68" t="e">
        <f>VLOOKUP(AK43,'Validation Lists'!$B$232:$C$235,2,FALSE)</f>
        <v>#N/A</v>
      </c>
      <c r="BB43" s="68" t="e">
        <f>VLOOKUP(AL43,'Validation Lists'!$B$232:$C$235,2,FALSE)</f>
        <v>#N/A</v>
      </c>
      <c r="BC43" s="68" t="e">
        <f>VLOOKUP(AM43,'Validation Lists'!$B$232:$C$235,2,FALSE)</f>
        <v>#N/A</v>
      </c>
      <c r="BD43" s="68" t="e">
        <f>VLOOKUP(AN43,'Validation Lists'!$B$232:$C$235,2,FALSE)</f>
        <v>#N/A</v>
      </c>
      <c r="BE43" s="68" t="e">
        <f>VLOOKUP(AO43,'Validation Lists'!$B$232:$C$235,2,FALSE)</f>
        <v>#N/A</v>
      </c>
      <c r="BF43" s="68" t="e">
        <f>VLOOKUP(AP43,'Validation Lists'!$B$232:$C$235,2,FALSE)</f>
        <v>#N/A</v>
      </c>
      <c r="BG43" s="68" t="e">
        <f>VLOOKUP(AQ43,'Validation Lists'!$B$232:$C$235,2,FALSE)</f>
        <v>#N/A</v>
      </c>
      <c r="BI43" s="68" t="e">
        <f>VLOOKUP(V43,'Validation Lists'!$B$229:$C$230,2,FALSE)</f>
        <v>#N/A</v>
      </c>
      <c r="BJ43" s="68" t="e">
        <f>VLOOKUP(W43,'Validation Lists'!$B$229:$C$230,2,FALSE)</f>
        <v>#N/A</v>
      </c>
      <c r="BK43" s="68" t="e">
        <f>VLOOKUP(X43,'Validation Lists'!$B$229:$C$230,2,FALSE)</f>
        <v>#N/A</v>
      </c>
      <c r="BL43" s="68" t="e">
        <f>VLOOKUP(Y43,'Validation Lists'!$B$229:$C$230,2,FALSE)</f>
        <v>#N/A</v>
      </c>
      <c r="BM43" s="68" t="e">
        <f>VLOOKUP(Z43,'Validation Lists'!$B$229:$C$230,2,FALSE)</f>
        <v>#N/A</v>
      </c>
      <c r="BN43" s="68" t="e">
        <f>VLOOKUP(AA43,'Validation Lists'!$B$229:$C$230,2,FALSE)</f>
        <v>#N/A</v>
      </c>
      <c r="BO43" s="68" t="e">
        <f>VLOOKUP(AB43,'Validation Lists'!$B$229:$C$230,2,FALSE)</f>
        <v>#N/A</v>
      </c>
      <c r="BP43" s="68" t="e">
        <f>VLOOKUP(AC43,'Validation Lists'!$B$229:$C$230,2,FALSE)</f>
        <v>#N/A</v>
      </c>
      <c r="BQ43" s="68" t="e">
        <f>VLOOKUP(AD43,'Validation Lists'!$B$229:$C$230,2,FALSE)</f>
        <v>#N/A</v>
      </c>
      <c r="BR43" s="68" t="e">
        <f>VLOOKUP(AE43,'Validation Lists'!$B$229:$C$230,2,FALSE)</f>
        <v>#N/A</v>
      </c>
      <c r="BS43" s="68" t="e">
        <f>VLOOKUP(AF43,'Validation Lists'!$B$229:$C$230,2,FALSE)</f>
        <v>#N/A</v>
      </c>
      <c r="BT43" s="68" t="e">
        <f>VLOOKUP(AG43,'Validation Lists'!$B$229:$C$230,2,FALSE)</f>
        <v>#N/A</v>
      </c>
      <c r="BU43" s="68" t="e">
        <f>VLOOKUP(AH43,'Validation Lists'!$B$229:$C$230,2,FALSE)</f>
        <v>#N/A</v>
      </c>
      <c r="BV43" s="68" t="e">
        <f>VLOOKUP(AI43,'Validation Lists'!$B$229:$C$230,2,FALSE)</f>
        <v>#N/A</v>
      </c>
      <c r="BW43" s="68" t="e">
        <f t="shared" si="0"/>
        <v>#N/A</v>
      </c>
    </row>
    <row r="44" spans="1:75" ht="77.5" customHeight="1" x14ac:dyDescent="0.15">
      <c r="A44" s="29"/>
      <c r="B44" s="29"/>
      <c r="C44" s="29"/>
      <c r="D44" s="29"/>
      <c r="E44" s="29"/>
      <c r="F44" s="30"/>
      <c r="G44" s="30"/>
      <c r="H44" s="52"/>
      <c r="I44" s="52"/>
      <c r="J44" s="52"/>
      <c r="K44" s="52"/>
      <c r="L44" s="52"/>
      <c r="M44" s="52"/>
      <c r="N44" s="52"/>
      <c r="O44" s="53"/>
      <c r="P44" s="53"/>
      <c r="Q44" s="53"/>
      <c r="R44" s="53"/>
      <c r="S44" s="53"/>
      <c r="T44" s="53"/>
      <c r="U44" s="53"/>
      <c r="V44" s="60"/>
      <c r="W44" s="60"/>
      <c r="X44" s="60"/>
      <c r="Y44" s="60"/>
      <c r="Z44" s="60"/>
      <c r="AA44" s="60"/>
      <c r="AB44" s="60"/>
      <c r="AC44" s="60"/>
      <c r="AD44" s="60"/>
      <c r="AE44" s="60"/>
      <c r="AF44" s="60"/>
      <c r="AG44" s="60"/>
      <c r="AH44" s="60"/>
      <c r="AI44" s="60"/>
      <c r="AJ44" s="58"/>
      <c r="AK44" s="58"/>
      <c r="AL44" s="58"/>
      <c r="AM44" s="58"/>
      <c r="AN44" s="58"/>
      <c r="AO44" s="58"/>
      <c r="AP44" s="58"/>
      <c r="AQ44" s="58"/>
      <c r="AR44" s="52" t="e">
        <f t="shared" si="2"/>
        <v>#N/A</v>
      </c>
      <c r="AS44" s="70" t="e">
        <f t="shared" si="1"/>
        <v>#N/A</v>
      </c>
      <c r="AZ44" s="68" t="e">
        <f>VLOOKUP(AJ44,'Validation Lists'!$B$232:$C$235,2,FALSE)</f>
        <v>#N/A</v>
      </c>
      <c r="BA44" s="68" t="e">
        <f>VLOOKUP(AK44,'Validation Lists'!$B$232:$C$235,2,FALSE)</f>
        <v>#N/A</v>
      </c>
      <c r="BB44" s="68" t="e">
        <f>VLOOKUP(AL44,'Validation Lists'!$B$232:$C$235,2,FALSE)</f>
        <v>#N/A</v>
      </c>
      <c r="BC44" s="68" t="e">
        <f>VLOOKUP(AM44,'Validation Lists'!$B$232:$C$235,2,FALSE)</f>
        <v>#N/A</v>
      </c>
      <c r="BD44" s="68" t="e">
        <f>VLOOKUP(AN44,'Validation Lists'!$B$232:$C$235,2,FALSE)</f>
        <v>#N/A</v>
      </c>
      <c r="BE44" s="68" t="e">
        <f>VLOOKUP(AO44,'Validation Lists'!$B$232:$C$235,2,FALSE)</f>
        <v>#N/A</v>
      </c>
      <c r="BF44" s="68" t="e">
        <f>VLOOKUP(AP44,'Validation Lists'!$B$232:$C$235,2,FALSE)</f>
        <v>#N/A</v>
      </c>
      <c r="BG44" s="68" t="e">
        <f>VLOOKUP(AQ44,'Validation Lists'!$B$232:$C$235,2,FALSE)</f>
        <v>#N/A</v>
      </c>
      <c r="BI44" s="68" t="e">
        <f>VLOOKUP(V44,'Validation Lists'!$B$229:$C$230,2,FALSE)</f>
        <v>#N/A</v>
      </c>
      <c r="BJ44" s="68" t="e">
        <f>VLOOKUP(W44,'Validation Lists'!$B$229:$C$230,2,FALSE)</f>
        <v>#N/A</v>
      </c>
      <c r="BK44" s="68" t="e">
        <f>VLOOKUP(X44,'Validation Lists'!$B$229:$C$230,2,FALSE)</f>
        <v>#N/A</v>
      </c>
      <c r="BL44" s="68" t="e">
        <f>VLOOKUP(Y44,'Validation Lists'!$B$229:$C$230,2,FALSE)</f>
        <v>#N/A</v>
      </c>
      <c r="BM44" s="68" t="e">
        <f>VLOOKUP(Z44,'Validation Lists'!$B$229:$C$230,2,FALSE)</f>
        <v>#N/A</v>
      </c>
      <c r="BN44" s="68" t="e">
        <f>VLOOKUP(AA44,'Validation Lists'!$B$229:$C$230,2,FALSE)</f>
        <v>#N/A</v>
      </c>
      <c r="BO44" s="68" t="e">
        <f>VLOOKUP(AB44,'Validation Lists'!$B$229:$C$230,2,FALSE)</f>
        <v>#N/A</v>
      </c>
      <c r="BP44" s="68" t="e">
        <f>VLOOKUP(AC44,'Validation Lists'!$B$229:$C$230,2,FALSE)</f>
        <v>#N/A</v>
      </c>
      <c r="BQ44" s="68" t="e">
        <f>VLOOKUP(AD44,'Validation Lists'!$B$229:$C$230,2,FALSE)</f>
        <v>#N/A</v>
      </c>
      <c r="BR44" s="68" t="e">
        <f>VLOOKUP(AE44,'Validation Lists'!$B$229:$C$230,2,FALSE)</f>
        <v>#N/A</v>
      </c>
      <c r="BS44" s="68" t="e">
        <f>VLOOKUP(AF44,'Validation Lists'!$B$229:$C$230,2,FALSE)</f>
        <v>#N/A</v>
      </c>
      <c r="BT44" s="68" t="e">
        <f>VLOOKUP(AG44,'Validation Lists'!$B$229:$C$230,2,FALSE)</f>
        <v>#N/A</v>
      </c>
      <c r="BU44" s="68" t="e">
        <f>VLOOKUP(AH44,'Validation Lists'!$B$229:$C$230,2,FALSE)</f>
        <v>#N/A</v>
      </c>
      <c r="BV44" s="68" t="e">
        <f>VLOOKUP(AI44,'Validation Lists'!$B$229:$C$230,2,FALSE)</f>
        <v>#N/A</v>
      </c>
      <c r="BW44" s="68" t="e">
        <f t="shared" si="0"/>
        <v>#N/A</v>
      </c>
    </row>
    <row r="45" spans="1:75" ht="77.5" customHeight="1" x14ac:dyDescent="0.15">
      <c r="A45" s="29"/>
      <c r="B45" s="29"/>
      <c r="C45" s="29"/>
      <c r="D45" s="29"/>
      <c r="E45" s="29"/>
      <c r="F45" s="30"/>
      <c r="G45" s="30"/>
      <c r="H45" s="52"/>
      <c r="I45" s="52"/>
      <c r="J45" s="52"/>
      <c r="K45" s="52"/>
      <c r="L45" s="52"/>
      <c r="M45" s="52"/>
      <c r="N45" s="52"/>
      <c r="O45" s="53"/>
      <c r="P45" s="53"/>
      <c r="Q45" s="53"/>
      <c r="R45" s="53"/>
      <c r="S45" s="53"/>
      <c r="T45" s="53"/>
      <c r="U45" s="53"/>
      <c r="V45" s="60"/>
      <c r="W45" s="60"/>
      <c r="X45" s="60"/>
      <c r="Y45" s="60"/>
      <c r="Z45" s="60"/>
      <c r="AA45" s="60"/>
      <c r="AB45" s="60"/>
      <c r="AC45" s="60"/>
      <c r="AD45" s="60"/>
      <c r="AE45" s="60"/>
      <c r="AF45" s="60"/>
      <c r="AG45" s="60"/>
      <c r="AH45" s="60"/>
      <c r="AI45" s="60"/>
      <c r="AJ45" s="58"/>
      <c r="AK45" s="58"/>
      <c r="AL45" s="58"/>
      <c r="AM45" s="58"/>
      <c r="AN45" s="58"/>
      <c r="AO45" s="58"/>
      <c r="AP45" s="58"/>
      <c r="AQ45" s="58"/>
      <c r="AR45" s="52" t="e">
        <f t="shared" si="2"/>
        <v>#N/A</v>
      </c>
      <c r="AS45" s="70" t="e">
        <f t="shared" si="1"/>
        <v>#N/A</v>
      </c>
      <c r="AZ45" s="68" t="e">
        <f>VLOOKUP(AJ45,'Validation Lists'!$B$232:$C$235,2,FALSE)</f>
        <v>#N/A</v>
      </c>
      <c r="BA45" s="68" t="e">
        <f>VLOOKUP(AK45,'Validation Lists'!$B$232:$C$235,2,FALSE)</f>
        <v>#N/A</v>
      </c>
      <c r="BB45" s="68" t="e">
        <f>VLOOKUP(AL45,'Validation Lists'!$B$232:$C$235,2,FALSE)</f>
        <v>#N/A</v>
      </c>
      <c r="BC45" s="68" t="e">
        <f>VLOOKUP(AM45,'Validation Lists'!$B$232:$C$235,2,FALSE)</f>
        <v>#N/A</v>
      </c>
      <c r="BD45" s="68" t="e">
        <f>VLOOKUP(AN45,'Validation Lists'!$B$232:$C$235,2,FALSE)</f>
        <v>#N/A</v>
      </c>
      <c r="BE45" s="68" t="e">
        <f>VLOOKUP(AO45,'Validation Lists'!$B$232:$C$235,2,FALSE)</f>
        <v>#N/A</v>
      </c>
      <c r="BF45" s="68" t="e">
        <f>VLOOKUP(AP45,'Validation Lists'!$B$232:$C$235,2,FALSE)</f>
        <v>#N/A</v>
      </c>
      <c r="BG45" s="68" t="e">
        <f>VLOOKUP(AQ45,'Validation Lists'!$B$232:$C$235,2,FALSE)</f>
        <v>#N/A</v>
      </c>
      <c r="BI45" s="68" t="e">
        <f>VLOOKUP(V45,'Validation Lists'!$B$229:$C$230,2,FALSE)</f>
        <v>#N/A</v>
      </c>
      <c r="BJ45" s="68" t="e">
        <f>VLOOKUP(W45,'Validation Lists'!$B$229:$C$230,2,FALSE)</f>
        <v>#N/A</v>
      </c>
      <c r="BK45" s="68" t="e">
        <f>VLOOKUP(X45,'Validation Lists'!$B$229:$C$230,2,FALSE)</f>
        <v>#N/A</v>
      </c>
      <c r="BL45" s="68" t="e">
        <f>VLOOKUP(Y45,'Validation Lists'!$B$229:$C$230,2,FALSE)</f>
        <v>#N/A</v>
      </c>
      <c r="BM45" s="68" t="e">
        <f>VLOOKUP(Z45,'Validation Lists'!$B$229:$C$230,2,FALSE)</f>
        <v>#N/A</v>
      </c>
      <c r="BN45" s="68" t="e">
        <f>VLOOKUP(AA45,'Validation Lists'!$B$229:$C$230,2,FALSE)</f>
        <v>#N/A</v>
      </c>
      <c r="BO45" s="68" t="e">
        <f>VLOOKUP(AB45,'Validation Lists'!$B$229:$C$230,2,FALSE)</f>
        <v>#N/A</v>
      </c>
      <c r="BP45" s="68" t="e">
        <f>VLOOKUP(AC45,'Validation Lists'!$B$229:$C$230,2,FALSE)</f>
        <v>#N/A</v>
      </c>
      <c r="BQ45" s="68" t="e">
        <f>VLOOKUP(AD45,'Validation Lists'!$B$229:$C$230,2,FALSE)</f>
        <v>#N/A</v>
      </c>
      <c r="BR45" s="68" t="e">
        <f>VLOOKUP(AE45,'Validation Lists'!$B$229:$C$230,2,FALSE)</f>
        <v>#N/A</v>
      </c>
      <c r="BS45" s="68" t="e">
        <f>VLOOKUP(AF45,'Validation Lists'!$B$229:$C$230,2,FALSE)</f>
        <v>#N/A</v>
      </c>
      <c r="BT45" s="68" t="e">
        <f>VLOOKUP(AG45,'Validation Lists'!$B$229:$C$230,2,FALSE)</f>
        <v>#N/A</v>
      </c>
      <c r="BU45" s="68" t="e">
        <f>VLOOKUP(AH45,'Validation Lists'!$B$229:$C$230,2,FALSE)</f>
        <v>#N/A</v>
      </c>
      <c r="BV45" s="68" t="e">
        <f>VLOOKUP(AI45,'Validation Lists'!$B$229:$C$230,2,FALSE)</f>
        <v>#N/A</v>
      </c>
      <c r="BW45" s="68" t="e">
        <f t="shared" si="0"/>
        <v>#N/A</v>
      </c>
    </row>
    <row r="46" spans="1:75" ht="77.5" customHeight="1" x14ac:dyDescent="0.15">
      <c r="A46" s="29"/>
      <c r="B46" s="29"/>
      <c r="C46" s="29"/>
      <c r="D46" s="29"/>
      <c r="E46" s="29"/>
      <c r="F46" s="30"/>
      <c r="G46" s="30"/>
      <c r="H46" s="52"/>
      <c r="I46" s="52"/>
      <c r="J46" s="52"/>
      <c r="K46" s="52"/>
      <c r="L46" s="52"/>
      <c r="M46" s="52"/>
      <c r="N46" s="52"/>
      <c r="O46" s="53"/>
      <c r="P46" s="53"/>
      <c r="Q46" s="53"/>
      <c r="R46" s="53"/>
      <c r="S46" s="53"/>
      <c r="T46" s="53"/>
      <c r="U46" s="53"/>
      <c r="V46" s="60"/>
      <c r="W46" s="60"/>
      <c r="X46" s="60"/>
      <c r="Y46" s="60"/>
      <c r="Z46" s="60"/>
      <c r="AA46" s="60"/>
      <c r="AB46" s="60"/>
      <c r="AC46" s="60"/>
      <c r="AD46" s="60"/>
      <c r="AE46" s="60"/>
      <c r="AF46" s="60"/>
      <c r="AG46" s="60"/>
      <c r="AH46" s="60"/>
      <c r="AI46" s="60"/>
      <c r="AJ46" s="58"/>
      <c r="AK46" s="58"/>
      <c r="AL46" s="58"/>
      <c r="AM46" s="58"/>
      <c r="AN46" s="58"/>
      <c r="AO46" s="58"/>
      <c r="AP46" s="58"/>
      <c r="AQ46" s="58"/>
      <c r="AR46" s="52" t="e">
        <f t="shared" si="2"/>
        <v>#N/A</v>
      </c>
      <c r="AS46" s="70" t="e">
        <f t="shared" si="1"/>
        <v>#N/A</v>
      </c>
      <c r="AZ46" s="68" t="e">
        <f>VLOOKUP(AJ46,'Validation Lists'!$B$232:$C$235,2,FALSE)</f>
        <v>#N/A</v>
      </c>
      <c r="BA46" s="68" t="e">
        <f>VLOOKUP(AK46,'Validation Lists'!$B$232:$C$235,2,FALSE)</f>
        <v>#N/A</v>
      </c>
      <c r="BB46" s="68" t="e">
        <f>VLOOKUP(AL46,'Validation Lists'!$B$232:$C$235,2,FALSE)</f>
        <v>#N/A</v>
      </c>
      <c r="BC46" s="68" t="e">
        <f>VLOOKUP(AM46,'Validation Lists'!$B$232:$C$235,2,FALSE)</f>
        <v>#N/A</v>
      </c>
      <c r="BD46" s="68" t="e">
        <f>VLOOKUP(AN46,'Validation Lists'!$B$232:$C$235,2,FALSE)</f>
        <v>#N/A</v>
      </c>
      <c r="BE46" s="68" t="e">
        <f>VLOOKUP(AO46,'Validation Lists'!$B$232:$C$235,2,FALSE)</f>
        <v>#N/A</v>
      </c>
      <c r="BF46" s="68" t="e">
        <f>VLOOKUP(AP46,'Validation Lists'!$B$232:$C$235,2,FALSE)</f>
        <v>#N/A</v>
      </c>
      <c r="BG46" s="68" t="e">
        <f>VLOOKUP(AQ46,'Validation Lists'!$B$232:$C$235,2,FALSE)</f>
        <v>#N/A</v>
      </c>
      <c r="BI46" s="68" t="e">
        <f>VLOOKUP(V46,'Validation Lists'!$B$229:$C$230,2,FALSE)</f>
        <v>#N/A</v>
      </c>
      <c r="BJ46" s="68" t="e">
        <f>VLOOKUP(W46,'Validation Lists'!$B$229:$C$230,2,FALSE)</f>
        <v>#N/A</v>
      </c>
      <c r="BK46" s="68" t="e">
        <f>VLOOKUP(X46,'Validation Lists'!$B$229:$C$230,2,FALSE)</f>
        <v>#N/A</v>
      </c>
      <c r="BL46" s="68" t="e">
        <f>VLOOKUP(Y46,'Validation Lists'!$B$229:$C$230,2,FALSE)</f>
        <v>#N/A</v>
      </c>
      <c r="BM46" s="68" t="e">
        <f>VLOOKUP(Z46,'Validation Lists'!$B$229:$C$230,2,FALSE)</f>
        <v>#N/A</v>
      </c>
      <c r="BN46" s="68" t="e">
        <f>VLOOKUP(AA46,'Validation Lists'!$B$229:$C$230,2,FALSE)</f>
        <v>#N/A</v>
      </c>
      <c r="BO46" s="68" t="e">
        <f>VLOOKUP(AB46,'Validation Lists'!$B$229:$C$230,2,FALSE)</f>
        <v>#N/A</v>
      </c>
      <c r="BP46" s="68" t="e">
        <f>VLOOKUP(AC46,'Validation Lists'!$B$229:$C$230,2,FALSE)</f>
        <v>#N/A</v>
      </c>
      <c r="BQ46" s="68" t="e">
        <f>VLOOKUP(AD46,'Validation Lists'!$B$229:$C$230,2,FALSE)</f>
        <v>#N/A</v>
      </c>
      <c r="BR46" s="68" t="e">
        <f>VLOOKUP(AE46,'Validation Lists'!$B$229:$C$230,2,FALSE)</f>
        <v>#N/A</v>
      </c>
      <c r="BS46" s="68" t="e">
        <f>VLOOKUP(AF46,'Validation Lists'!$B$229:$C$230,2,FALSE)</f>
        <v>#N/A</v>
      </c>
      <c r="BT46" s="68" t="e">
        <f>VLOOKUP(AG46,'Validation Lists'!$B$229:$C$230,2,FALSE)</f>
        <v>#N/A</v>
      </c>
      <c r="BU46" s="68" t="e">
        <f>VLOOKUP(AH46,'Validation Lists'!$B$229:$C$230,2,FALSE)</f>
        <v>#N/A</v>
      </c>
      <c r="BV46" s="68" t="e">
        <f>VLOOKUP(AI46,'Validation Lists'!$B$229:$C$230,2,FALSE)</f>
        <v>#N/A</v>
      </c>
      <c r="BW46" s="68" t="e">
        <f t="shared" si="0"/>
        <v>#N/A</v>
      </c>
    </row>
    <row r="47" spans="1:75" ht="77.5" customHeight="1" x14ac:dyDescent="0.15">
      <c r="A47" s="29"/>
      <c r="B47" s="29"/>
      <c r="C47" s="29"/>
      <c r="D47" s="29"/>
      <c r="E47" s="29"/>
      <c r="F47" s="30"/>
      <c r="G47" s="30"/>
      <c r="H47" s="52"/>
      <c r="I47" s="52"/>
      <c r="J47" s="52"/>
      <c r="K47" s="52"/>
      <c r="L47" s="52"/>
      <c r="M47" s="52"/>
      <c r="N47" s="52"/>
      <c r="O47" s="53"/>
      <c r="P47" s="53"/>
      <c r="Q47" s="53"/>
      <c r="R47" s="53"/>
      <c r="S47" s="53"/>
      <c r="T47" s="53"/>
      <c r="U47" s="53"/>
      <c r="V47" s="60"/>
      <c r="W47" s="60"/>
      <c r="X47" s="60"/>
      <c r="Y47" s="60"/>
      <c r="Z47" s="60"/>
      <c r="AA47" s="60"/>
      <c r="AB47" s="60"/>
      <c r="AC47" s="60"/>
      <c r="AD47" s="60"/>
      <c r="AE47" s="60"/>
      <c r="AF47" s="60"/>
      <c r="AG47" s="60"/>
      <c r="AH47" s="60"/>
      <c r="AI47" s="60"/>
      <c r="AJ47" s="58"/>
      <c r="AK47" s="58"/>
      <c r="AL47" s="58"/>
      <c r="AM47" s="58"/>
      <c r="AN47" s="58"/>
      <c r="AO47" s="58"/>
      <c r="AP47" s="58"/>
      <c r="AQ47" s="58"/>
      <c r="AR47" s="52" t="e">
        <f t="shared" si="2"/>
        <v>#N/A</v>
      </c>
      <c r="AS47" s="70" t="e">
        <f t="shared" si="1"/>
        <v>#N/A</v>
      </c>
      <c r="AZ47" s="68" t="e">
        <f>VLOOKUP(AJ47,'Validation Lists'!$B$232:$C$235,2,FALSE)</f>
        <v>#N/A</v>
      </c>
      <c r="BA47" s="68" t="e">
        <f>VLOOKUP(AK47,'Validation Lists'!$B$232:$C$235,2,FALSE)</f>
        <v>#N/A</v>
      </c>
      <c r="BB47" s="68" t="e">
        <f>VLOOKUP(AL47,'Validation Lists'!$B$232:$C$235,2,FALSE)</f>
        <v>#N/A</v>
      </c>
      <c r="BC47" s="68" t="e">
        <f>VLOOKUP(AM47,'Validation Lists'!$B$232:$C$235,2,FALSE)</f>
        <v>#N/A</v>
      </c>
      <c r="BD47" s="68" t="e">
        <f>VLOOKUP(AN47,'Validation Lists'!$B$232:$C$235,2,FALSE)</f>
        <v>#N/A</v>
      </c>
      <c r="BE47" s="68" t="e">
        <f>VLOOKUP(AO47,'Validation Lists'!$B$232:$C$235,2,FALSE)</f>
        <v>#N/A</v>
      </c>
      <c r="BF47" s="68" t="e">
        <f>VLOOKUP(AP47,'Validation Lists'!$B$232:$C$235,2,FALSE)</f>
        <v>#N/A</v>
      </c>
      <c r="BG47" s="68" t="e">
        <f>VLOOKUP(AQ47,'Validation Lists'!$B$232:$C$235,2,FALSE)</f>
        <v>#N/A</v>
      </c>
      <c r="BI47" s="68" t="e">
        <f>VLOOKUP(V47,'Validation Lists'!$B$229:$C$230,2,FALSE)</f>
        <v>#N/A</v>
      </c>
      <c r="BJ47" s="68" t="e">
        <f>VLOOKUP(W47,'Validation Lists'!$B$229:$C$230,2,FALSE)</f>
        <v>#N/A</v>
      </c>
      <c r="BK47" s="68" t="e">
        <f>VLOOKUP(X47,'Validation Lists'!$B$229:$C$230,2,FALSE)</f>
        <v>#N/A</v>
      </c>
      <c r="BL47" s="68" t="e">
        <f>VLOOKUP(Y47,'Validation Lists'!$B$229:$C$230,2,FALSE)</f>
        <v>#N/A</v>
      </c>
      <c r="BM47" s="68" t="e">
        <f>VLOOKUP(Z47,'Validation Lists'!$B$229:$C$230,2,FALSE)</f>
        <v>#N/A</v>
      </c>
      <c r="BN47" s="68" t="e">
        <f>VLOOKUP(AA47,'Validation Lists'!$B$229:$C$230,2,FALSE)</f>
        <v>#N/A</v>
      </c>
      <c r="BO47" s="68" t="e">
        <f>VLOOKUP(AB47,'Validation Lists'!$B$229:$C$230,2,FALSE)</f>
        <v>#N/A</v>
      </c>
      <c r="BP47" s="68" t="e">
        <f>VLOOKUP(AC47,'Validation Lists'!$B$229:$C$230,2,FALSE)</f>
        <v>#N/A</v>
      </c>
      <c r="BQ47" s="68" t="e">
        <f>VLOOKUP(AD47,'Validation Lists'!$B$229:$C$230,2,FALSE)</f>
        <v>#N/A</v>
      </c>
      <c r="BR47" s="68" t="e">
        <f>VLOOKUP(AE47,'Validation Lists'!$B$229:$C$230,2,FALSE)</f>
        <v>#N/A</v>
      </c>
      <c r="BS47" s="68" t="e">
        <f>VLOOKUP(AF47,'Validation Lists'!$B$229:$C$230,2,FALSE)</f>
        <v>#N/A</v>
      </c>
      <c r="BT47" s="68" t="e">
        <f>VLOOKUP(AG47,'Validation Lists'!$B$229:$C$230,2,FALSE)</f>
        <v>#N/A</v>
      </c>
      <c r="BU47" s="68" t="e">
        <f>VLOOKUP(AH47,'Validation Lists'!$B$229:$C$230,2,FALSE)</f>
        <v>#N/A</v>
      </c>
      <c r="BV47" s="68" t="e">
        <f>VLOOKUP(AI47,'Validation Lists'!$B$229:$C$230,2,FALSE)</f>
        <v>#N/A</v>
      </c>
      <c r="BW47" s="68" t="e">
        <f t="shared" si="0"/>
        <v>#N/A</v>
      </c>
    </row>
    <row r="48" spans="1:75" ht="77.5" customHeight="1" x14ac:dyDescent="0.15">
      <c r="A48" s="29"/>
      <c r="B48" s="29"/>
      <c r="C48" s="29"/>
      <c r="D48" s="29"/>
      <c r="E48" s="29"/>
      <c r="F48" s="30"/>
      <c r="G48" s="30"/>
      <c r="H48" s="52"/>
      <c r="I48" s="52"/>
      <c r="J48" s="52"/>
      <c r="K48" s="52"/>
      <c r="L48" s="52"/>
      <c r="M48" s="52"/>
      <c r="N48" s="52"/>
      <c r="O48" s="53"/>
      <c r="P48" s="53"/>
      <c r="Q48" s="53"/>
      <c r="R48" s="53"/>
      <c r="S48" s="53"/>
      <c r="T48" s="53"/>
      <c r="U48" s="53"/>
      <c r="V48" s="60"/>
      <c r="W48" s="60"/>
      <c r="X48" s="60"/>
      <c r="Y48" s="60"/>
      <c r="Z48" s="60"/>
      <c r="AA48" s="60"/>
      <c r="AB48" s="60"/>
      <c r="AC48" s="60"/>
      <c r="AD48" s="60"/>
      <c r="AE48" s="60"/>
      <c r="AF48" s="60"/>
      <c r="AG48" s="60"/>
      <c r="AH48" s="60"/>
      <c r="AI48" s="60"/>
      <c r="AJ48" s="58"/>
      <c r="AK48" s="58"/>
      <c r="AL48" s="58"/>
      <c r="AM48" s="58"/>
      <c r="AN48" s="58"/>
      <c r="AO48" s="58"/>
      <c r="AP48" s="58"/>
      <c r="AQ48" s="58"/>
      <c r="AR48" s="52" t="e">
        <f t="shared" si="2"/>
        <v>#N/A</v>
      </c>
      <c r="AS48" s="70" t="e">
        <f t="shared" si="1"/>
        <v>#N/A</v>
      </c>
      <c r="AZ48" s="68" t="e">
        <f>VLOOKUP(AJ48,'Validation Lists'!$B$232:$C$235,2,FALSE)</f>
        <v>#N/A</v>
      </c>
      <c r="BA48" s="68" t="e">
        <f>VLOOKUP(AK48,'Validation Lists'!$B$232:$C$235,2,FALSE)</f>
        <v>#N/A</v>
      </c>
      <c r="BB48" s="68" t="e">
        <f>VLOOKUP(AL48,'Validation Lists'!$B$232:$C$235,2,FALSE)</f>
        <v>#N/A</v>
      </c>
      <c r="BC48" s="68" t="e">
        <f>VLOOKUP(AM48,'Validation Lists'!$B$232:$C$235,2,FALSE)</f>
        <v>#N/A</v>
      </c>
      <c r="BD48" s="68" t="e">
        <f>VLOOKUP(AN48,'Validation Lists'!$B$232:$C$235,2,FALSE)</f>
        <v>#N/A</v>
      </c>
      <c r="BE48" s="68" t="e">
        <f>VLOOKUP(AO48,'Validation Lists'!$B$232:$C$235,2,FALSE)</f>
        <v>#N/A</v>
      </c>
      <c r="BF48" s="68" t="e">
        <f>VLOOKUP(AP48,'Validation Lists'!$B$232:$C$235,2,FALSE)</f>
        <v>#N/A</v>
      </c>
      <c r="BG48" s="68" t="e">
        <f>VLOOKUP(AQ48,'Validation Lists'!$B$232:$C$235,2,FALSE)</f>
        <v>#N/A</v>
      </c>
      <c r="BI48" s="68" t="e">
        <f>VLOOKUP(V48,'Validation Lists'!$B$229:$C$230,2,FALSE)</f>
        <v>#N/A</v>
      </c>
      <c r="BJ48" s="68" t="e">
        <f>VLOOKUP(W48,'Validation Lists'!$B$229:$C$230,2,FALSE)</f>
        <v>#N/A</v>
      </c>
      <c r="BK48" s="68" t="e">
        <f>VLOOKUP(X48,'Validation Lists'!$B$229:$C$230,2,FALSE)</f>
        <v>#N/A</v>
      </c>
      <c r="BL48" s="68" t="e">
        <f>VLOOKUP(Y48,'Validation Lists'!$B$229:$C$230,2,FALSE)</f>
        <v>#N/A</v>
      </c>
      <c r="BM48" s="68" t="e">
        <f>VLOOKUP(Z48,'Validation Lists'!$B$229:$C$230,2,FALSE)</f>
        <v>#N/A</v>
      </c>
      <c r="BN48" s="68" t="e">
        <f>VLOOKUP(AA48,'Validation Lists'!$B$229:$C$230,2,FALSE)</f>
        <v>#N/A</v>
      </c>
      <c r="BO48" s="68" t="e">
        <f>VLOOKUP(AB48,'Validation Lists'!$B$229:$C$230,2,FALSE)</f>
        <v>#N/A</v>
      </c>
      <c r="BP48" s="68" t="e">
        <f>VLOOKUP(AC48,'Validation Lists'!$B$229:$C$230,2,FALSE)</f>
        <v>#N/A</v>
      </c>
      <c r="BQ48" s="68" t="e">
        <f>VLOOKUP(AD48,'Validation Lists'!$B$229:$C$230,2,FALSE)</f>
        <v>#N/A</v>
      </c>
      <c r="BR48" s="68" t="e">
        <f>VLOOKUP(AE48,'Validation Lists'!$B$229:$C$230,2,FALSE)</f>
        <v>#N/A</v>
      </c>
      <c r="BS48" s="68" t="e">
        <f>VLOOKUP(AF48,'Validation Lists'!$B$229:$C$230,2,FALSE)</f>
        <v>#N/A</v>
      </c>
      <c r="BT48" s="68" t="e">
        <f>VLOOKUP(AG48,'Validation Lists'!$B$229:$C$230,2,FALSE)</f>
        <v>#N/A</v>
      </c>
      <c r="BU48" s="68" t="e">
        <f>VLOOKUP(AH48,'Validation Lists'!$B$229:$C$230,2,FALSE)</f>
        <v>#N/A</v>
      </c>
      <c r="BV48" s="68" t="e">
        <f>VLOOKUP(AI48,'Validation Lists'!$B$229:$C$230,2,FALSE)</f>
        <v>#N/A</v>
      </c>
      <c r="BW48" s="68" t="e">
        <f t="shared" si="0"/>
        <v>#N/A</v>
      </c>
    </row>
    <row r="49" spans="1:75" ht="77.5" customHeight="1" x14ac:dyDescent="0.15">
      <c r="A49" s="29"/>
      <c r="B49" s="29"/>
      <c r="C49" s="29"/>
      <c r="D49" s="29"/>
      <c r="E49" s="29"/>
      <c r="F49" s="30"/>
      <c r="G49" s="30"/>
      <c r="H49" s="52"/>
      <c r="I49" s="52"/>
      <c r="J49" s="52"/>
      <c r="K49" s="52"/>
      <c r="L49" s="52"/>
      <c r="M49" s="52"/>
      <c r="N49" s="52"/>
      <c r="O49" s="53"/>
      <c r="P49" s="53"/>
      <c r="Q49" s="53"/>
      <c r="R49" s="53"/>
      <c r="S49" s="53"/>
      <c r="T49" s="53"/>
      <c r="U49" s="53"/>
      <c r="V49" s="60"/>
      <c r="W49" s="60"/>
      <c r="X49" s="60"/>
      <c r="Y49" s="60"/>
      <c r="Z49" s="60"/>
      <c r="AA49" s="60"/>
      <c r="AB49" s="60"/>
      <c r="AC49" s="60"/>
      <c r="AD49" s="60"/>
      <c r="AE49" s="60"/>
      <c r="AF49" s="60"/>
      <c r="AG49" s="60"/>
      <c r="AH49" s="60"/>
      <c r="AI49" s="60"/>
      <c r="AJ49" s="58"/>
      <c r="AK49" s="58"/>
      <c r="AL49" s="58"/>
      <c r="AM49" s="58"/>
      <c r="AN49" s="58"/>
      <c r="AO49" s="58"/>
      <c r="AP49" s="58"/>
      <c r="AQ49" s="58"/>
      <c r="AR49" s="52" t="e">
        <f t="shared" si="2"/>
        <v>#N/A</v>
      </c>
      <c r="AS49" s="70" t="e">
        <f t="shared" si="1"/>
        <v>#N/A</v>
      </c>
      <c r="AZ49" s="68" t="e">
        <f>VLOOKUP(AJ49,'Validation Lists'!$B$232:$C$235,2,FALSE)</f>
        <v>#N/A</v>
      </c>
      <c r="BA49" s="68" t="e">
        <f>VLOOKUP(AK49,'Validation Lists'!$B$232:$C$235,2,FALSE)</f>
        <v>#N/A</v>
      </c>
      <c r="BB49" s="68" t="e">
        <f>VLOOKUP(AL49,'Validation Lists'!$B$232:$C$235,2,FALSE)</f>
        <v>#N/A</v>
      </c>
      <c r="BC49" s="68" t="e">
        <f>VLOOKUP(AM49,'Validation Lists'!$B$232:$C$235,2,FALSE)</f>
        <v>#N/A</v>
      </c>
      <c r="BD49" s="68" t="e">
        <f>VLOOKUP(AN49,'Validation Lists'!$B$232:$C$235,2,FALSE)</f>
        <v>#N/A</v>
      </c>
      <c r="BE49" s="68" t="e">
        <f>VLOOKUP(AO49,'Validation Lists'!$B$232:$C$235,2,FALSE)</f>
        <v>#N/A</v>
      </c>
      <c r="BF49" s="68" t="e">
        <f>VLOOKUP(AP49,'Validation Lists'!$B$232:$C$235,2,FALSE)</f>
        <v>#N/A</v>
      </c>
      <c r="BG49" s="68" t="e">
        <f>VLOOKUP(AQ49,'Validation Lists'!$B$232:$C$235,2,FALSE)</f>
        <v>#N/A</v>
      </c>
      <c r="BI49" s="68" t="e">
        <f>VLOOKUP(V49,'Validation Lists'!$B$229:$C$230,2,FALSE)</f>
        <v>#N/A</v>
      </c>
      <c r="BJ49" s="68" t="e">
        <f>VLOOKUP(W49,'Validation Lists'!$B$229:$C$230,2,FALSE)</f>
        <v>#N/A</v>
      </c>
      <c r="BK49" s="68" t="e">
        <f>VLOOKUP(X49,'Validation Lists'!$B$229:$C$230,2,FALSE)</f>
        <v>#N/A</v>
      </c>
      <c r="BL49" s="68" t="e">
        <f>VLOOKUP(Y49,'Validation Lists'!$B$229:$C$230,2,FALSE)</f>
        <v>#N/A</v>
      </c>
      <c r="BM49" s="68" t="e">
        <f>VLOOKUP(Z49,'Validation Lists'!$B$229:$C$230,2,FALSE)</f>
        <v>#N/A</v>
      </c>
      <c r="BN49" s="68" t="e">
        <f>VLOOKUP(AA49,'Validation Lists'!$B$229:$C$230,2,FALSE)</f>
        <v>#N/A</v>
      </c>
      <c r="BO49" s="68" t="e">
        <f>VLOOKUP(AB49,'Validation Lists'!$B$229:$C$230,2,FALSE)</f>
        <v>#N/A</v>
      </c>
      <c r="BP49" s="68" t="e">
        <f>VLOOKUP(AC49,'Validation Lists'!$B$229:$C$230,2,FALSE)</f>
        <v>#N/A</v>
      </c>
      <c r="BQ49" s="68" t="e">
        <f>VLOOKUP(AD49,'Validation Lists'!$B$229:$C$230,2,FALSE)</f>
        <v>#N/A</v>
      </c>
      <c r="BR49" s="68" t="e">
        <f>VLOOKUP(AE49,'Validation Lists'!$B$229:$C$230,2,FALSE)</f>
        <v>#N/A</v>
      </c>
      <c r="BS49" s="68" t="e">
        <f>VLOOKUP(AF49,'Validation Lists'!$B$229:$C$230,2,FALSE)</f>
        <v>#N/A</v>
      </c>
      <c r="BT49" s="68" t="e">
        <f>VLOOKUP(AG49,'Validation Lists'!$B$229:$C$230,2,FALSE)</f>
        <v>#N/A</v>
      </c>
      <c r="BU49" s="68" t="e">
        <f>VLOOKUP(AH49,'Validation Lists'!$B$229:$C$230,2,FALSE)</f>
        <v>#N/A</v>
      </c>
      <c r="BV49" s="68" t="e">
        <f>VLOOKUP(AI49,'Validation Lists'!$B$229:$C$230,2,FALSE)</f>
        <v>#N/A</v>
      </c>
      <c r="BW49" s="68" t="e">
        <f t="shared" si="0"/>
        <v>#N/A</v>
      </c>
    </row>
    <row r="50" spans="1:75" ht="77.5" customHeight="1" x14ac:dyDescent="0.15">
      <c r="A50" s="29"/>
      <c r="B50" s="29"/>
      <c r="C50" s="29"/>
      <c r="D50" s="29"/>
      <c r="E50" s="29"/>
      <c r="F50" s="30"/>
      <c r="G50" s="30"/>
      <c r="H50" s="52"/>
      <c r="I50" s="52"/>
      <c r="J50" s="52"/>
      <c r="K50" s="52"/>
      <c r="L50" s="52"/>
      <c r="M50" s="52"/>
      <c r="N50" s="52"/>
      <c r="O50" s="53"/>
      <c r="P50" s="53"/>
      <c r="Q50" s="53"/>
      <c r="R50" s="53"/>
      <c r="S50" s="53"/>
      <c r="T50" s="53"/>
      <c r="U50" s="53"/>
      <c r="V50" s="60"/>
      <c r="W50" s="60"/>
      <c r="X50" s="60"/>
      <c r="Y50" s="60"/>
      <c r="Z50" s="60"/>
      <c r="AA50" s="60"/>
      <c r="AB50" s="60"/>
      <c r="AC50" s="60"/>
      <c r="AD50" s="60"/>
      <c r="AE50" s="60"/>
      <c r="AF50" s="60"/>
      <c r="AG50" s="60"/>
      <c r="AH50" s="60"/>
      <c r="AI50" s="60"/>
      <c r="AJ50" s="58"/>
      <c r="AK50" s="58"/>
      <c r="AL50" s="58"/>
      <c r="AM50" s="58"/>
      <c r="AN50" s="58"/>
      <c r="AO50" s="58"/>
      <c r="AP50" s="58"/>
      <c r="AQ50" s="58"/>
      <c r="AR50" s="52" t="e">
        <f t="shared" si="2"/>
        <v>#N/A</v>
      </c>
      <c r="AS50" s="70" t="e">
        <f t="shared" si="1"/>
        <v>#N/A</v>
      </c>
      <c r="AZ50" s="68" t="e">
        <f>VLOOKUP(AJ50,'Validation Lists'!$B$232:$C$235,2,FALSE)</f>
        <v>#N/A</v>
      </c>
      <c r="BA50" s="68" t="e">
        <f>VLOOKUP(AK50,'Validation Lists'!$B$232:$C$235,2,FALSE)</f>
        <v>#N/A</v>
      </c>
      <c r="BB50" s="68" t="e">
        <f>VLOOKUP(AL50,'Validation Lists'!$B$232:$C$235,2,FALSE)</f>
        <v>#N/A</v>
      </c>
      <c r="BC50" s="68" t="e">
        <f>VLOOKUP(AM50,'Validation Lists'!$B$232:$C$235,2,FALSE)</f>
        <v>#N/A</v>
      </c>
      <c r="BD50" s="68" t="e">
        <f>VLOOKUP(AN50,'Validation Lists'!$B$232:$C$235,2,FALSE)</f>
        <v>#N/A</v>
      </c>
      <c r="BE50" s="68" t="e">
        <f>VLOOKUP(AO50,'Validation Lists'!$B$232:$C$235,2,FALSE)</f>
        <v>#N/A</v>
      </c>
      <c r="BF50" s="68" t="e">
        <f>VLOOKUP(AP50,'Validation Lists'!$B$232:$C$235,2,FALSE)</f>
        <v>#N/A</v>
      </c>
      <c r="BG50" s="68" t="e">
        <f>VLOOKUP(AQ50,'Validation Lists'!$B$232:$C$235,2,FALSE)</f>
        <v>#N/A</v>
      </c>
      <c r="BI50" s="68" t="e">
        <f>VLOOKUP(V50,'Validation Lists'!$B$229:$C$230,2,FALSE)</f>
        <v>#N/A</v>
      </c>
      <c r="BJ50" s="68" t="e">
        <f>VLOOKUP(W50,'Validation Lists'!$B$229:$C$230,2,FALSE)</f>
        <v>#N/A</v>
      </c>
      <c r="BK50" s="68" t="e">
        <f>VLOOKUP(X50,'Validation Lists'!$B$229:$C$230,2,FALSE)</f>
        <v>#N/A</v>
      </c>
      <c r="BL50" s="68" t="e">
        <f>VLOOKUP(Y50,'Validation Lists'!$B$229:$C$230,2,FALSE)</f>
        <v>#N/A</v>
      </c>
      <c r="BM50" s="68" t="e">
        <f>VLOOKUP(Z50,'Validation Lists'!$B$229:$C$230,2,FALSE)</f>
        <v>#N/A</v>
      </c>
      <c r="BN50" s="68" t="e">
        <f>VLOOKUP(AA50,'Validation Lists'!$B$229:$C$230,2,FALSE)</f>
        <v>#N/A</v>
      </c>
      <c r="BO50" s="68" t="e">
        <f>VLOOKUP(AB50,'Validation Lists'!$B$229:$C$230,2,FALSE)</f>
        <v>#N/A</v>
      </c>
      <c r="BP50" s="68" t="e">
        <f>VLOOKUP(AC50,'Validation Lists'!$B$229:$C$230,2,FALSE)</f>
        <v>#N/A</v>
      </c>
      <c r="BQ50" s="68" t="e">
        <f>VLOOKUP(AD50,'Validation Lists'!$B$229:$C$230,2,FALSE)</f>
        <v>#N/A</v>
      </c>
      <c r="BR50" s="68" t="e">
        <f>VLOOKUP(AE50,'Validation Lists'!$B$229:$C$230,2,FALSE)</f>
        <v>#N/A</v>
      </c>
      <c r="BS50" s="68" t="e">
        <f>VLOOKUP(AF50,'Validation Lists'!$B$229:$C$230,2,FALSE)</f>
        <v>#N/A</v>
      </c>
      <c r="BT50" s="68" t="e">
        <f>VLOOKUP(AG50,'Validation Lists'!$B$229:$C$230,2,FALSE)</f>
        <v>#N/A</v>
      </c>
      <c r="BU50" s="68" t="e">
        <f>VLOOKUP(AH50,'Validation Lists'!$B$229:$C$230,2,FALSE)</f>
        <v>#N/A</v>
      </c>
      <c r="BV50" s="68" t="e">
        <f>VLOOKUP(AI50,'Validation Lists'!$B$229:$C$230,2,FALSE)</f>
        <v>#N/A</v>
      </c>
      <c r="BW50" s="68" t="e">
        <f t="shared" si="0"/>
        <v>#N/A</v>
      </c>
    </row>
    <row r="51" spans="1:75" ht="77.5" customHeight="1" x14ac:dyDescent="0.15">
      <c r="A51" s="29"/>
      <c r="B51" s="29"/>
      <c r="C51" s="29"/>
      <c r="D51" s="29"/>
      <c r="E51" s="29"/>
      <c r="F51" s="30"/>
      <c r="G51" s="30"/>
      <c r="H51" s="52"/>
      <c r="I51" s="52"/>
      <c r="J51" s="52"/>
      <c r="K51" s="52"/>
      <c r="L51" s="52"/>
      <c r="M51" s="52"/>
      <c r="N51" s="52"/>
      <c r="O51" s="53"/>
      <c r="P51" s="53"/>
      <c r="Q51" s="53"/>
      <c r="R51" s="53"/>
      <c r="S51" s="53"/>
      <c r="T51" s="53"/>
      <c r="U51" s="53"/>
      <c r="V51" s="60"/>
      <c r="W51" s="60"/>
      <c r="X51" s="60"/>
      <c r="Y51" s="60"/>
      <c r="Z51" s="60"/>
      <c r="AA51" s="60"/>
      <c r="AB51" s="60"/>
      <c r="AC51" s="60"/>
      <c r="AD51" s="60"/>
      <c r="AE51" s="60"/>
      <c r="AF51" s="60"/>
      <c r="AG51" s="60"/>
      <c r="AH51" s="60"/>
      <c r="AI51" s="60"/>
      <c r="AJ51" s="58"/>
      <c r="AK51" s="58"/>
      <c r="AL51" s="58"/>
      <c r="AM51" s="58"/>
      <c r="AN51" s="58"/>
      <c r="AO51" s="58"/>
      <c r="AP51" s="58"/>
      <c r="AQ51" s="58"/>
      <c r="AR51" s="52" t="e">
        <f t="shared" si="2"/>
        <v>#N/A</v>
      </c>
      <c r="AS51" s="70" t="e">
        <f t="shared" si="1"/>
        <v>#N/A</v>
      </c>
      <c r="AZ51" s="68" t="e">
        <f>VLOOKUP(AJ51,'Validation Lists'!$B$232:$C$235,2,FALSE)</f>
        <v>#N/A</v>
      </c>
      <c r="BA51" s="68" t="e">
        <f>VLOOKUP(AK51,'Validation Lists'!$B$232:$C$235,2,FALSE)</f>
        <v>#N/A</v>
      </c>
      <c r="BB51" s="68" t="e">
        <f>VLOOKUP(AL51,'Validation Lists'!$B$232:$C$235,2,FALSE)</f>
        <v>#N/A</v>
      </c>
      <c r="BC51" s="68" t="e">
        <f>VLOOKUP(AM51,'Validation Lists'!$B$232:$C$235,2,FALSE)</f>
        <v>#N/A</v>
      </c>
      <c r="BD51" s="68" t="e">
        <f>VLOOKUP(AN51,'Validation Lists'!$B$232:$C$235,2,FALSE)</f>
        <v>#N/A</v>
      </c>
      <c r="BE51" s="68" t="e">
        <f>VLOOKUP(AO51,'Validation Lists'!$B$232:$C$235,2,FALSE)</f>
        <v>#N/A</v>
      </c>
      <c r="BF51" s="68" t="e">
        <f>VLOOKUP(AP51,'Validation Lists'!$B$232:$C$235,2,FALSE)</f>
        <v>#N/A</v>
      </c>
      <c r="BG51" s="68" t="e">
        <f>VLOOKUP(AQ51,'Validation Lists'!$B$232:$C$235,2,FALSE)</f>
        <v>#N/A</v>
      </c>
      <c r="BI51" s="68" t="e">
        <f>VLOOKUP(V51,'Validation Lists'!$B$229:$C$230,2,FALSE)</f>
        <v>#N/A</v>
      </c>
      <c r="BJ51" s="68" t="e">
        <f>VLOOKUP(W51,'Validation Lists'!$B$229:$C$230,2,FALSE)</f>
        <v>#N/A</v>
      </c>
      <c r="BK51" s="68" t="e">
        <f>VLOOKUP(X51,'Validation Lists'!$B$229:$C$230,2,FALSE)</f>
        <v>#N/A</v>
      </c>
      <c r="BL51" s="68" t="e">
        <f>VLOOKUP(Y51,'Validation Lists'!$B$229:$C$230,2,FALSE)</f>
        <v>#N/A</v>
      </c>
      <c r="BM51" s="68" t="e">
        <f>VLOOKUP(Z51,'Validation Lists'!$B$229:$C$230,2,FALSE)</f>
        <v>#N/A</v>
      </c>
      <c r="BN51" s="68" t="e">
        <f>VLOOKUP(AA51,'Validation Lists'!$B$229:$C$230,2,FALSE)</f>
        <v>#N/A</v>
      </c>
      <c r="BO51" s="68" t="e">
        <f>VLOOKUP(AB51,'Validation Lists'!$B$229:$C$230,2,FALSE)</f>
        <v>#N/A</v>
      </c>
      <c r="BP51" s="68" t="e">
        <f>VLOOKUP(AC51,'Validation Lists'!$B$229:$C$230,2,FALSE)</f>
        <v>#N/A</v>
      </c>
      <c r="BQ51" s="68" t="e">
        <f>VLOOKUP(AD51,'Validation Lists'!$B$229:$C$230,2,FALSE)</f>
        <v>#N/A</v>
      </c>
      <c r="BR51" s="68" t="e">
        <f>VLOOKUP(AE51,'Validation Lists'!$B$229:$C$230,2,FALSE)</f>
        <v>#N/A</v>
      </c>
      <c r="BS51" s="68" t="e">
        <f>VLOOKUP(AF51,'Validation Lists'!$B$229:$C$230,2,FALSE)</f>
        <v>#N/A</v>
      </c>
      <c r="BT51" s="68" t="e">
        <f>VLOOKUP(AG51,'Validation Lists'!$B$229:$C$230,2,FALSE)</f>
        <v>#N/A</v>
      </c>
      <c r="BU51" s="68" t="e">
        <f>VLOOKUP(AH51,'Validation Lists'!$B$229:$C$230,2,FALSE)</f>
        <v>#N/A</v>
      </c>
      <c r="BV51" s="68" t="e">
        <f>VLOOKUP(AI51,'Validation Lists'!$B$229:$C$230,2,FALSE)</f>
        <v>#N/A</v>
      </c>
      <c r="BW51" s="68" t="e">
        <f t="shared" si="0"/>
        <v>#N/A</v>
      </c>
    </row>
    <row r="52" spans="1:75" ht="77.5" customHeight="1" x14ac:dyDescent="0.15">
      <c r="A52" s="29"/>
      <c r="B52" s="29"/>
      <c r="C52" s="29"/>
      <c r="D52" s="29"/>
      <c r="E52" s="29"/>
      <c r="F52" s="30"/>
      <c r="G52" s="30"/>
      <c r="H52" s="52"/>
      <c r="I52" s="52"/>
      <c r="J52" s="52"/>
      <c r="K52" s="52"/>
      <c r="L52" s="52"/>
      <c r="M52" s="52"/>
      <c r="N52" s="52"/>
      <c r="O52" s="53"/>
      <c r="P52" s="53"/>
      <c r="Q52" s="53"/>
      <c r="R52" s="53"/>
      <c r="S52" s="53"/>
      <c r="T52" s="53"/>
      <c r="U52" s="53"/>
      <c r="V52" s="60"/>
      <c r="W52" s="60"/>
      <c r="X52" s="60"/>
      <c r="Y52" s="60"/>
      <c r="Z52" s="60"/>
      <c r="AA52" s="60"/>
      <c r="AB52" s="60"/>
      <c r="AC52" s="60"/>
      <c r="AD52" s="60"/>
      <c r="AE52" s="60"/>
      <c r="AF52" s="60"/>
      <c r="AG52" s="60"/>
      <c r="AH52" s="60"/>
      <c r="AI52" s="60"/>
      <c r="AJ52" s="58"/>
      <c r="AK52" s="58"/>
      <c r="AL52" s="58"/>
      <c r="AM52" s="58"/>
      <c r="AN52" s="58"/>
      <c r="AO52" s="58"/>
      <c r="AP52" s="58"/>
      <c r="AQ52" s="58"/>
      <c r="AR52" s="52" t="e">
        <f t="shared" si="2"/>
        <v>#N/A</v>
      </c>
      <c r="AS52" s="70" t="e">
        <f t="shared" si="1"/>
        <v>#N/A</v>
      </c>
      <c r="AZ52" s="68" t="e">
        <f>VLOOKUP(AJ52,'Validation Lists'!$B$232:$C$235,2,FALSE)</f>
        <v>#N/A</v>
      </c>
      <c r="BA52" s="68" t="e">
        <f>VLOOKUP(AK52,'Validation Lists'!$B$232:$C$235,2,FALSE)</f>
        <v>#N/A</v>
      </c>
      <c r="BB52" s="68" t="e">
        <f>VLOOKUP(AL52,'Validation Lists'!$B$232:$C$235,2,FALSE)</f>
        <v>#N/A</v>
      </c>
      <c r="BC52" s="68" t="e">
        <f>VLOOKUP(AM52,'Validation Lists'!$B$232:$C$235,2,FALSE)</f>
        <v>#N/A</v>
      </c>
      <c r="BD52" s="68" t="e">
        <f>VLOOKUP(AN52,'Validation Lists'!$B$232:$C$235,2,FALSE)</f>
        <v>#N/A</v>
      </c>
      <c r="BE52" s="68" t="e">
        <f>VLOOKUP(AO52,'Validation Lists'!$B$232:$C$235,2,FALSE)</f>
        <v>#N/A</v>
      </c>
      <c r="BF52" s="68" t="e">
        <f>VLOOKUP(AP52,'Validation Lists'!$B$232:$C$235,2,FALSE)</f>
        <v>#N/A</v>
      </c>
      <c r="BG52" s="68" t="e">
        <f>VLOOKUP(AQ52,'Validation Lists'!$B$232:$C$235,2,FALSE)</f>
        <v>#N/A</v>
      </c>
      <c r="BI52" s="68" t="e">
        <f>VLOOKUP(V52,'Validation Lists'!$B$229:$C$230,2,FALSE)</f>
        <v>#N/A</v>
      </c>
      <c r="BJ52" s="68" t="e">
        <f>VLOOKUP(W52,'Validation Lists'!$B$229:$C$230,2,FALSE)</f>
        <v>#N/A</v>
      </c>
      <c r="BK52" s="68" t="e">
        <f>VLOOKUP(X52,'Validation Lists'!$B$229:$C$230,2,FALSE)</f>
        <v>#N/A</v>
      </c>
      <c r="BL52" s="68" t="e">
        <f>VLOOKUP(Y52,'Validation Lists'!$B$229:$C$230,2,FALSE)</f>
        <v>#N/A</v>
      </c>
      <c r="BM52" s="68" t="e">
        <f>VLOOKUP(Z52,'Validation Lists'!$B$229:$C$230,2,FALSE)</f>
        <v>#N/A</v>
      </c>
      <c r="BN52" s="68" t="e">
        <f>VLOOKUP(AA52,'Validation Lists'!$B$229:$C$230,2,FALSE)</f>
        <v>#N/A</v>
      </c>
      <c r="BO52" s="68" t="e">
        <f>VLOOKUP(AB52,'Validation Lists'!$B$229:$C$230,2,FALSE)</f>
        <v>#N/A</v>
      </c>
      <c r="BP52" s="68" t="e">
        <f>VLOOKUP(AC52,'Validation Lists'!$B$229:$C$230,2,FALSE)</f>
        <v>#N/A</v>
      </c>
      <c r="BQ52" s="68" t="e">
        <f>VLOOKUP(AD52,'Validation Lists'!$B$229:$C$230,2,FALSE)</f>
        <v>#N/A</v>
      </c>
      <c r="BR52" s="68" t="e">
        <f>VLOOKUP(AE52,'Validation Lists'!$B$229:$C$230,2,FALSE)</f>
        <v>#N/A</v>
      </c>
      <c r="BS52" s="68" t="e">
        <f>VLOOKUP(AF52,'Validation Lists'!$B$229:$C$230,2,FALSE)</f>
        <v>#N/A</v>
      </c>
      <c r="BT52" s="68" t="e">
        <f>VLOOKUP(AG52,'Validation Lists'!$B$229:$C$230,2,FALSE)</f>
        <v>#N/A</v>
      </c>
      <c r="BU52" s="68" t="e">
        <f>VLOOKUP(AH52,'Validation Lists'!$B$229:$C$230,2,FALSE)</f>
        <v>#N/A</v>
      </c>
      <c r="BV52" s="68" t="e">
        <f>VLOOKUP(AI52,'Validation Lists'!$B$229:$C$230,2,FALSE)</f>
        <v>#N/A</v>
      </c>
      <c r="BW52" s="68" t="e">
        <f t="shared" si="0"/>
        <v>#N/A</v>
      </c>
    </row>
    <row r="53" spans="1:75" ht="77.5" customHeight="1" x14ac:dyDescent="0.15">
      <c r="A53" s="29"/>
      <c r="B53" s="29"/>
      <c r="C53" s="29"/>
      <c r="D53" s="29"/>
      <c r="E53" s="29"/>
      <c r="F53" s="30"/>
      <c r="G53" s="30"/>
      <c r="H53" s="52"/>
      <c r="I53" s="52"/>
      <c r="J53" s="52"/>
      <c r="K53" s="52"/>
      <c r="L53" s="52"/>
      <c r="M53" s="52"/>
      <c r="N53" s="52"/>
      <c r="O53" s="53"/>
      <c r="P53" s="53"/>
      <c r="Q53" s="53"/>
      <c r="R53" s="53"/>
      <c r="S53" s="53"/>
      <c r="T53" s="53"/>
      <c r="U53" s="53"/>
      <c r="V53" s="60"/>
      <c r="W53" s="60"/>
      <c r="X53" s="60"/>
      <c r="Y53" s="60"/>
      <c r="Z53" s="60"/>
      <c r="AA53" s="60"/>
      <c r="AB53" s="60"/>
      <c r="AC53" s="60"/>
      <c r="AD53" s="60"/>
      <c r="AE53" s="60"/>
      <c r="AF53" s="60"/>
      <c r="AG53" s="60"/>
      <c r="AH53" s="60"/>
      <c r="AI53" s="60"/>
      <c r="AJ53" s="58"/>
      <c r="AK53" s="58"/>
      <c r="AL53" s="58"/>
      <c r="AM53" s="58"/>
      <c r="AN53" s="58"/>
      <c r="AO53" s="58"/>
      <c r="AP53" s="58"/>
      <c r="AQ53" s="58"/>
      <c r="AR53" s="52" t="e">
        <f t="shared" si="2"/>
        <v>#N/A</v>
      </c>
      <c r="AS53" s="70" t="e">
        <f t="shared" si="1"/>
        <v>#N/A</v>
      </c>
      <c r="AZ53" s="68" t="e">
        <f>VLOOKUP(AJ53,'Validation Lists'!$B$232:$C$235,2,FALSE)</f>
        <v>#N/A</v>
      </c>
      <c r="BA53" s="68" t="e">
        <f>VLOOKUP(AK53,'Validation Lists'!$B$232:$C$235,2,FALSE)</f>
        <v>#N/A</v>
      </c>
      <c r="BB53" s="68" t="e">
        <f>VLOOKUP(AL53,'Validation Lists'!$B$232:$C$235,2,FALSE)</f>
        <v>#N/A</v>
      </c>
      <c r="BC53" s="68" t="e">
        <f>VLOOKUP(AM53,'Validation Lists'!$B$232:$C$235,2,FALSE)</f>
        <v>#N/A</v>
      </c>
      <c r="BD53" s="68" t="e">
        <f>VLOOKUP(AN53,'Validation Lists'!$B$232:$C$235,2,FALSE)</f>
        <v>#N/A</v>
      </c>
      <c r="BE53" s="68" t="e">
        <f>VLOOKUP(AO53,'Validation Lists'!$B$232:$C$235,2,FALSE)</f>
        <v>#N/A</v>
      </c>
      <c r="BF53" s="68" t="e">
        <f>VLOOKUP(AP53,'Validation Lists'!$B$232:$C$235,2,FALSE)</f>
        <v>#N/A</v>
      </c>
      <c r="BG53" s="68" t="e">
        <f>VLOOKUP(AQ53,'Validation Lists'!$B$232:$C$235,2,FALSE)</f>
        <v>#N/A</v>
      </c>
      <c r="BI53" s="68" t="e">
        <f>VLOOKUP(V53,'Validation Lists'!$B$229:$C$230,2,FALSE)</f>
        <v>#N/A</v>
      </c>
      <c r="BJ53" s="68" t="e">
        <f>VLOOKUP(W53,'Validation Lists'!$B$229:$C$230,2,FALSE)</f>
        <v>#N/A</v>
      </c>
      <c r="BK53" s="68" t="e">
        <f>VLOOKUP(X53,'Validation Lists'!$B$229:$C$230,2,FALSE)</f>
        <v>#N/A</v>
      </c>
      <c r="BL53" s="68" t="e">
        <f>VLOOKUP(Y53,'Validation Lists'!$B$229:$C$230,2,FALSE)</f>
        <v>#N/A</v>
      </c>
      <c r="BM53" s="68" t="e">
        <f>VLOOKUP(Z53,'Validation Lists'!$B$229:$C$230,2,FALSE)</f>
        <v>#N/A</v>
      </c>
      <c r="BN53" s="68" t="e">
        <f>VLOOKUP(AA53,'Validation Lists'!$B$229:$C$230,2,FALSE)</f>
        <v>#N/A</v>
      </c>
      <c r="BO53" s="68" t="e">
        <f>VLOOKUP(AB53,'Validation Lists'!$B$229:$C$230,2,FALSE)</f>
        <v>#N/A</v>
      </c>
      <c r="BP53" s="68" t="e">
        <f>VLOOKUP(AC53,'Validation Lists'!$B$229:$C$230,2,FALSE)</f>
        <v>#N/A</v>
      </c>
      <c r="BQ53" s="68" t="e">
        <f>VLOOKUP(AD53,'Validation Lists'!$B$229:$C$230,2,FALSE)</f>
        <v>#N/A</v>
      </c>
      <c r="BR53" s="68" t="e">
        <f>VLOOKUP(AE53,'Validation Lists'!$B$229:$C$230,2,FALSE)</f>
        <v>#N/A</v>
      </c>
      <c r="BS53" s="68" t="e">
        <f>VLOOKUP(AF53,'Validation Lists'!$B$229:$C$230,2,FALSE)</f>
        <v>#N/A</v>
      </c>
      <c r="BT53" s="68" t="e">
        <f>VLOOKUP(AG53,'Validation Lists'!$B$229:$C$230,2,FALSE)</f>
        <v>#N/A</v>
      </c>
      <c r="BU53" s="68" t="e">
        <f>VLOOKUP(AH53,'Validation Lists'!$B$229:$C$230,2,FALSE)</f>
        <v>#N/A</v>
      </c>
      <c r="BV53" s="68" t="e">
        <f>VLOOKUP(AI53,'Validation Lists'!$B$229:$C$230,2,FALSE)</f>
        <v>#N/A</v>
      </c>
      <c r="BW53" s="68" t="e">
        <f t="shared" si="0"/>
        <v>#N/A</v>
      </c>
    </row>
    <row r="54" spans="1:75" ht="77.5" customHeight="1" x14ac:dyDescent="0.15">
      <c r="A54" s="29"/>
      <c r="B54" s="29"/>
      <c r="C54" s="29"/>
      <c r="D54" s="29"/>
      <c r="E54" s="29"/>
      <c r="F54" s="30"/>
      <c r="G54" s="30"/>
      <c r="H54" s="52"/>
      <c r="I54" s="52"/>
      <c r="J54" s="52"/>
      <c r="K54" s="52"/>
      <c r="L54" s="52"/>
      <c r="M54" s="52"/>
      <c r="N54" s="52"/>
      <c r="O54" s="53"/>
      <c r="P54" s="53"/>
      <c r="Q54" s="53"/>
      <c r="R54" s="53"/>
      <c r="S54" s="53"/>
      <c r="T54" s="53"/>
      <c r="U54" s="53"/>
      <c r="V54" s="60"/>
      <c r="W54" s="60"/>
      <c r="X54" s="60"/>
      <c r="Y54" s="60"/>
      <c r="Z54" s="60"/>
      <c r="AA54" s="60"/>
      <c r="AB54" s="60"/>
      <c r="AC54" s="60"/>
      <c r="AD54" s="60"/>
      <c r="AE54" s="60"/>
      <c r="AF54" s="60"/>
      <c r="AG54" s="60"/>
      <c r="AH54" s="60"/>
      <c r="AI54" s="60"/>
      <c r="AJ54" s="58"/>
      <c r="AK54" s="58"/>
      <c r="AL54" s="58"/>
      <c r="AM54" s="58"/>
      <c r="AN54" s="58"/>
      <c r="AO54" s="58"/>
      <c r="AP54" s="58"/>
      <c r="AQ54" s="58"/>
      <c r="AR54" s="52" t="e">
        <f t="shared" si="2"/>
        <v>#N/A</v>
      </c>
      <c r="AS54" s="70" t="e">
        <f t="shared" si="1"/>
        <v>#N/A</v>
      </c>
      <c r="AZ54" s="68" t="e">
        <f>VLOOKUP(AJ54,'Validation Lists'!$B$232:$C$235,2,FALSE)</f>
        <v>#N/A</v>
      </c>
      <c r="BA54" s="68" t="e">
        <f>VLOOKUP(AK54,'Validation Lists'!$B$232:$C$235,2,FALSE)</f>
        <v>#N/A</v>
      </c>
      <c r="BB54" s="68" t="e">
        <f>VLOOKUP(AL54,'Validation Lists'!$B$232:$C$235,2,FALSE)</f>
        <v>#N/A</v>
      </c>
      <c r="BC54" s="68" t="e">
        <f>VLOOKUP(AM54,'Validation Lists'!$B$232:$C$235,2,FALSE)</f>
        <v>#N/A</v>
      </c>
      <c r="BD54" s="68" t="e">
        <f>VLOOKUP(AN54,'Validation Lists'!$B$232:$C$235,2,FALSE)</f>
        <v>#N/A</v>
      </c>
      <c r="BE54" s="68" t="e">
        <f>VLOOKUP(AO54,'Validation Lists'!$B$232:$C$235,2,FALSE)</f>
        <v>#N/A</v>
      </c>
      <c r="BF54" s="68" t="e">
        <f>VLOOKUP(AP54,'Validation Lists'!$B$232:$C$235,2,FALSE)</f>
        <v>#N/A</v>
      </c>
      <c r="BG54" s="68" t="e">
        <f>VLOOKUP(AQ54,'Validation Lists'!$B$232:$C$235,2,FALSE)</f>
        <v>#N/A</v>
      </c>
      <c r="BI54" s="68" t="e">
        <f>VLOOKUP(V54,'Validation Lists'!$B$229:$C$230,2,FALSE)</f>
        <v>#N/A</v>
      </c>
      <c r="BJ54" s="68" t="e">
        <f>VLOOKUP(W54,'Validation Lists'!$B$229:$C$230,2,FALSE)</f>
        <v>#N/A</v>
      </c>
      <c r="BK54" s="68" t="e">
        <f>VLOOKUP(X54,'Validation Lists'!$B$229:$C$230,2,FALSE)</f>
        <v>#N/A</v>
      </c>
      <c r="BL54" s="68" t="e">
        <f>VLOOKUP(Y54,'Validation Lists'!$B$229:$C$230,2,FALSE)</f>
        <v>#N/A</v>
      </c>
      <c r="BM54" s="68" t="e">
        <f>VLOOKUP(Z54,'Validation Lists'!$B$229:$C$230,2,FALSE)</f>
        <v>#N/A</v>
      </c>
      <c r="BN54" s="68" t="e">
        <f>VLOOKUP(AA54,'Validation Lists'!$B$229:$C$230,2,FALSE)</f>
        <v>#N/A</v>
      </c>
      <c r="BO54" s="68" t="e">
        <f>VLOOKUP(AB54,'Validation Lists'!$B$229:$C$230,2,FALSE)</f>
        <v>#N/A</v>
      </c>
      <c r="BP54" s="68" t="e">
        <f>VLOOKUP(AC54,'Validation Lists'!$B$229:$C$230,2,FALSE)</f>
        <v>#N/A</v>
      </c>
      <c r="BQ54" s="68" t="e">
        <f>VLOOKUP(AD54,'Validation Lists'!$B$229:$C$230,2,FALSE)</f>
        <v>#N/A</v>
      </c>
      <c r="BR54" s="68" t="e">
        <f>VLOOKUP(AE54,'Validation Lists'!$B$229:$C$230,2,FALSE)</f>
        <v>#N/A</v>
      </c>
      <c r="BS54" s="68" t="e">
        <f>VLOOKUP(AF54,'Validation Lists'!$B$229:$C$230,2,FALSE)</f>
        <v>#N/A</v>
      </c>
      <c r="BT54" s="68" t="e">
        <f>VLOOKUP(AG54,'Validation Lists'!$B$229:$C$230,2,FALSE)</f>
        <v>#N/A</v>
      </c>
      <c r="BU54" s="68" t="e">
        <f>VLOOKUP(AH54,'Validation Lists'!$B$229:$C$230,2,FALSE)</f>
        <v>#N/A</v>
      </c>
      <c r="BV54" s="68" t="e">
        <f>VLOOKUP(AI54,'Validation Lists'!$B$229:$C$230,2,FALSE)</f>
        <v>#N/A</v>
      </c>
      <c r="BW54" s="68" t="e">
        <f t="shared" si="0"/>
        <v>#N/A</v>
      </c>
    </row>
    <row r="55" spans="1:75" ht="77.5" customHeight="1" x14ac:dyDescent="0.15">
      <c r="A55" s="29"/>
      <c r="B55" s="29"/>
      <c r="C55" s="29"/>
      <c r="D55" s="29"/>
      <c r="E55" s="29"/>
      <c r="F55" s="30"/>
      <c r="G55" s="30"/>
      <c r="H55" s="52"/>
      <c r="I55" s="52"/>
      <c r="J55" s="52"/>
      <c r="K55" s="52"/>
      <c r="L55" s="52"/>
      <c r="M55" s="52"/>
      <c r="N55" s="52"/>
      <c r="O55" s="53"/>
      <c r="P55" s="53"/>
      <c r="Q55" s="53"/>
      <c r="R55" s="53"/>
      <c r="S55" s="53"/>
      <c r="T55" s="53"/>
      <c r="U55" s="53"/>
      <c r="V55" s="60"/>
      <c r="W55" s="60"/>
      <c r="X55" s="60"/>
      <c r="Y55" s="60"/>
      <c r="Z55" s="60"/>
      <c r="AA55" s="60"/>
      <c r="AB55" s="60"/>
      <c r="AC55" s="60"/>
      <c r="AD55" s="60"/>
      <c r="AE55" s="60"/>
      <c r="AF55" s="60"/>
      <c r="AG55" s="60"/>
      <c r="AH55" s="60"/>
      <c r="AI55" s="60"/>
      <c r="AJ55" s="58"/>
      <c r="AK55" s="58"/>
      <c r="AL55" s="58"/>
      <c r="AM55" s="58"/>
      <c r="AN55" s="58"/>
      <c r="AO55" s="58"/>
      <c r="AP55" s="58"/>
      <c r="AQ55" s="58"/>
      <c r="AR55" s="52" t="e">
        <f t="shared" si="2"/>
        <v>#N/A</v>
      </c>
      <c r="AS55" s="70" t="e">
        <f t="shared" si="1"/>
        <v>#N/A</v>
      </c>
      <c r="AZ55" s="68" t="e">
        <f>VLOOKUP(AJ55,'Validation Lists'!$B$232:$C$235,2,FALSE)</f>
        <v>#N/A</v>
      </c>
      <c r="BA55" s="68" t="e">
        <f>VLOOKUP(AK55,'Validation Lists'!$B$232:$C$235,2,FALSE)</f>
        <v>#N/A</v>
      </c>
      <c r="BB55" s="68" t="e">
        <f>VLOOKUP(AL55,'Validation Lists'!$B$232:$C$235,2,FALSE)</f>
        <v>#N/A</v>
      </c>
      <c r="BC55" s="68" t="e">
        <f>VLOOKUP(AM55,'Validation Lists'!$B$232:$C$235,2,FALSE)</f>
        <v>#N/A</v>
      </c>
      <c r="BD55" s="68" t="e">
        <f>VLOOKUP(AN55,'Validation Lists'!$B$232:$C$235,2,FALSE)</f>
        <v>#N/A</v>
      </c>
      <c r="BE55" s="68" t="e">
        <f>VLOOKUP(AO55,'Validation Lists'!$B$232:$C$235,2,FALSE)</f>
        <v>#N/A</v>
      </c>
      <c r="BF55" s="68" t="e">
        <f>VLOOKUP(AP55,'Validation Lists'!$B$232:$C$235,2,FALSE)</f>
        <v>#N/A</v>
      </c>
      <c r="BG55" s="68" t="e">
        <f>VLOOKUP(AQ55,'Validation Lists'!$B$232:$C$235,2,FALSE)</f>
        <v>#N/A</v>
      </c>
      <c r="BI55" s="68" t="e">
        <f>VLOOKUP(V55,'Validation Lists'!$B$229:$C$230,2,FALSE)</f>
        <v>#N/A</v>
      </c>
      <c r="BJ55" s="68" t="e">
        <f>VLOOKUP(W55,'Validation Lists'!$B$229:$C$230,2,FALSE)</f>
        <v>#N/A</v>
      </c>
      <c r="BK55" s="68" t="e">
        <f>VLOOKUP(X55,'Validation Lists'!$B$229:$C$230,2,FALSE)</f>
        <v>#N/A</v>
      </c>
      <c r="BL55" s="68" t="e">
        <f>VLOOKUP(Y55,'Validation Lists'!$B$229:$C$230,2,FALSE)</f>
        <v>#N/A</v>
      </c>
      <c r="BM55" s="68" t="e">
        <f>VLOOKUP(Z55,'Validation Lists'!$B$229:$C$230,2,FALSE)</f>
        <v>#N/A</v>
      </c>
      <c r="BN55" s="68" t="e">
        <f>VLOOKUP(AA55,'Validation Lists'!$B$229:$C$230,2,FALSE)</f>
        <v>#N/A</v>
      </c>
      <c r="BO55" s="68" t="e">
        <f>VLOOKUP(AB55,'Validation Lists'!$B$229:$C$230,2,FALSE)</f>
        <v>#N/A</v>
      </c>
      <c r="BP55" s="68" t="e">
        <f>VLOOKUP(AC55,'Validation Lists'!$B$229:$C$230,2,FALSE)</f>
        <v>#N/A</v>
      </c>
      <c r="BQ55" s="68" t="e">
        <f>VLOOKUP(AD55,'Validation Lists'!$B$229:$C$230,2,FALSE)</f>
        <v>#N/A</v>
      </c>
      <c r="BR55" s="68" t="e">
        <f>VLOOKUP(AE55,'Validation Lists'!$B$229:$C$230,2,FALSE)</f>
        <v>#N/A</v>
      </c>
      <c r="BS55" s="68" t="e">
        <f>VLOOKUP(AF55,'Validation Lists'!$B$229:$C$230,2,FALSE)</f>
        <v>#N/A</v>
      </c>
      <c r="BT55" s="68" t="e">
        <f>VLOOKUP(AG55,'Validation Lists'!$B$229:$C$230,2,FALSE)</f>
        <v>#N/A</v>
      </c>
      <c r="BU55" s="68" t="e">
        <f>VLOOKUP(AH55,'Validation Lists'!$B$229:$C$230,2,FALSE)</f>
        <v>#N/A</v>
      </c>
      <c r="BV55" s="68" t="e">
        <f>VLOOKUP(AI55,'Validation Lists'!$B$229:$C$230,2,FALSE)</f>
        <v>#N/A</v>
      </c>
      <c r="BW55" s="68" t="e">
        <f t="shared" si="0"/>
        <v>#N/A</v>
      </c>
    </row>
    <row r="56" spans="1:75" ht="77.5" customHeight="1" x14ac:dyDescent="0.15">
      <c r="A56" s="29"/>
      <c r="B56" s="29"/>
      <c r="C56" s="29"/>
      <c r="D56" s="29"/>
      <c r="E56" s="29"/>
      <c r="F56" s="30"/>
      <c r="G56" s="30"/>
      <c r="H56" s="52"/>
      <c r="I56" s="52"/>
      <c r="J56" s="52"/>
      <c r="K56" s="52"/>
      <c r="L56" s="52"/>
      <c r="M56" s="52"/>
      <c r="N56" s="52"/>
      <c r="O56" s="53"/>
      <c r="P56" s="53"/>
      <c r="Q56" s="53"/>
      <c r="R56" s="53"/>
      <c r="S56" s="53"/>
      <c r="T56" s="53"/>
      <c r="U56" s="53"/>
      <c r="V56" s="60"/>
      <c r="W56" s="60"/>
      <c r="X56" s="60"/>
      <c r="Y56" s="60"/>
      <c r="Z56" s="60"/>
      <c r="AA56" s="60"/>
      <c r="AB56" s="60"/>
      <c r="AC56" s="60"/>
      <c r="AD56" s="60"/>
      <c r="AE56" s="60"/>
      <c r="AF56" s="60"/>
      <c r="AG56" s="60"/>
      <c r="AH56" s="60"/>
      <c r="AI56" s="60"/>
      <c r="AJ56" s="58"/>
      <c r="AK56" s="58"/>
      <c r="AL56" s="58"/>
      <c r="AM56" s="58"/>
      <c r="AN56" s="58"/>
      <c r="AO56" s="58"/>
      <c r="AP56" s="58"/>
      <c r="AQ56" s="58"/>
      <c r="AR56" s="52" t="e">
        <f t="shared" si="2"/>
        <v>#N/A</v>
      </c>
      <c r="AS56" s="70" t="e">
        <f t="shared" si="1"/>
        <v>#N/A</v>
      </c>
      <c r="AZ56" s="68" t="e">
        <f>VLOOKUP(AJ56,'Validation Lists'!$B$232:$C$235,2,FALSE)</f>
        <v>#N/A</v>
      </c>
      <c r="BA56" s="68" t="e">
        <f>VLOOKUP(AK56,'Validation Lists'!$B$232:$C$235,2,FALSE)</f>
        <v>#N/A</v>
      </c>
      <c r="BB56" s="68" t="e">
        <f>VLOOKUP(AL56,'Validation Lists'!$B$232:$C$235,2,FALSE)</f>
        <v>#N/A</v>
      </c>
      <c r="BC56" s="68" t="e">
        <f>VLOOKUP(AM56,'Validation Lists'!$B$232:$C$235,2,FALSE)</f>
        <v>#N/A</v>
      </c>
      <c r="BD56" s="68" t="e">
        <f>VLOOKUP(AN56,'Validation Lists'!$B$232:$C$235,2,FALSE)</f>
        <v>#N/A</v>
      </c>
      <c r="BE56" s="68" t="e">
        <f>VLOOKUP(AO56,'Validation Lists'!$B$232:$C$235,2,FALSE)</f>
        <v>#N/A</v>
      </c>
      <c r="BF56" s="68" t="e">
        <f>VLOOKUP(AP56,'Validation Lists'!$B$232:$C$235,2,FALSE)</f>
        <v>#N/A</v>
      </c>
      <c r="BG56" s="68" t="e">
        <f>VLOOKUP(AQ56,'Validation Lists'!$B$232:$C$235,2,FALSE)</f>
        <v>#N/A</v>
      </c>
      <c r="BI56" s="68" t="e">
        <f>VLOOKUP(V56,'Validation Lists'!$B$229:$C$230,2,FALSE)</f>
        <v>#N/A</v>
      </c>
      <c r="BJ56" s="68" t="e">
        <f>VLOOKUP(W56,'Validation Lists'!$B$229:$C$230,2,FALSE)</f>
        <v>#N/A</v>
      </c>
      <c r="BK56" s="68" t="e">
        <f>VLOOKUP(X56,'Validation Lists'!$B$229:$C$230,2,FALSE)</f>
        <v>#N/A</v>
      </c>
      <c r="BL56" s="68" t="e">
        <f>VLOOKUP(Y56,'Validation Lists'!$B$229:$C$230,2,FALSE)</f>
        <v>#N/A</v>
      </c>
      <c r="BM56" s="68" t="e">
        <f>VLOOKUP(Z56,'Validation Lists'!$B$229:$C$230,2,FALSE)</f>
        <v>#N/A</v>
      </c>
      <c r="BN56" s="68" t="e">
        <f>VLOOKUP(AA56,'Validation Lists'!$B$229:$C$230,2,FALSE)</f>
        <v>#N/A</v>
      </c>
      <c r="BO56" s="68" t="e">
        <f>VLOOKUP(AB56,'Validation Lists'!$B$229:$C$230,2,FALSE)</f>
        <v>#N/A</v>
      </c>
      <c r="BP56" s="68" t="e">
        <f>VLOOKUP(AC56,'Validation Lists'!$B$229:$C$230,2,FALSE)</f>
        <v>#N/A</v>
      </c>
      <c r="BQ56" s="68" t="e">
        <f>VLOOKUP(AD56,'Validation Lists'!$B$229:$C$230,2,FALSE)</f>
        <v>#N/A</v>
      </c>
      <c r="BR56" s="68" t="e">
        <f>VLOOKUP(AE56,'Validation Lists'!$B$229:$C$230,2,FALSE)</f>
        <v>#N/A</v>
      </c>
      <c r="BS56" s="68" t="e">
        <f>VLOOKUP(AF56,'Validation Lists'!$B$229:$C$230,2,FALSE)</f>
        <v>#N/A</v>
      </c>
      <c r="BT56" s="68" t="e">
        <f>VLOOKUP(AG56,'Validation Lists'!$B$229:$C$230,2,FALSE)</f>
        <v>#N/A</v>
      </c>
      <c r="BU56" s="68" t="e">
        <f>VLOOKUP(AH56,'Validation Lists'!$B$229:$C$230,2,FALSE)</f>
        <v>#N/A</v>
      </c>
      <c r="BV56" s="68" t="e">
        <f>VLOOKUP(AI56,'Validation Lists'!$B$229:$C$230,2,FALSE)</f>
        <v>#N/A</v>
      </c>
      <c r="BW56" s="68" t="e">
        <f t="shared" si="0"/>
        <v>#N/A</v>
      </c>
    </row>
    <row r="57" spans="1:75" ht="77.5" customHeight="1" x14ac:dyDescent="0.15">
      <c r="A57" s="29"/>
      <c r="B57" s="29"/>
      <c r="C57" s="29"/>
      <c r="D57" s="29"/>
      <c r="E57" s="29"/>
      <c r="F57" s="30"/>
      <c r="G57" s="30"/>
      <c r="H57" s="52"/>
      <c r="I57" s="52"/>
      <c r="J57" s="52"/>
      <c r="K57" s="52"/>
      <c r="L57" s="52"/>
      <c r="M57" s="52"/>
      <c r="N57" s="52"/>
      <c r="O57" s="53"/>
      <c r="P57" s="53"/>
      <c r="Q57" s="53"/>
      <c r="R57" s="53"/>
      <c r="S57" s="53"/>
      <c r="T57" s="53"/>
      <c r="U57" s="53"/>
      <c r="V57" s="60"/>
      <c r="W57" s="60"/>
      <c r="X57" s="60"/>
      <c r="Y57" s="60"/>
      <c r="Z57" s="60"/>
      <c r="AA57" s="60"/>
      <c r="AB57" s="60"/>
      <c r="AC57" s="60"/>
      <c r="AD57" s="60"/>
      <c r="AE57" s="60"/>
      <c r="AF57" s="60"/>
      <c r="AG57" s="60"/>
      <c r="AH57" s="60"/>
      <c r="AI57" s="60"/>
      <c r="AJ57" s="58"/>
      <c r="AK57" s="58"/>
      <c r="AL57" s="58"/>
      <c r="AM57" s="58"/>
      <c r="AN57" s="58"/>
      <c r="AO57" s="58"/>
      <c r="AP57" s="58"/>
      <c r="AQ57" s="58"/>
      <c r="AR57" s="52" t="e">
        <f t="shared" si="2"/>
        <v>#N/A</v>
      </c>
      <c r="AS57" s="70" t="e">
        <f t="shared" si="1"/>
        <v>#N/A</v>
      </c>
      <c r="AZ57" s="68" t="e">
        <f>VLOOKUP(AJ57,'Validation Lists'!$B$232:$C$235,2,FALSE)</f>
        <v>#N/A</v>
      </c>
      <c r="BA57" s="68" t="e">
        <f>VLOOKUP(AK57,'Validation Lists'!$B$232:$C$235,2,FALSE)</f>
        <v>#N/A</v>
      </c>
      <c r="BB57" s="68" t="e">
        <f>VLOOKUP(AL57,'Validation Lists'!$B$232:$C$235,2,FALSE)</f>
        <v>#N/A</v>
      </c>
      <c r="BC57" s="68" t="e">
        <f>VLOOKUP(AM57,'Validation Lists'!$B$232:$C$235,2,FALSE)</f>
        <v>#N/A</v>
      </c>
      <c r="BD57" s="68" t="e">
        <f>VLOOKUP(AN57,'Validation Lists'!$B$232:$C$235,2,FALSE)</f>
        <v>#N/A</v>
      </c>
      <c r="BE57" s="68" t="e">
        <f>VLOOKUP(AO57,'Validation Lists'!$B$232:$C$235,2,FALSE)</f>
        <v>#N/A</v>
      </c>
      <c r="BF57" s="68" t="e">
        <f>VLOOKUP(AP57,'Validation Lists'!$B$232:$C$235,2,FALSE)</f>
        <v>#N/A</v>
      </c>
      <c r="BG57" s="68" t="e">
        <f>VLOOKUP(AQ57,'Validation Lists'!$B$232:$C$235,2,FALSE)</f>
        <v>#N/A</v>
      </c>
      <c r="BI57" s="68" t="e">
        <f>VLOOKUP(V57,'Validation Lists'!$B$229:$C$230,2,FALSE)</f>
        <v>#N/A</v>
      </c>
      <c r="BJ57" s="68" t="e">
        <f>VLOOKUP(W57,'Validation Lists'!$B$229:$C$230,2,FALSE)</f>
        <v>#N/A</v>
      </c>
      <c r="BK57" s="68" t="e">
        <f>VLOOKUP(X57,'Validation Lists'!$B$229:$C$230,2,FALSE)</f>
        <v>#N/A</v>
      </c>
      <c r="BL57" s="68" t="e">
        <f>VLOOKUP(Y57,'Validation Lists'!$B$229:$C$230,2,FALSE)</f>
        <v>#N/A</v>
      </c>
      <c r="BM57" s="68" t="e">
        <f>VLOOKUP(Z57,'Validation Lists'!$B$229:$C$230,2,FALSE)</f>
        <v>#N/A</v>
      </c>
      <c r="BN57" s="68" t="e">
        <f>VLOOKUP(AA57,'Validation Lists'!$B$229:$C$230,2,FALSE)</f>
        <v>#N/A</v>
      </c>
      <c r="BO57" s="68" t="e">
        <f>VLOOKUP(AB57,'Validation Lists'!$B$229:$C$230,2,FALSE)</f>
        <v>#N/A</v>
      </c>
      <c r="BP57" s="68" t="e">
        <f>VLOOKUP(AC57,'Validation Lists'!$B$229:$C$230,2,FALSE)</f>
        <v>#N/A</v>
      </c>
      <c r="BQ57" s="68" t="e">
        <f>VLOOKUP(AD57,'Validation Lists'!$B$229:$C$230,2,FALSE)</f>
        <v>#N/A</v>
      </c>
      <c r="BR57" s="68" t="e">
        <f>VLOOKUP(AE57,'Validation Lists'!$B$229:$C$230,2,FALSE)</f>
        <v>#N/A</v>
      </c>
      <c r="BS57" s="68" t="e">
        <f>VLOOKUP(AF57,'Validation Lists'!$B$229:$C$230,2,FALSE)</f>
        <v>#N/A</v>
      </c>
      <c r="BT57" s="68" t="e">
        <f>VLOOKUP(AG57,'Validation Lists'!$B$229:$C$230,2,FALSE)</f>
        <v>#N/A</v>
      </c>
      <c r="BU57" s="68" t="e">
        <f>VLOOKUP(AH57,'Validation Lists'!$B$229:$C$230,2,FALSE)</f>
        <v>#N/A</v>
      </c>
      <c r="BV57" s="68" t="e">
        <f>VLOOKUP(AI57,'Validation Lists'!$B$229:$C$230,2,FALSE)</f>
        <v>#N/A</v>
      </c>
      <c r="BW57" s="68" t="e">
        <f t="shared" si="0"/>
        <v>#N/A</v>
      </c>
    </row>
    <row r="58" spans="1:75" ht="77.5" customHeight="1" x14ac:dyDescent="0.15">
      <c r="A58" s="29"/>
      <c r="B58" s="29"/>
      <c r="C58" s="29"/>
      <c r="D58" s="29"/>
      <c r="E58" s="29"/>
      <c r="F58" s="30"/>
      <c r="G58" s="30"/>
      <c r="H58" s="52"/>
      <c r="I58" s="52"/>
      <c r="J58" s="52"/>
      <c r="K58" s="52"/>
      <c r="L58" s="52"/>
      <c r="M58" s="52"/>
      <c r="N58" s="52"/>
      <c r="O58" s="53"/>
      <c r="P58" s="53"/>
      <c r="Q58" s="53"/>
      <c r="R58" s="53"/>
      <c r="S58" s="53"/>
      <c r="T58" s="53"/>
      <c r="U58" s="53"/>
      <c r="V58" s="60"/>
      <c r="W58" s="60"/>
      <c r="X58" s="60"/>
      <c r="Y58" s="60"/>
      <c r="Z58" s="60"/>
      <c r="AA58" s="60"/>
      <c r="AB58" s="60"/>
      <c r="AC58" s="60"/>
      <c r="AD58" s="60"/>
      <c r="AE58" s="60"/>
      <c r="AF58" s="60"/>
      <c r="AG58" s="60"/>
      <c r="AH58" s="60"/>
      <c r="AI58" s="60"/>
      <c r="AJ58" s="58"/>
      <c r="AK58" s="58"/>
      <c r="AL58" s="58"/>
      <c r="AM58" s="58"/>
      <c r="AN58" s="58"/>
      <c r="AO58" s="58"/>
      <c r="AP58" s="58"/>
      <c r="AQ58" s="58"/>
      <c r="AR58" s="52" t="e">
        <f t="shared" si="2"/>
        <v>#N/A</v>
      </c>
      <c r="AS58" s="70" t="e">
        <f t="shared" si="1"/>
        <v>#N/A</v>
      </c>
      <c r="AZ58" s="68" t="e">
        <f>VLOOKUP(AJ58,'Validation Lists'!$B$232:$C$235,2,FALSE)</f>
        <v>#N/A</v>
      </c>
      <c r="BA58" s="68" t="e">
        <f>VLOOKUP(AK58,'Validation Lists'!$B$232:$C$235,2,FALSE)</f>
        <v>#N/A</v>
      </c>
      <c r="BB58" s="68" t="e">
        <f>VLOOKUP(AL58,'Validation Lists'!$B$232:$C$235,2,FALSE)</f>
        <v>#N/A</v>
      </c>
      <c r="BC58" s="68" t="e">
        <f>VLOOKUP(AM58,'Validation Lists'!$B$232:$C$235,2,FALSE)</f>
        <v>#N/A</v>
      </c>
      <c r="BD58" s="68" t="e">
        <f>VLOOKUP(AN58,'Validation Lists'!$B$232:$C$235,2,FALSE)</f>
        <v>#N/A</v>
      </c>
      <c r="BE58" s="68" t="e">
        <f>VLOOKUP(AO58,'Validation Lists'!$B$232:$C$235,2,FALSE)</f>
        <v>#N/A</v>
      </c>
      <c r="BF58" s="68" t="e">
        <f>VLOOKUP(AP58,'Validation Lists'!$B$232:$C$235,2,FALSE)</f>
        <v>#N/A</v>
      </c>
      <c r="BG58" s="68" t="e">
        <f>VLOOKUP(AQ58,'Validation Lists'!$B$232:$C$235,2,FALSE)</f>
        <v>#N/A</v>
      </c>
      <c r="BI58" s="68" t="e">
        <f>VLOOKUP(V58,'Validation Lists'!$B$229:$C$230,2,FALSE)</f>
        <v>#N/A</v>
      </c>
      <c r="BJ58" s="68" t="e">
        <f>VLOOKUP(W58,'Validation Lists'!$B$229:$C$230,2,FALSE)</f>
        <v>#N/A</v>
      </c>
      <c r="BK58" s="68" t="e">
        <f>VLOOKUP(X58,'Validation Lists'!$B$229:$C$230,2,FALSE)</f>
        <v>#N/A</v>
      </c>
      <c r="BL58" s="68" t="e">
        <f>VLOOKUP(Y58,'Validation Lists'!$B$229:$C$230,2,FALSE)</f>
        <v>#N/A</v>
      </c>
      <c r="BM58" s="68" t="e">
        <f>VLOOKUP(Z58,'Validation Lists'!$B$229:$C$230,2,FALSE)</f>
        <v>#N/A</v>
      </c>
      <c r="BN58" s="68" t="e">
        <f>VLOOKUP(AA58,'Validation Lists'!$B$229:$C$230,2,FALSE)</f>
        <v>#N/A</v>
      </c>
      <c r="BO58" s="68" t="e">
        <f>VLOOKUP(AB58,'Validation Lists'!$B$229:$C$230,2,FALSE)</f>
        <v>#N/A</v>
      </c>
      <c r="BP58" s="68" t="e">
        <f>VLOOKUP(AC58,'Validation Lists'!$B$229:$C$230,2,FALSE)</f>
        <v>#N/A</v>
      </c>
      <c r="BQ58" s="68" t="e">
        <f>VLOOKUP(AD58,'Validation Lists'!$B$229:$C$230,2,FALSE)</f>
        <v>#N/A</v>
      </c>
      <c r="BR58" s="68" t="e">
        <f>VLOOKUP(AE58,'Validation Lists'!$B$229:$C$230,2,FALSE)</f>
        <v>#N/A</v>
      </c>
      <c r="BS58" s="68" t="e">
        <f>VLOOKUP(AF58,'Validation Lists'!$B$229:$C$230,2,FALSE)</f>
        <v>#N/A</v>
      </c>
      <c r="BT58" s="68" t="e">
        <f>VLOOKUP(AG58,'Validation Lists'!$B$229:$C$230,2,FALSE)</f>
        <v>#N/A</v>
      </c>
      <c r="BU58" s="68" t="e">
        <f>VLOOKUP(AH58,'Validation Lists'!$B$229:$C$230,2,FALSE)</f>
        <v>#N/A</v>
      </c>
      <c r="BV58" s="68" t="e">
        <f>VLOOKUP(AI58,'Validation Lists'!$B$229:$C$230,2,FALSE)</f>
        <v>#N/A</v>
      </c>
      <c r="BW58" s="68" t="e">
        <f t="shared" si="0"/>
        <v>#N/A</v>
      </c>
    </row>
    <row r="59" spans="1:75" ht="77.5" customHeight="1" x14ac:dyDescent="0.15">
      <c r="A59" s="29"/>
      <c r="B59" s="29"/>
      <c r="C59" s="29"/>
      <c r="D59" s="29"/>
      <c r="E59" s="29"/>
      <c r="F59" s="30"/>
      <c r="G59" s="30"/>
      <c r="H59" s="52"/>
      <c r="I59" s="52"/>
      <c r="J59" s="52"/>
      <c r="K59" s="52"/>
      <c r="L59" s="52"/>
      <c r="M59" s="52"/>
      <c r="N59" s="52"/>
      <c r="O59" s="53"/>
      <c r="P59" s="53"/>
      <c r="Q59" s="53"/>
      <c r="R59" s="53"/>
      <c r="S59" s="53"/>
      <c r="T59" s="53"/>
      <c r="U59" s="53"/>
      <c r="V59" s="60"/>
      <c r="W59" s="60"/>
      <c r="X59" s="60"/>
      <c r="Y59" s="60"/>
      <c r="Z59" s="60"/>
      <c r="AA59" s="60"/>
      <c r="AB59" s="60"/>
      <c r="AC59" s="60"/>
      <c r="AD59" s="60"/>
      <c r="AE59" s="60"/>
      <c r="AF59" s="60"/>
      <c r="AG59" s="60"/>
      <c r="AH59" s="60"/>
      <c r="AI59" s="60"/>
      <c r="AJ59" s="58"/>
      <c r="AK59" s="58"/>
      <c r="AL59" s="58"/>
      <c r="AM59" s="58"/>
      <c r="AN59" s="58"/>
      <c r="AO59" s="58"/>
      <c r="AP59" s="58"/>
      <c r="AQ59" s="58"/>
      <c r="AR59" s="52" t="e">
        <f t="shared" si="2"/>
        <v>#N/A</v>
      </c>
      <c r="AS59" s="70" t="e">
        <f t="shared" si="1"/>
        <v>#N/A</v>
      </c>
      <c r="AZ59" s="68" t="e">
        <f>VLOOKUP(AJ59,'Validation Lists'!$B$232:$C$235,2,FALSE)</f>
        <v>#N/A</v>
      </c>
      <c r="BA59" s="68" t="e">
        <f>VLOOKUP(AK59,'Validation Lists'!$B$232:$C$235,2,FALSE)</f>
        <v>#N/A</v>
      </c>
      <c r="BB59" s="68" t="e">
        <f>VLOOKUP(AL59,'Validation Lists'!$B$232:$C$235,2,FALSE)</f>
        <v>#N/A</v>
      </c>
      <c r="BC59" s="68" t="e">
        <f>VLOOKUP(AM59,'Validation Lists'!$B$232:$C$235,2,FALSE)</f>
        <v>#N/A</v>
      </c>
      <c r="BD59" s="68" t="e">
        <f>VLOOKUP(AN59,'Validation Lists'!$B$232:$C$235,2,FALSE)</f>
        <v>#N/A</v>
      </c>
      <c r="BE59" s="68" t="e">
        <f>VLOOKUP(AO59,'Validation Lists'!$B$232:$C$235,2,FALSE)</f>
        <v>#N/A</v>
      </c>
      <c r="BF59" s="68" t="e">
        <f>VLOOKUP(AP59,'Validation Lists'!$B$232:$C$235,2,FALSE)</f>
        <v>#N/A</v>
      </c>
      <c r="BG59" s="68" t="e">
        <f>VLOOKUP(AQ59,'Validation Lists'!$B$232:$C$235,2,FALSE)</f>
        <v>#N/A</v>
      </c>
      <c r="BI59" s="68" t="e">
        <f>VLOOKUP(V59,'Validation Lists'!$B$229:$C$230,2,FALSE)</f>
        <v>#N/A</v>
      </c>
      <c r="BJ59" s="68" t="e">
        <f>VLOOKUP(W59,'Validation Lists'!$B$229:$C$230,2,FALSE)</f>
        <v>#N/A</v>
      </c>
      <c r="BK59" s="68" t="e">
        <f>VLOOKUP(X59,'Validation Lists'!$B$229:$C$230,2,FALSE)</f>
        <v>#N/A</v>
      </c>
      <c r="BL59" s="68" t="e">
        <f>VLOOKUP(Y59,'Validation Lists'!$B$229:$C$230,2,FALSE)</f>
        <v>#N/A</v>
      </c>
      <c r="BM59" s="68" t="e">
        <f>VLOOKUP(Z59,'Validation Lists'!$B$229:$C$230,2,FALSE)</f>
        <v>#N/A</v>
      </c>
      <c r="BN59" s="68" t="e">
        <f>VLOOKUP(AA59,'Validation Lists'!$B$229:$C$230,2,FALSE)</f>
        <v>#N/A</v>
      </c>
      <c r="BO59" s="68" t="e">
        <f>VLOOKUP(AB59,'Validation Lists'!$B$229:$C$230,2,FALSE)</f>
        <v>#N/A</v>
      </c>
      <c r="BP59" s="68" t="e">
        <f>VLOOKUP(AC59,'Validation Lists'!$B$229:$C$230,2,FALSE)</f>
        <v>#N/A</v>
      </c>
      <c r="BQ59" s="68" t="e">
        <f>VLOOKUP(AD59,'Validation Lists'!$B$229:$C$230,2,FALSE)</f>
        <v>#N/A</v>
      </c>
      <c r="BR59" s="68" t="e">
        <f>VLOOKUP(AE59,'Validation Lists'!$B$229:$C$230,2,FALSE)</f>
        <v>#N/A</v>
      </c>
      <c r="BS59" s="68" t="e">
        <f>VLOOKUP(AF59,'Validation Lists'!$B$229:$C$230,2,FALSE)</f>
        <v>#N/A</v>
      </c>
      <c r="BT59" s="68" t="e">
        <f>VLOOKUP(AG59,'Validation Lists'!$B$229:$C$230,2,FALSE)</f>
        <v>#N/A</v>
      </c>
      <c r="BU59" s="68" t="e">
        <f>VLOOKUP(AH59,'Validation Lists'!$B$229:$C$230,2,FALSE)</f>
        <v>#N/A</v>
      </c>
      <c r="BV59" s="68" t="e">
        <f>VLOOKUP(AI59,'Validation Lists'!$B$229:$C$230,2,FALSE)</f>
        <v>#N/A</v>
      </c>
      <c r="BW59" s="68" t="e">
        <f t="shared" si="0"/>
        <v>#N/A</v>
      </c>
    </row>
    <row r="60" spans="1:75" ht="77.5" customHeight="1" x14ac:dyDescent="0.15">
      <c r="A60" s="29"/>
      <c r="B60" s="29"/>
      <c r="C60" s="29"/>
      <c r="D60" s="29"/>
      <c r="E60" s="29"/>
      <c r="F60" s="30"/>
      <c r="G60" s="30"/>
      <c r="H60" s="52"/>
      <c r="I60" s="52"/>
      <c r="J60" s="52"/>
      <c r="K60" s="52"/>
      <c r="L60" s="52"/>
      <c r="M60" s="52"/>
      <c r="N60" s="52"/>
      <c r="O60" s="53"/>
      <c r="P60" s="53"/>
      <c r="Q60" s="53"/>
      <c r="R60" s="53"/>
      <c r="S60" s="53"/>
      <c r="T60" s="53"/>
      <c r="U60" s="53"/>
      <c r="V60" s="60"/>
      <c r="W60" s="60"/>
      <c r="X60" s="60"/>
      <c r="Y60" s="60"/>
      <c r="Z60" s="60"/>
      <c r="AA60" s="60"/>
      <c r="AB60" s="60"/>
      <c r="AC60" s="60"/>
      <c r="AD60" s="60"/>
      <c r="AE60" s="60"/>
      <c r="AF60" s="60"/>
      <c r="AG60" s="60"/>
      <c r="AH60" s="60"/>
      <c r="AI60" s="60"/>
      <c r="AJ60" s="58"/>
      <c r="AK60" s="58"/>
      <c r="AL60" s="58"/>
      <c r="AM60" s="58"/>
      <c r="AN60" s="58"/>
      <c r="AO60" s="58"/>
      <c r="AP60" s="58"/>
      <c r="AQ60" s="58"/>
      <c r="AR60" s="52" t="e">
        <f t="shared" si="2"/>
        <v>#N/A</v>
      </c>
      <c r="AS60" s="70" t="e">
        <f t="shared" si="1"/>
        <v>#N/A</v>
      </c>
      <c r="AZ60" s="68" t="e">
        <f>VLOOKUP(AJ60,'Validation Lists'!$B$232:$C$235,2,FALSE)</f>
        <v>#N/A</v>
      </c>
      <c r="BA60" s="68" t="e">
        <f>VLOOKUP(AK60,'Validation Lists'!$B$232:$C$235,2,FALSE)</f>
        <v>#N/A</v>
      </c>
      <c r="BB60" s="68" t="e">
        <f>VLOOKUP(AL60,'Validation Lists'!$B$232:$C$235,2,FALSE)</f>
        <v>#N/A</v>
      </c>
      <c r="BC60" s="68" t="e">
        <f>VLOOKUP(AM60,'Validation Lists'!$B$232:$C$235,2,FALSE)</f>
        <v>#N/A</v>
      </c>
      <c r="BD60" s="68" t="e">
        <f>VLOOKUP(AN60,'Validation Lists'!$B$232:$C$235,2,FALSE)</f>
        <v>#N/A</v>
      </c>
      <c r="BE60" s="68" t="e">
        <f>VLOOKUP(AO60,'Validation Lists'!$B$232:$C$235,2,FALSE)</f>
        <v>#N/A</v>
      </c>
      <c r="BF60" s="68" t="e">
        <f>VLOOKUP(AP60,'Validation Lists'!$B$232:$C$235,2,FALSE)</f>
        <v>#N/A</v>
      </c>
      <c r="BG60" s="68" t="e">
        <f>VLOOKUP(AQ60,'Validation Lists'!$B$232:$C$235,2,FALSE)</f>
        <v>#N/A</v>
      </c>
      <c r="BI60" s="68" t="e">
        <f>VLOOKUP(V60,'Validation Lists'!$B$229:$C$230,2,FALSE)</f>
        <v>#N/A</v>
      </c>
      <c r="BJ60" s="68" t="e">
        <f>VLOOKUP(W60,'Validation Lists'!$B$229:$C$230,2,FALSE)</f>
        <v>#N/A</v>
      </c>
      <c r="BK60" s="68" t="e">
        <f>VLOOKUP(X60,'Validation Lists'!$B$229:$C$230,2,FALSE)</f>
        <v>#N/A</v>
      </c>
      <c r="BL60" s="68" t="e">
        <f>VLOOKUP(Y60,'Validation Lists'!$B$229:$C$230,2,FALSE)</f>
        <v>#N/A</v>
      </c>
      <c r="BM60" s="68" t="e">
        <f>VLOOKUP(Z60,'Validation Lists'!$B$229:$C$230,2,FALSE)</f>
        <v>#N/A</v>
      </c>
      <c r="BN60" s="68" t="e">
        <f>VLOOKUP(AA60,'Validation Lists'!$B$229:$C$230,2,FALSE)</f>
        <v>#N/A</v>
      </c>
      <c r="BO60" s="68" t="e">
        <f>VLOOKUP(AB60,'Validation Lists'!$B$229:$C$230,2,FALSE)</f>
        <v>#N/A</v>
      </c>
      <c r="BP60" s="68" t="e">
        <f>VLOOKUP(AC60,'Validation Lists'!$B$229:$C$230,2,FALSE)</f>
        <v>#N/A</v>
      </c>
      <c r="BQ60" s="68" t="e">
        <f>VLOOKUP(AD60,'Validation Lists'!$B$229:$C$230,2,FALSE)</f>
        <v>#N/A</v>
      </c>
      <c r="BR60" s="68" t="e">
        <f>VLOOKUP(AE60,'Validation Lists'!$B$229:$C$230,2,FALSE)</f>
        <v>#N/A</v>
      </c>
      <c r="BS60" s="68" t="e">
        <f>VLOOKUP(AF60,'Validation Lists'!$B$229:$C$230,2,FALSE)</f>
        <v>#N/A</v>
      </c>
      <c r="BT60" s="68" t="e">
        <f>VLOOKUP(AG60,'Validation Lists'!$B$229:$C$230,2,FALSE)</f>
        <v>#N/A</v>
      </c>
      <c r="BU60" s="68" t="e">
        <f>VLOOKUP(AH60,'Validation Lists'!$B$229:$C$230,2,FALSE)</f>
        <v>#N/A</v>
      </c>
      <c r="BV60" s="68" t="e">
        <f>VLOOKUP(AI60,'Validation Lists'!$B$229:$C$230,2,FALSE)</f>
        <v>#N/A</v>
      </c>
      <c r="BW60" s="68" t="e">
        <f t="shared" si="0"/>
        <v>#N/A</v>
      </c>
    </row>
    <row r="61" spans="1:75" ht="77.5" customHeight="1" x14ac:dyDescent="0.15">
      <c r="A61" s="29"/>
      <c r="B61" s="29"/>
      <c r="C61" s="29"/>
      <c r="D61" s="29"/>
      <c r="E61" s="29"/>
      <c r="F61" s="30"/>
      <c r="G61" s="30"/>
      <c r="H61" s="52"/>
      <c r="I61" s="52"/>
      <c r="J61" s="52"/>
      <c r="K61" s="52"/>
      <c r="L61" s="52"/>
      <c r="M61" s="52"/>
      <c r="N61" s="52"/>
      <c r="O61" s="53"/>
      <c r="P61" s="53"/>
      <c r="Q61" s="53"/>
      <c r="R61" s="53"/>
      <c r="S61" s="53"/>
      <c r="T61" s="53"/>
      <c r="U61" s="53"/>
      <c r="V61" s="60"/>
      <c r="W61" s="60"/>
      <c r="X61" s="60"/>
      <c r="Y61" s="60"/>
      <c r="Z61" s="60"/>
      <c r="AA61" s="60"/>
      <c r="AB61" s="60"/>
      <c r="AC61" s="60"/>
      <c r="AD61" s="60"/>
      <c r="AE61" s="60"/>
      <c r="AF61" s="60"/>
      <c r="AG61" s="60"/>
      <c r="AH61" s="60"/>
      <c r="AI61" s="60"/>
      <c r="AJ61" s="58"/>
      <c r="AK61" s="58"/>
      <c r="AL61" s="58"/>
      <c r="AM61" s="58"/>
      <c r="AN61" s="58"/>
      <c r="AO61" s="58"/>
      <c r="AP61" s="58"/>
      <c r="AQ61" s="58"/>
      <c r="AR61" s="52" t="e">
        <f t="shared" si="2"/>
        <v>#N/A</v>
      </c>
      <c r="AS61" s="70" t="e">
        <f t="shared" si="1"/>
        <v>#N/A</v>
      </c>
      <c r="AZ61" s="68" t="e">
        <f>VLOOKUP(AJ61,'Validation Lists'!$B$232:$C$235,2,FALSE)</f>
        <v>#N/A</v>
      </c>
      <c r="BA61" s="68" t="e">
        <f>VLOOKUP(AK61,'Validation Lists'!$B$232:$C$235,2,FALSE)</f>
        <v>#N/A</v>
      </c>
      <c r="BB61" s="68" t="e">
        <f>VLOOKUP(AL61,'Validation Lists'!$B$232:$C$235,2,FALSE)</f>
        <v>#N/A</v>
      </c>
      <c r="BC61" s="68" t="e">
        <f>VLOOKUP(AM61,'Validation Lists'!$B$232:$C$235,2,FALSE)</f>
        <v>#N/A</v>
      </c>
      <c r="BD61" s="68" t="e">
        <f>VLOOKUP(AN61,'Validation Lists'!$B$232:$C$235,2,FALSE)</f>
        <v>#N/A</v>
      </c>
      <c r="BE61" s="68" t="e">
        <f>VLOOKUP(AO61,'Validation Lists'!$B$232:$C$235,2,FALSE)</f>
        <v>#N/A</v>
      </c>
      <c r="BF61" s="68" t="e">
        <f>VLOOKUP(AP61,'Validation Lists'!$B$232:$C$235,2,FALSE)</f>
        <v>#N/A</v>
      </c>
      <c r="BG61" s="68" t="e">
        <f>VLOOKUP(AQ61,'Validation Lists'!$B$232:$C$235,2,FALSE)</f>
        <v>#N/A</v>
      </c>
      <c r="BI61" s="68" t="e">
        <f>VLOOKUP(V61,'Validation Lists'!$B$229:$C$230,2,FALSE)</f>
        <v>#N/A</v>
      </c>
      <c r="BJ61" s="68" t="e">
        <f>VLOOKUP(W61,'Validation Lists'!$B$229:$C$230,2,FALSE)</f>
        <v>#N/A</v>
      </c>
      <c r="BK61" s="68" t="e">
        <f>VLOOKUP(X61,'Validation Lists'!$B$229:$C$230,2,FALSE)</f>
        <v>#N/A</v>
      </c>
      <c r="BL61" s="68" t="e">
        <f>VLOOKUP(Y61,'Validation Lists'!$B$229:$C$230,2,FALSE)</f>
        <v>#N/A</v>
      </c>
      <c r="BM61" s="68" t="e">
        <f>VLOOKUP(Z61,'Validation Lists'!$B$229:$C$230,2,FALSE)</f>
        <v>#N/A</v>
      </c>
      <c r="BN61" s="68" t="e">
        <f>VLOOKUP(AA61,'Validation Lists'!$B$229:$C$230,2,FALSE)</f>
        <v>#N/A</v>
      </c>
      <c r="BO61" s="68" t="e">
        <f>VLOOKUP(AB61,'Validation Lists'!$B$229:$C$230,2,FALSE)</f>
        <v>#N/A</v>
      </c>
      <c r="BP61" s="68" t="e">
        <f>VLOOKUP(AC61,'Validation Lists'!$B$229:$C$230,2,FALSE)</f>
        <v>#N/A</v>
      </c>
      <c r="BQ61" s="68" t="e">
        <f>VLOOKUP(AD61,'Validation Lists'!$B$229:$C$230,2,FALSE)</f>
        <v>#N/A</v>
      </c>
      <c r="BR61" s="68" t="e">
        <f>VLOOKUP(AE61,'Validation Lists'!$B$229:$C$230,2,FALSE)</f>
        <v>#N/A</v>
      </c>
      <c r="BS61" s="68" t="e">
        <f>VLOOKUP(AF61,'Validation Lists'!$B$229:$C$230,2,FALSE)</f>
        <v>#N/A</v>
      </c>
      <c r="BT61" s="68" t="e">
        <f>VLOOKUP(AG61,'Validation Lists'!$B$229:$C$230,2,FALSE)</f>
        <v>#N/A</v>
      </c>
      <c r="BU61" s="68" t="e">
        <f>VLOOKUP(AH61,'Validation Lists'!$B$229:$C$230,2,FALSE)</f>
        <v>#N/A</v>
      </c>
      <c r="BV61" s="68" t="e">
        <f>VLOOKUP(AI61,'Validation Lists'!$B$229:$C$230,2,FALSE)</f>
        <v>#N/A</v>
      </c>
      <c r="BW61" s="68" t="e">
        <f t="shared" si="0"/>
        <v>#N/A</v>
      </c>
    </row>
    <row r="62" spans="1:75" ht="77.5" customHeight="1" x14ac:dyDescent="0.15">
      <c r="A62" s="29"/>
      <c r="B62" s="29"/>
      <c r="C62" s="29"/>
      <c r="D62" s="29"/>
      <c r="E62" s="29"/>
      <c r="F62" s="30"/>
      <c r="G62" s="30"/>
      <c r="H62" s="52"/>
      <c r="I62" s="52"/>
      <c r="J62" s="52"/>
      <c r="K62" s="52"/>
      <c r="L62" s="52"/>
      <c r="M62" s="52"/>
      <c r="N62" s="52"/>
      <c r="O62" s="53"/>
      <c r="P62" s="53"/>
      <c r="Q62" s="53"/>
      <c r="R62" s="53"/>
      <c r="S62" s="53"/>
      <c r="T62" s="53"/>
      <c r="U62" s="53"/>
      <c r="V62" s="60"/>
      <c r="W62" s="60"/>
      <c r="X62" s="60"/>
      <c r="Y62" s="60"/>
      <c r="Z62" s="60"/>
      <c r="AA62" s="60"/>
      <c r="AB62" s="60"/>
      <c r="AC62" s="60"/>
      <c r="AD62" s="60"/>
      <c r="AE62" s="60"/>
      <c r="AF62" s="60"/>
      <c r="AG62" s="60"/>
      <c r="AH62" s="60"/>
      <c r="AI62" s="60"/>
      <c r="AJ62" s="58"/>
      <c r="AK62" s="58"/>
      <c r="AL62" s="58"/>
      <c r="AM62" s="58"/>
      <c r="AN62" s="58"/>
      <c r="AO62" s="58"/>
      <c r="AP62" s="58"/>
      <c r="AQ62" s="58"/>
      <c r="AR62" s="52" t="e">
        <f t="shared" si="2"/>
        <v>#N/A</v>
      </c>
      <c r="AS62" s="70" t="e">
        <f t="shared" si="1"/>
        <v>#N/A</v>
      </c>
      <c r="AZ62" s="68" t="e">
        <f>VLOOKUP(AJ62,'Validation Lists'!$B$232:$C$235,2,FALSE)</f>
        <v>#N/A</v>
      </c>
      <c r="BA62" s="68" t="e">
        <f>VLOOKUP(AK62,'Validation Lists'!$B$232:$C$235,2,FALSE)</f>
        <v>#N/A</v>
      </c>
      <c r="BB62" s="68" t="e">
        <f>VLOOKUP(AL62,'Validation Lists'!$B$232:$C$235,2,FALSE)</f>
        <v>#N/A</v>
      </c>
      <c r="BC62" s="68" t="e">
        <f>VLOOKUP(AM62,'Validation Lists'!$B$232:$C$235,2,FALSE)</f>
        <v>#N/A</v>
      </c>
      <c r="BD62" s="68" t="e">
        <f>VLOOKUP(AN62,'Validation Lists'!$B$232:$C$235,2,FALSE)</f>
        <v>#N/A</v>
      </c>
      <c r="BE62" s="68" t="e">
        <f>VLOOKUP(AO62,'Validation Lists'!$B$232:$C$235,2,FALSE)</f>
        <v>#N/A</v>
      </c>
      <c r="BF62" s="68" t="e">
        <f>VLOOKUP(AP62,'Validation Lists'!$B$232:$C$235,2,FALSE)</f>
        <v>#N/A</v>
      </c>
      <c r="BG62" s="68" t="e">
        <f>VLOOKUP(AQ62,'Validation Lists'!$B$232:$C$235,2,FALSE)</f>
        <v>#N/A</v>
      </c>
      <c r="BI62" s="68" t="e">
        <f>VLOOKUP(V62,'Validation Lists'!$B$229:$C$230,2,FALSE)</f>
        <v>#N/A</v>
      </c>
      <c r="BJ62" s="68" t="e">
        <f>VLOOKUP(W62,'Validation Lists'!$B$229:$C$230,2,FALSE)</f>
        <v>#N/A</v>
      </c>
      <c r="BK62" s="68" t="e">
        <f>VLOOKUP(X62,'Validation Lists'!$B$229:$C$230,2,FALSE)</f>
        <v>#N/A</v>
      </c>
      <c r="BL62" s="68" t="e">
        <f>VLOOKUP(Y62,'Validation Lists'!$B$229:$C$230,2,FALSE)</f>
        <v>#N/A</v>
      </c>
      <c r="BM62" s="68" t="e">
        <f>VLOOKUP(Z62,'Validation Lists'!$B$229:$C$230,2,FALSE)</f>
        <v>#N/A</v>
      </c>
      <c r="BN62" s="68" t="e">
        <f>VLOOKUP(AA62,'Validation Lists'!$B$229:$C$230,2,FALSE)</f>
        <v>#N/A</v>
      </c>
      <c r="BO62" s="68" t="e">
        <f>VLOOKUP(AB62,'Validation Lists'!$B$229:$C$230,2,FALSE)</f>
        <v>#N/A</v>
      </c>
      <c r="BP62" s="68" t="e">
        <f>VLOOKUP(AC62,'Validation Lists'!$B$229:$C$230,2,FALSE)</f>
        <v>#N/A</v>
      </c>
      <c r="BQ62" s="68" t="e">
        <f>VLOOKUP(AD62,'Validation Lists'!$B$229:$C$230,2,FALSE)</f>
        <v>#N/A</v>
      </c>
      <c r="BR62" s="68" t="e">
        <f>VLOOKUP(AE62,'Validation Lists'!$B$229:$C$230,2,FALSE)</f>
        <v>#N/A</v>
      </c>
      <c r="BS62" s="68" t="e">
        <f>VLOOKUP(AF62,'Validation Lists'!$B$229:$C$230,2,FALSE)</f>
        <v>#N/A</v>
      </c>
      <c r="BT62" s="68" t="e">
        <f>VLOOKUP(AG62,'Validation Lists'!$B$229:$C$230,2,FALSE)</f>
        <v>#N/A</v>
      </c>
      <c r="BU62" s="68" t="e">
        <f>VLOOKUP(AH62,'Validation Lists'!$B$229:$C$230,2,FALSE)</f>
        <v>#N/A</v>
      </c>
      <c r="BV62" s="68" t="e">
        <f>VLOOKUP(AI62,'Validation Lists'!$B$229:$C$230,2,FALSE)</f>
        <v>#N/A</v>
      </c>
      <c r="BW62" s="68" t="e">
        <f t="shared" si="0"/>
        <v>#N/A</v>
      </c>
    </row>
    <row r="63" spans="1:75" ht="77.5" customHeight="1" x14ac:dyDescent="0.15">
      <c r="A63" s="29"/>
      <c r="B63" s="29"/>
      <c r="C63" s="29"/>
      <c r="D63" s="29"/>
      <c r="E63" s="29"/>
      <c r="F63" s="30"/>
      <c r="G63" s="30"/>
      <c r="H63" s="52"/>
      <c r="I63" s="52"/>
      <c r="J63" s="52"/>
      <c r="K63" s="52"/>
      <c r="L63" s="52"/>
      <c r="M63" s="52"/>
      <c r="N63" s="52"/>
      <c r="O63" s="53"/>
      <c r="P63" s="53"/>
      <c r="Q63" s="53"/>
      <c r="R63" s="53"/>
      <c r="S63" s="53"/>
      <c r="T63" s="53"/>
      <c r="U63" s="53"/>
      <c r="V63" s="60"/>
      <c r="W63" s="60"/>
      <c r="X63" s="60"/>
      <c r="Y63" s="60"/>
      <c r="Z63" s="60"/>
      <c r="AA63" s="60"/>
      <c r="AB63" s="60"/>
      <c r="AC63" s="60"/>
      <c r="AD63" s="60"/>
      <c r="AE63" s="60"/>
      <c r="AF63" s="60"/>
      <c r="AG63" s="60"/>
      <c r="AH63" s="60"/>
      <c r="AI63" s="60"/>
      <c r="AJ63" s="58"/>
      <c r="AK63" s="58"/>
      <c r="AL63" s="58"/>
      <c r="AM63" s="58"/>
      <c r="AN63" s="58"/>
      <c r="AO63" s="58"/>
      <c r="AP63" s="58"/>
      <c r="AQ63" s="58"/>
      <c r="AR63" s="52" t="e">
        <f t="shared" si="2"/>
        <v>#N/A</v>
      </c>
      <c r="AS63" s="70" t="e">
        <f t="shared" si="1"/>
        <v>#N/A</v>
      </c>
      <c r="AZ63" s="68" t="e">
        <f>VLOOKUP(AJ63,'Validation Lists'!$B$232:$C$235,2,FALSE)</f>
        <v>#N/A</v>
      </c>
      <c r="BA63" s="68" t="e">
        <f>VLOOKUP(AK63,'Validation Lists'!$B$232:$C$235,2,FALSE)</f>
        <v>#N/A</v>
      </c>
      <c r="BB63" s="68" t="e">
        <f>VLOOKUP(AL63,'Validation Lists'!$B$232:$C$235,2,FALSE)</f>
        <v>#N/A</v>
      </c>
      <c r="BC63" s="68" t="e">
        <f>VLOOKUP(AM63,'Validation Lists'!$B$232:$C$235,2,FALSE)</f>
        <v>#N/A</v>
      </c>
      <c r="BD63" s="68" t="e">
        <f>VLOOKUP(AN63,'Validation Lists'!$B$232:$C$235,2,FALSE)</f>
        <v>#N/A</v>
      </c>
      <c r="BE63" s="68" t="e">
        <f>VLOOKUP(AO63,'Validation Lists'!$B$232:$C$235,2,FALSE)</f>
        <v>#N/A</v>
      </c>
      <c r="BF63" s="68" t="e">
        <f>VLOOKUP(AP63,'Validation Lists'!$B$232:$C$235,2,FALSE)</f>
        <v>#N/A</v>
      </c>
      <c r="BG63" s="68" t="e">
        <f>VLOOKUP(AQ63,'Validation Lists'!$B$232:$C$235,2,FALSE)</f>
        <v>#N/A</v>
      </c>
      <c r="BI63" s="68" t="e">
        <f>VLOOKUP(V63,'Validation Lists'!$B$229:$C$230,2,FALSE)</f>
        <v>#N/A</v>
      </c>
      <c r="BJ63" s="68" t="e">
        <f>VLOOKUP(W63,'Validation Lists'!$B$229:$C$230,2,FALSE)</f>
        <v>#N/A</v>
      </c>
      <c r="BK63" s="68" t="e">
        <f>VLOOKUP(X63,'Validation Lists'!$B$229:$C$230,2,FALSE)</f>
        <v>#N/A</v>
      </c>
      <c r="BL63" s="68" t="e">
        <f>VLOOKUP(Y63,'Validation Lists'!$B$229:$C$230,2,FALSE)</f>
        <v>#N/A</v>
      </c>
      <c r="BM63" s="68" t="e">
        <f>VLOOKUP(Z63,'Validation Lists'!$B$229:$C$230,2,FALSE)</f>
        <v>#N/A</v>
      </c>
      <c r="BN63" s="68" t="e">
        <f>VLOOKUP(AA63,'Validation Lists'!$B$229:$C$230,2,FALSE)</f>
        <v>#N/A</v>
      </c>
      <c r="BO63" s="68" t="e">
        <f>VLOOKUP(AB63,'Validation Lists'!$B$229:$C$230,2,FALSE)</f>
        <v>#N/A</v>
      </c>
      <c r="BP63" s="68" t="e">
        <f>VLOOKUP(AC63,'Validation Lists'!$B$229:$C$230,2,FALSE)</f>
        <v>#N/A</v>
      </c>
      <c r="BQ63" s="68" t="e">
        <f>VLOOKUP(AD63,'Validation Lists'!$B$229:$C$230,2,FALSE)</f>
        <v>#N/A</v>
      </c>
      <c r="BR63" s="68" t="e">
        <f>VLOOKUP(AE63,'Validation Lists'!$B$229:$C$230,2,FALSE)</f>
        <v>#N/A</v>
      </c>
      <c r="BS63" s="68" t="e">
        <f>VLOOKUP(AF63,'Validation Lists'!$B$229:$C$230,2,FALSE)</f>
        <v>#N/A</v>
      </c>
      <c r="BT63" s="68" t="e">
        <f>VLOOKUP(AG63,'Validation Lists'!$B$229:$C$230,2,FALSE)</f>
        <v>#N/A</v>
      </c>
      <c r="BU63" s="68" t="e">
        <f>VLOOKUP(AH63,'Validation Lists'!$B$229:$C$230,2,FALSE)</f>
        <v>#N/A</v>
      </c>
      <c r="BV63" s="68" t="e">
        <f>VLOOKUP(AI63,'Validation Lists'!$B$229:$C$230,2,FALSE)</f>
        <v>#N/A</v>
      </c>
      <c r="BW63" s="68" t="e">
        <f t="shared" si="0"/>
        <v>#N/A</v>
      </c>
    </row>
    <row r="64" spans="1:75" ht="77.5" customHeight="1" x14ac:dyDescent="0.15">
      <c r="A64" s="29"/>
      <c r="B64" s="29"/>
      <c r="C64" s="29"/>
      <c r="D64" s="29"/>
      <c r="E64" s="29"/>
      <c r="F64" s="30"/>
      <c r="G64" s="30"/>
      <c r="H64" s="52"/>
      <c r="I64" s="52"/>
      <c r="J64" s="52"/>
      <c r="K64" s="52"/>
      <c r="L64" s="52"/>
      <c r="M64" s="52"/>
      <c r="N64" s="52"/>
      <c r="O64" s="53"/>
      <c r="P64" s="53"/>
      <c r="Q64" s="53"/>
      <c r="R64" s="53"/>
      <c r="S64" s="53"/>
      <c r="T64" s="53"/>
      <c r="U64" s="53"/>
      <c r="V64" s="60"/>
      <c r="W64" s="60"/>
      <c r="X64" s="60"/>
      <c r="Y64" s="60"/>
      <c r="Z64" s="60"/>
      <c r="AA64" s="60"/>
      <c r="AB64" s="60"/>
      <c r="AC64" s="60"/>
      <c r="AD64" s="60"/>
      <c r="AE64" s="60"/>
      <c r="AF64" s="60"/>
      <c r="AG64" s="60"/>
      <c r="AH64" s="60"/>
      <c r="AI64" s="60"/>
      <c r="AJ64" s="58"/>
      <c r="AK64" s="58"/>
      <c r="AL64" s="58"/>
      <c r="AM64" s="58"/>
      <c r="AN64" s="58"/>
      <c r="AO64" s="58"/>
      <c r="AP64" s="58"/>
      <c r="AQ64" s="58"/>
      <c r="AR64" s="52" t="e">
        <f t="shared" si="2"/>
        <v>#N/A</v>
      </c>
      <c r="AS64" s="70" t="e">
        <f t="shared" si="1"/>
        <v>#N/A</v>
      </c>
      <c r="AZ64" s="68" t="e">
        <f>VLOOKUP(AJ64,'Validation Lists'!$B$232:$C$235,2,FALSE)</f>
        <v>#N/A</v>
      </c>
      <c r="BA64" s="68" t="e">
        <f>VLOOKUP(AK64,'Validation Lists'!$B$232:$C$235,2,FALSE)</f>
        <v>#N/A</v>
      </c>
      <c r="BB64" s="68" t="e">
        <f>VLOOKUP(AL64,'Validation Lists'!$B$232:$C$235,2,FALSE)</f>
        <v>#N/A</v>
      </c>
      <c r="BC64" s="68" t="e">
        <f>VLOOKUP(AM64,'Validation Lists'!$B$232:$C$235,2,FALSE)</f>
        <v>#N/A</v>
      </c>
      <c r="BD64" s="68" t="e">
        <f>VLOOKUP(AN64,'Validation Lists'!$B$232:$C$235,2,FALSE)</f>
        <v>#N/A</v>
      </c>
      <c r="BE64" s="68" t="e">
        <f>VLOOKUP(AO64,'Validation Lists'!$B$232:$C$235,2,FALSE)</f>
        <v>#N/A</v>
      </c>
      <c r="BF64" s="68" t="e">
        <f>VLOOKUP(AP64,'Validation Lists'!$B$232:$C$235,2,FALSE)</f>
        <v>#N/A</v>
      </c>
      <c r="BG64" s="68" t="e">
        <f>VLOOKUP(AQ64,'Validation Lists'!$B$232:$C$235,2,FALSE)</f>
        <v>#N/A</v>
      </c>
      <c r="BI64" s="68" t="e">
        <f>VLOOKUP(V64,'Validation Lists'!$B$229:$C$230,2,FALSE)</f>
        <v>#N/A</v>
      </c>
      <c r="BJ64" s="68" t="e">
        <f>VLOOKUP(W64,'Validation Lists'!$B$229:$C$230,2,FALSE)</f>
        <v>#N/A</v>
      </c>
      <c r="BK64" s="68" t="e">
        <f>VLOOKUP(X64,'Validation Lists'!$B$229:$C$230,2,FALSE)</f>
        <v>#N/A</v>
      </c>
      <c r="BL64" s="68" t="e">
        <f>VLOOKUP(Y64,'Validation Lists'!$B$229:$C$230,2,FALSE)</f>
        <v>#N/A</v>
      </c>
      <c r="BM64" s="68" t="e">
        <f>VLOOKUP(Z64,'Validation Lists'!$B$229:$C$230,2,FALSE)</f>
        <v>#N/A</v>
      </c>
      <c r="BN64" s="68" t="e">
        <f>VLOOKUP(AA64,'Validation Lists'!$B$229:$C$230,2,FALSE)</f>
        <v>#N/A</v>
      </c>
      <c r="BO64" s="68" t="e">
        <f>VLOOKUP(AB64,'Validation Lists'!$B$229:$C$230,2,FALSE)</f>
        <v>#N/A</v>
      </c>
      <c r="BP64" s="68" t="e">
        <f>VLOOKUP(AC64,'Validation Lists'!$B$229:$C$230,2,FALSE)</f>
        <v>#N/A</v>
      </c>
      <c r="BQ64" s="68" t="e">
        <f>VLOOKUP(AD64,'Validation Lists'!$B$229:$C$230,2,FALSE)</f>
        <v>#N/A</v>
      </c>
      <c r="BR64" s="68" t="e">
        <f>VLOOKUP(AE64,'Validation Lists'!$B$229:$C$230,2,FALSE)</f>
        <v>#N/A</v>
      </c>
      <c r="BS64" s="68" t="e">
        <f>VLOOKUP(AF64,'Validation Lists'!$B$229:$C$230,2,FALSE)</f>
        <v>#N/A</v>
      </c>
      <c r="BT64" s="68" t="e">
        <f>VLOOKUP(AG64,'Validation Lists'!$B$229:$C$230,2,FALSE)</f>
        <v>#N/A</v>
      </c>
      <c r="BU64" s="68" t="e">
        <f>VLOOKUP(AH64,'Validation Lists'!$B$229:$C$230,2,FALSE)</f>
        <v>#N/A</v>
      </c>
      <c r="BV64" s="68" t="e">
        <f>VLOOKUP(AI64,'Validation Lists'!$B$229:$C$230,2,FALSE)</f>
        <v>#N/A</v>
      </c>
      <c r="BW64" s="68" t="e">
        <f t="shared" si="0"/>
        <v>#N/A</v>
      </c>
    </row>
    <row r="65" spans="1:75" ht="77.5" customHeight="1" x14ac:dyDescent="0.15">
      <c r="A65" s="29"/>
      <c r="B65" s="29"/>
      <c r="C65" s="29"/>
      <c r="D65" s="29"/>
      <c r="E65" s="29"/>
      <c r="F65" s="30"/>
      <c r="G65" s="30"/>
      <c r="H65" s="52"/>
      <c r="I65" s="52"/>
      <c r="J65" s="52"/>
      <c r="K65" s="52"/>
      <c r="L65" s="52"/>
      <c r="M65" s="52"/>
      <c r="N65" s="52"/>
      <c r="O65" s="53"/>
      <c r="P65" s="53"/>
      <c r="Q65" s="53"/>
      <c r="R65" s="53"/>
      <c r="S65" s="53"/>
      <c r="T65" s="53"/>
      <c r="U65" s="53"/>
      <c r="V65" s="60"/>
      <c r="W65" s="60"/>
      <c r="X65" s="60"/>
      <c r="Y65" s="60"/>
      <c r="Z65" s="60"/>
      <c r="AA65" s="60"/>
      <c r="AB65" s="60"/>
      <c r="AC65" s="60"/>
      <c r="AD65" s="60"/>
      <c r="AE65" s="60"/>
      <c r="AF65" s="60"/>
      <c r="AG65" s="60"/>
      <c r="AH65" s="60"/>
      <c r="AI65" s="60"/>
      <c r="AJ65" s="58"/>
      <c r="AK65" s="58"/>
      <c r="AL65" s="58"/>
      <c r="AM65" s="58"/>
      <c r="AN65" s="58"/>
      <c r="AO65" s="58"/>
      <c r="AP65" s="58"/>
      <c r="AQ65" s="58"/>
      <c r="AR65" s="52" t="e">
        <f t="shared" si="2"/>
        <v>#N/A</v>
      </c>
      <c r="AS65" s="70" t="e">
        <f t="shared" si="1"/>
        <v>#N/A</v>
      </c>
      <c r="AZ65" s="68" t="e">
        <f>VLOOKUP(AJ65,'Validation Lists'!$B$232:$C$235,2,FALSE)</f>
        <v>#N/A</v>
      </c>
      <c r="BA65" s="68" t="e">
        <f>VLOOKUP(AK65,'Validation Lists'!$B$232:$C$235,2,FALSE)</f>
        <v>#N/A</v>
      </c>
      <c r="BB65" s="68" t="e">
        <f>VLOOKUP(AL65,'Validation Lists'!$B$232:$C$235,2,FALSE)</f>
        <v>#N/A</v>
      </c>
      <c r="BC65" s="68" t="e">
        <f>VLOOKUP(AM65,'Validation Lists'!$B$232:$C$235,2,FALSE)</f>
        <v>#N/A</v>
      </c>
      <c r="BD65" s="68" t="e">
        <f>VLOOKUP(AN65,'Validation Lists'!$B$232:$C$235,2,FALSE)</f>
        <v>#N/A</v>
      </c>
      <c r="BE65" s="68" t="e">
        <f>VLOOKUP(AO65,'Validation Lists'!$B$232:$C$235,2,FALSE)</f>
        <v>#N/A</v>
      </c>
      <c r="BF65" s="68" t="e">
        <f>VLOOKUP(AP65,'Validation Lists'!$B$232:$C$235,2,FALSE)</f>
        <v>#N/A</v>
      </c>
      <c r="BG65" s="68" t="e">
        <f>VLOOKUP(AQ65,'Validation Lists'!$B$232:$C$235,2,FALSE)</f>
        <v>#N/A</v>
      </c>
      <c r="BI65" s="68" t="e">
        <f>VLOOKUP(V65,'Validation Lists'!$B$229:$C$230,2,FALSE)</f>
        <v>#N/A</v>
      </c>
      <c r="BJ65" s="68" t="e">
        <f>VLOOKUP(W65,'Validation Lists'!$B$229:$C$230,2,FALSE)</f>
        <v>#N/A</v>
      </c>
      <c r="BK65" s="68" t="e">
        <f>VLOOKUP(X65,'Validation Lists'!$B$229:$C$230,2,FALSE)</f>
        <v>#N/A</v>
      </c>
      <c r="BL65" s="68" t="e">
        <f>VLOOKUP(Y65,'Validation Lists'!$B$229:$C$230,2,FALSE)</f>
        <v>#N/A</v>
      </c>
      <c r="BM65" s="68" t="e">
        <f>VLOOKUP(Z65,'Validation Lists'!$B$229:$C$230,2,FALSE)</f>
        <v>#N/A</v>
      </c>
      <c r="BN65" s="68" t="e">
        <f>VLOOKUP(AA65,'Validation Lists'!$B$229:$C$230,2,FALSE)</f>
        <v>#N/A</v>
      </c>
      <c r="BO65" s="68" t="e">
        <f>VLOOKUP(AB65,'Validation Lists'!$B$229:$C$230,2,FALSE)</f>
        <v>#N/A</v>
      </c>
      <c r="BP65" s="68" t="e">
        <f>VLOOKUP(AC65,'Validation Lists'!$B$229:$C$230,2,FALSE)</f>
        <v>#N/A</v>
      </c>
      <c r="BQ65" s="68" t="e">
        <f>VLOOKUP(AD65,'Validation Lists'!$B$229:$C$230,2,FALSE)</f>
        <v>#N/A</v>
      </c>
      <c r="BR65" s="68" t="e">
        <f>VLOOKUP(AE65,'Validation Lists'!$B$229:$C$230,2,FALSE)</f>
        <v>#N/A</v>
      </c>
      <c r="BS65" s="68" t="e">
        <f>VLOOKUP(AF65,'Validation Lists'!$B$229:$C$230,2,FALSE)</f>
        <v>#N/A</v>
      </c>
      <c r="BT65" s="68" t="e">
        <f>VLOOKUP(AG65,'Validation Lists'!$B$229:$C$230,2,FALSE)</f>
        <v>#N/A</v>
      </c>
      <c r="BU65" s="68" t="e">
        <f>VLOOKUP(AH65,'Validation Lists'!$B$229:$C$230,2,FALSE)</f>
        <v>#N/A</v>
      </c>
      <c r="BV65" s="68" t="e">
        <f>VLOOKUP(AI65,'Validation Lists'!$B$229:$C$230,2,FALSE)</f>
        <v>#N/A</v>
      </c>
      <c r="BW65" s="68" t="e">
        <f t="shared" si="0"/>
        <v>#N/A</v>
      </c>
    </row>
    <row r="66" spans="1:75" ht="77.5" customHeight="1" x14ac:dyDescent="0.15">
      <c r="A66" s="29"/>
      <c r="B66" s="29"/>
      <c r="C66" s="29"/>
      <c r="D66" s="29"/>
      <c r="E66" s="29"/>
      <c r="F66" s="30"/>
      <c r="G66" s="30"/>
      <c r="H66" s="52"/>
      <c r="I66" s="52"/>
      <c r="J66" s="52"/>
      <c r="K66" s="52"/>
      <c r="L66" s="52"/>
      <c r="M66" s="52"/>
      <c r="N66" s="52"/>
      <c r="O66" s="53"/>
      <c r="P66" s="53"/>
      <c r="Q66" s="53"/>
      <c r="R66" s="53"/>
      <c r="S66" s="53"/>
      <c r="T66" s="53"/>
      <c r="U66" s="53"/>
      <c r="V66" s="60"/>
      <c r="W66" s="60"/>
      <c r="X66" s="60"/>
      <c r="Y66" s="60"/>
      <c r="Z66" s="60"/>
      <c r="AA66" s="60"/>
      <c r="AB66" s="60"/>
      <c r="AC66" s="60"/>
      <c r="AD66" s="60"/>
      <c r="AE66" s="60"/>
      <c r="AF66" s="60"/>
      <c r="AG66" s="60"/>
      <c r="AH66" s="60"/>
      <c r="AI66" s="60"/>
      <c r="AJ66" s="58"/>
      <c r="AK66" s="58"/>
      <c r="AL66" s="58"/>
      <c r="AM66" s="58"/>
      <c r="AN66" s="58"/>
      <c r="AO66" s="58"/>
      <c r="AP66" s="58"/>
      <c r="AQ66" s="58"/>
      <c r="AR66" s="52" t="e">
        <f t="shared" si="2"/>
        <v>#N/A</v>
      </c>
      <c r="AS66" s="70" t="e">
        <f t="shared" si="1"/>
        <v>#N/A</v>
      </c>
      <c r="AZ66" s="68" t="e">
        <f>VLOOKUP(AJ66,'Validation Lists'!$B$232:$C$235,2,FALSE)</f>
        <v>#N/A</v>
      </c>
      <c r="BA66" s="68" t="e">
        <f>VLOOKUP(AK66,'Validation Lists'!$B$232:$C$235,2,FALSE)</f>
        <v>#N/A</v>
      </c>
      <c r="BB66" s="68" t="e">
        <f>VLOOKUP(AL66,'Validation Lists'!$B$232:$C$235,2,FALSE)</f>
        <v>#N/A</v>
      </c>
      <c r="BC66" s="68" t="e">
        <f>VLOOKUP(AM66,'Validation Lists'!$B$232:$C$235,2,FALSE)</f>
        <v>#N/A</v>
      </c>
      <c r="BD66" s="68" t="e">
        <f>VLOOKUP(AN66,'Validation Lists'!$B$232:$C$235,2,FALSE)</f>
        <v>#N/A</v>
      </c>
      <c r="BE66" s="68" t="e">
        <f>VLOOKUP(AO66,'Validation Lists'!$B$232:$C$235,2,FALSE)</f>
        <v>#N/A</v>
      </c>
      <c r="BF66" s="68" t="e">
        <f>VLOOKUP(AP66,'Validation Lists'!$B$232:$C$235,2,FALSE)</f>
        <v>#N/A</v>
      </c>
      <c r="BG66" s="68" t="e">
        <f>VLOOKUP(AQ66,'Validation Lists'!$B$232:$C$235,2,FALSE)</f>
        <v>#N/A</v>
      </c>
      <c r="BI66" s="68" t="e">
        <f>VLOOKUP(V66,'Validation Lists'!$B$229:$C$230,2,FALSE)</f>
        <v>#N/A</v>
      </c>
      <c r="BJ66" s="68" t="e">
        <f>VLOOKUP(W66,'Validation Lists'!$B$229:$C$230,2,FALSE)</f>
        <v>#N/A</v>
      </c>
      <c r="BK66" s="68" t="e">
        <f>VLOOKUP(X66,'Validation Lists'!$B$229:$C$230,2,FALSE)</f>
        <v>#N/A</v>
      </c>
      <c r="BL66" s="68" t="e">
        <f>VLOOKUP(Y66,'Validation Lists'!$B$229:$C$230,2,FALSE)</f>
        <v>#N/A</v>
      </c>
      <c r="BM66" s="68" t="e">
        <f>VLOOKUP(Z66,'Validation Lists'!$B$229:$C$230,2,FALSE)</f>
        <v>#N/A</v>
      </c>
      <c r="BN66" s="68" t="e">
        <f>VLOOKUP(AA66,'Validation Lists'!$B$229:$C$230,2,FALSE)</f>
        <v>#N/A</v>
      </c>
      <c r="BO66" s="68" t="e">
        <f>VLOOKUP(AB66,'Validation Lists'!$B$229:$C$230,2,FALSE)</f>
        <v>#N/A</v>
      </c>
      <c r="BP66" s="68" t="e">
        <f>VLOOKUP(AC66,'Validation Lists'!$B$229:$C$230,2,FALSE)</f>
        <v>#N/A</v>
      </c>
      <c r="BQ66" s="68" t="e">
        <f>VLOOKUP(AD66,'Validation Lists'!$B$229:$C$230,2,FALSE)</f>
        <v>#N/A</v>
      </c>
      <c r="BR66" s="68" t="e">
        <f>VLOOKUP(AE66,'Validation Lists'!$B$229:$C$230,2,FALSE)</f>
        <v>#N/A</v>
      </c>
      <c r="BS66" s="68" t="e">
        <f>VLOOKUP(AF66,'Validation Lists'!$B$229:$C$230,2,FALSE)</f>
        <v>#N/A</v>
      </c>
      <c r="BT66" s="68" t="e">
        <f>VLOOKUP(AG66,'Validation Lists'!$B$229:$C$230,2,FALSE)</f>
        <v>#N/A</v>
      </c>
      <c r="BU66" s="68" t="e">
        <f>VLOOKUP(AH66,'Validation Lists'!$B$229:$C$230,2,FALSE)</f>
        <v>#N/A</v>
      </c>
      <c r="BV66" s="68" t="e">
        <f>VLOOKUP(AI66,'Validation Lists'!$B$229:$C$230,2,FALSE)</f>
        <v>#N/A</v>
      </c>
      <c r="BW66" s="68" t="e">
        <f t="shared" si="0"/>
        <v>#N/A</v>
      </c>
    </row>
    <row r="67" spans="1:75" ht="77.5" customHeight="1" x14ac:dyDescent="0.15">
      <c r="A67" s="29"/>
      <c r="B67" s="29"/>
      <c r="C67" s="29"/>
      <c r="D67" s="29"/>
      <c r="E67" s="29"/>
      <c r="F67" s="30"/>
      <c r="G67" s="30"/>
      <c r="H67" s="52"/>
      <c r="I67" s="52"/>
      <c r="J67" s="52"/>
      <c r="K67" s="52"/>
      <c r="L67" s="52"/>
      <c r="M67" s="52"/>
      <c r="N67" s="52"/>
      <c r="O67" s="53"/>
      <c r="P67" s="53"/>
      <c r="Q67" s="53"/>
      <c r="R67" s="53"/>
      <c r="S67" s="53"/>
      <c r="T67" s="53"/>
      <c r="U67" s="53"/>
      <c r="V67" s="60"/>
      <c r="W67" s="60"/>
      <c r="X67" s="60"/>
      <c r="Y67" s="60"/>
      <c r="Z67" s="60"/>
      <c r="AA67" s="60"/>
      <c r="AB67" s="60"/>
      <c r="AC67" s="60"/>
      <c r="AD67" s="60"/>
      <c r="AE67" s="60"/>
      <c r="AF67" s="60"/>
      <c r="AG67" s="60"/>
      <c r="AH67" s="60"/>
      <c r="AI67" s="60"/>
      <c r="AJ67" s="58"/>
      <c r="AK67" s="58"/>
      <c r="AL67" s="58"/>
      <c r="AM67" s="58"/>
      <c r="AN67" s="58"/>
      <c r="AO67" s="58"/>
      <c r="AP67" s="58"/>
      <c r="AQ67" s="58"/>
      <c r="AR67" s="52" t="e">
        <f t="shared" si="2"/>
        <v>#N/A</v>
      </c>
      <c r="AS67" s="70" t="e">
        <f t="shared" si="1"/>
        <v>#N/A</v>
      </c>
      <c r="AZ67" s="68" t="e">
        <f>VLOOKUP(AJ67,'Validation Lists'!$B$232:$C$235,2,FALSE)</f>
        <v>#N/A</v>
      </c>
      <c r="BA67" s="68" t="e">
        <f>VLOOKUP(AK67,'Validation Lists'!$B$232:$C$235,2,FALSE)</f>
        <v>#N/A</v>
      </c>
      <c r="BB67" s="68" t="e">
        <f>VLOOKUP(AL67,'Validation Lists'!$B$232:$C$235,2,FALSE)</f>
        <v>#N/A</v>
      </c>
      <c r="BC67" s="68" t="e">
        <f>VLOOKUP(AM67,'Validation Lists'!$B$232:$C$235,2,FALSE)</f>
        <v>#N/A</v>
      </c>
      <c r="BD67" s="68" t="e">
        <f>VLOOKUP(AN67,'Validation Lists'!$B$232:$C$235,2,FALSE)</f>
        <v>#N/A</v>
      </c>
      <c r="BE67" s="68" t="e">
        <f>VLOOKUP(AO67,'Validation Lists'!$B$232:$C$235,2,FALSE)</f>
        <v>#N/A</v>
      </c>
      <c r="BF67" s="68" t="e">
        <f>VLOOKUP(AP67,'Validation Lists'!$B$232:$C$235,2,FALSE)</f>
        <v>#N/A</v>
      </c>
      <c r="BG67" s="68" t="e">
        <f>VLOOKUP(AQ67,'Validation Lists'!$B$232:$C$235,2,FALSE)</f>
        <v>#N/A</v>
      </c>
      <c r="BI67" s="68" t="e">
        <f>VLOOKUP(V67,'Validation Lists'!$B$229:$C$230,2,FALSE)</f>
        <v>#N/A</v>
      </c>
      <c r="BJ67" s="68" t="e">
        <f>VLOOKUP(W67,'Validation Lists'!$B$229:$C$230,2,FALSE)</f>
        <v>#N/A</v>
      </c>
      <c r="BK67" s="68" t="e">
        <f>VLOOKUP(X67,'Validation Lists'!$B$229:$C$230,2,FALSE)</f>
        <v>#N/A</v>
      </c>
      <c r="BL67" s="68" t="e">
        <f>VLOOKUP(Y67,'Validation Lists'!$B$229:$C$230,2,FALSE)</f>
        <v>#N/A</v>
      </c>
      <c r="BM67" s="68" t="e">
        <f>VLOOKUP(Z67,'Validation Lists'!$B$229:$C$230,2,FALSE)</f>
        <v>#N/A</v>
      </c>
      <c r="BN67" s="68" t="e">
        <f>VLOOKUP(AA67,'Validation Lists'!$B$229:$C$230,2,FALSE)</f>
        <v>#N/A</v>
      </c>
      <c r="BO67" s="68" t="e">
        <f>VLOOKUP(AB67,'Validation Lists'!$B$229:$C$230,2,FALSE)</f>
        <v>#N/A</v>
      </c>
      <c r="BP67" s="68" t="e">
        <f>VLOOKUP(AC67,'Validation Lists'!$B$229:$C$230,2,FALSE)</f>
        <v>#N/A</v>
      </c>
      <c r="BQ67" s="68" t="e">
        <f>VLOOKUP(AD67,'Validation Lists'!$B$229:$C$230,2,FALSE)</f>
        <v>#N/A</v>
      </c>
      <c r="BR67" s="68" t="e">
        <f>VLOOKUP(AE67,'Validation Lists'!$B$229:$C$230,2,FALSE)</f>
        <v>#N/A</v>
      </c>
      <c r="BS67" s="68" t="e">
        <f>VLOOKUP(AF67,'Validation Lists'!$B$229:$C$230,2,FALSE)</f>
        <v>#N/A</v>
      </c>
      <c r="BT67" s="68" t="e">
        <f>VLOOKUP(AG67,'Validation Lists'!$B$229:$C$230,2,FALSE)</f>
        <v>#N/A</v>
      </c>
      <c r="BU67" s="68" t="e">
        <f>VLOOKUP(AH67,'Validation Lists'!$B$229:$C$230,2,FALSE)</f>
        <v>#N/A</v>
      </c>
      <c r="BV67" s="68" t="e">
        <f>VLOOKUP(AI67,'Validation Lists'!$B$229:$C$230,2,FALSE)</f>
        <v>#N/A</v>
      </c>
      <c r="BW67" s="68" t="e">
        <f t="shared" si="0"/>
        <v>#N/A</v>
      </c>
    </row>
    <row r="68" spans="1:75" ht="77.5" customHeight="1" x14ac:dyDescent="0.15">
      <c r="A68" s="29"/>
      <c r="B68" s="29"/>
      <c r="C68" s="29"/>
      <c r="D68" s="29"/>
      <c r="E68" s="29"/>
      <c r="F68" s="30"/>
      <c r="G68" s="30"/>
      <c r="H68" s="52"/>
      <c r="I68" s="52"/>
      <c r="J68" s="52"/>
      <c r="K68" s="52"/>
      <c r="L68" s="52"/>
      <c r="M68" s="52"/>
      <c r="N68" s="52"/>
      <c r="O68" s="53"/>
      <c r="P68" s="53"/>
      <c r="Q68" s="53"/>
      <c r="R68" s="53"/>
      <c r="S68" s="53"/>
      <c r="T68" s="53"/>
      <c r="U68" s="53"/>
      <c r="V68" s="60"/>
      <c r="W68" s="60"/>
      <c r="X68" s="60"/>
      <c r="Y68" s="60"/>
      <c r="Z68" s="60"/>
      <c r="AA68" s="60"/>
      <c r="AB68" s="60"/>
      <c r="AC68" s="60"/>
      <c r="AD68" s="60"/>
      <c r="AE68" s="60"/>
      <c r="AF68" s="60"/>
      <c r="AG68" s="60"/>
      <c r="AH68" s="60"/>
      <c r="AI68" s="60"/>
      <c r="AJ68" s="58"/>
      <c r="AK68" s="58"/>
      <c r="AL68" s="58"/>
      <c r="AM68" s="58"/>
      <c r="AN68" s="58"/>
      <c r="AO68" s="58"/>
      <c r="AP68" s="58"/>
      <c r="AQ68" s="58"/>
      <c r="AR68" s="52" t="e">
        <f t="shared" ref="AR68:AR131" si="3">ROUND((AZ$2*AZ68+BA$2*BA68+BB$2*BB68+BC$2*BC68+BD$2*BD68+BE$2*BE68+BF$2*BF68+BG$2*BG68)/3,0)</f>
        <v>#N/A</v>
      </c>
      <c r="AS68" s="70" t="e">
        <f t="shared" si="1"/>
        <v>#N/A</v>
      </c>
      <c r="AZ68" s="68" t="e">
        <f>VLOOKUP(AJ68,'Validation Lists'!$B$232:$C$235,2,FALSE)</f>
        <v>#N/A</v>
      </c>
      <c r="BA68" s="68" t="e">
        <f>VLOOKUP(AK68,'Validation Lists'!$B$232:$C$235,2,FALSE)</f>
        <v>#N/A</v>
      </c>
      <c r="BB68" s="68" t="e">
        <f>VLOOKUP(AL68,'Validation Lists'!$B$232:$C$235,2,FALSE)</f>
        <v>#N/A</v>
      </c>
      <c r="BC68" s="68" t="e">
        <f>VLOOKUP(AM68,'Validation Lists'!$B$232:$C$235,2,FALSE)</f>
        <v>#N/A</v>
      </c>
      <c r="BD68" s="68" t="e">
        <f>VLOOKUP(AN68,'Validation Lists'!$B$232:$C$235,2,FALSE)</f>
        <v>#N/A</v>
      </c>
      <c r="BE68" s="68" t="e">
        <f>VLOOKUP(AO68,'Validation Lists'!$B$232:$C$235,2,FALSE)</f>
        <v>#N/A</v>
      </c>
      <c r="BF68" s="68" t="e">
        <f>VLOOKUP(AP68,'Validation Lists'!$B$232:$C$235,2,FALSE)</f>
        <v>#N/A</v>
      </c>
      <c r="BG68" s="68" t="e">
        <f>VLOOKUP(AQ68,'Validation Lists'!$B$232:$C$235,2,FALSE)</f>
        <v>#N/A</v>
      </c>
      <c r="BI68" s="68" t="e">
        <f>VLOOKUP(V68,'Validation Lists'!$B$229:$C$230,2,FALSE)</f>
        <v>#N/A</v>
      </c>
      <c r="BJ68" s="68" t="e">
        <f>VLOOKUP(W68,'Validation Lists'!$B$229:$C$230,2,FALSE)</f>
        <v>#N/A</v>
      </c>
      <c r="BK68" s="68" t="e">
        <f>VLOOKUP(X68,'Validation Lists'!$B$229:$C$230,2,FALSE)</f>
        <v>#N/A</v>
      </c>
      <c r="BL68" s="68" t="e">
        <f>VLOOKUP(Y68,'Validation Lists'!$B$229:$C$230,2,FALSE)</f>
        <v>#N/A</v>
      </c>
      <c r="BM68" s="68" t="e">
        <f>VLOOKUP(Z68,'Validation Lists'!$B$229:$C$230,2,FALSE)</f>
        <v>#N/A</v>
      </c>
      <c r="BN68" s="68" t="e">
        <f>VLOOKUP(AA68,'Validation Lists'!$B$229:$C$230,2,FALSE)</f>
        <v>#N/A</v>
      </c>
      <c r="BO68" s="68" t="e">
        <f>VLOOKUP(AB68,'Validation Lists'!$B$229:$C$230,2,FALSE)</f>
        <v>#N/A</v>
      </c>
      <c r="BP68" s="68" t="e">
        <f>VLOOKUP(AC68,'Validation Lists'!$B$229:$C$230,2,FALSE)</f>
        <v>#N/A</v>
      </c>
      <c r="BQ68" s="68" t="e">
        <f>VLOOKUP(AD68,'Validation Lists'!$B$229:$C$230,2,FALSE)</f>
        <v>#N/A</v>
      </c>
      <c r="BR68" s="68" t="e">
        <f>VLOOKUP(AE68,'Validation Lists'!$B$229:$C$230,2,FALSE)</f>
        <v>#N/A</v>
      </c>
      <c r="BS68" s="68" t="e">
        <f>VLOOKUP(AF68,'Validation Lists'!$B$229:$C$230,2,FALSE)</f>
        <v>#N/A</v>
      </c>
      <c r="BT68" s="68" t="e">
        <f>VLOOKUP(AG68,'Validation Lists'!$B$229:$C$230,2,FALSE)</f>
        <v>#N/A</v>
      </c>
      <c r="BU68" s="68" t="e">
        <f>VLOOKUP(AH68,'Validation Lists'!$B$229:$C$230,2,FALSE)</f>
        <v>#N/A</v>
      </c>
      <c r="BV68" s="68" t="e">
        <f>VLOOKUP(AI68,'Validation Lists'!$B$229:$C$230,2,FALSE)</f>
        <v>#N/A</v>
      </c>
      <c r="BW68" s="68" t="e">
        <f t="shared" ref="BW68:BW131" si="4">SUM(BI68:BV68)</f>
        <v>#N/A</v>
      </c>
    </row>
    <row r="69" spans="1:75" ht="77.5" customHeight="1" x14ac:dyDescent="0.15">
      <c r="A69" s="29"/>
      <c r="B69" s="29"/>
      <c r="C69" s="29"/>
      <c r="D69" s="29"/>
      <c r="E69" s="29"/>
      <c r="F69" s="30"/>
      <c r="G69" s="30"/>
      <c r="H69" s="52"/>
      <c r="I69" s="52"/>
      <c r="J69" s="52"/>
      <c r="K69" s="52"/>
      <c r="L69" s="52"/>
      <c r="M69" s="52"/>
      <c r="N69" s="52"/>
      <c r="O69" s="53"/>
      <c r="P69" s="53"/>
      <c r="Q69" s="53"/>
      <c r="R69" s="53"/>
      <c r="S69" s="53"/>
      <c r="T69" s="53"/>
      <c r="U69" s="53"/>
      <c r="V69" s="60"/>
      <c r="W69" s="60"/>
      <c r="X69" s="60"/>
      <c r="Y69" s="60"/>
      <c r="Z69" s="60"/>
      <c r="AA69" s="60"/>
      <c r="AB69" s="60"/>
      <c r="AC69" s="60"/>
      <c r="AD69" s="60"/>
      <c r="AE69" s="60"/>
      <c r="AF69" s="60"/>
      <c r="AG69" s="60"/>
      <c r="AH69" s="60"/>
      <c r="AI69" s="60"/>
      <c r="AJ69" s="58"/>
      <c r="AK69" s="58"/>
      <c r="AL69" s="58"/>
      <c r="AM69" s="58"/>
      <c r="AN69" s="58"/>
      <c r="AO69" s="58"/>
      <c r="AP69" s="58"/>
      <c r="AQ69" s="58"/>
      <c r="AR69" s="52" t="e">
        <f t="shared" si="3"/>
        <v>#N/A</v>
      </c>
      <c r="AS69" s="70" t="e">
        <f t="shared" ref="AS69:AS132" si="5">IF(BW69=14,"","This Project does not fully meet qualification criteria")</f>
        <v>#N/A</v>
      </c>
      <c r="AZ69" s="68" t="e">
        <f>VLOOKUP(AJ69,'Validation Lists'!$B$232:$C$235,2,FALSE)</f>
        <v>#N/A</v>
      </c>
      <c r="BA69" s="68" t="e">
        <f>VLOOKUP(AK69,'Validation Lists'!$B$232:$C$235,2,FALSE)</f>
        <v>#N/A</v>
      </c>
      <c r="BB69" s="68" t="e">
        <f>VLOOKUP(AL69,'Validation Lists'!$B$232:$C$235,2,FALSE)</f>
        <v>#N/A</v>
      </c>
      <c r="BC69" s="68" t="e">
        <f>VLOOKUP(AM69,'Validation Lists'!$B$232:$C$235,2,FALSE)</f>
        <v>#N/A</v>
      </c>
      <c r="BD69" s="68" t="e">
        <f>VLOOKUP(AN69,'Validation Lists'!$B$232:$C$235,2,FALSE)</f>
        <v>#N/A</v>
      </c>
      <c r="BE69" s="68" t="e">
        <f>VLOOKUP(AO69,'Validation Lists'!$B$232:$C$235,2,FALSE)</f>
        <v>#N/A</v>
      </c>
      <c r="BF69" s="68" t="e">
        <f>VLOOKUP(AP69,'Validation Lists'!$B$232:$C$235,2,FALSE)</f>
        <v>#N/A</v>
      </c>
      <c r="BG69" s="68" t="e">
        <f>VLOOKUP(AQ69,'Validation Lists'!$B$232:$C$235,2,FALSE)</f>
        <v>#N/A</v>
      </c>
      <c r="BI69" s="68" t="e">
        <f>VLOOKUP(V69,'Validation Lists'!$B$229:$C$230,2,FALSE)</f>
        <v>#N/A</v>
      </c>
      <c r="BJ69" s="68" t="e">
        <f>VLOOKUP(W69,'Validation Lists'!$B$229:$C$230,2,FALSE)</f>
        <v>#N/A</v>
      </c>
      <c r="BK69" s="68" t="e">
        <f>VLOOKUP(X69,'Validation Lists'!$B$229:$C$230,2,FALSE)</f>
        <v>#N/A</v>
      </c>
      <c r="BL69" s="68" t="e">
        <f>VLOOKUP(Y69,'Validation Lists'!$B$229:$C$230,2,FALSE)</f>
        <v>#N/A</v>
      </c>
      <c r="BM69" s="68" t="e">
        <f>VLOOKUP(Z69,'Validation Lists'!$B$229:$C$230,2,FALSE)</f>
        <v>#N/A</v>
      </c>
      <c r="BN69" s="68" t="e">
        <f>VLOOKUP(AA69,'Validation Lists'!$B$229:$C$230,2,FALSE)</f>
        <v>#N/A</v>
      </c>
      <c r="BO69" s="68" t="e">
        <f>VLOOKUP(AB69,'Validation Lists'!$B$229:$C$230,2,FALSE)</f>
        <v>#N/A</v>
      </c>
      <c r="BP69" s="68" t="e">
        <f>VLOOKUP(AC69,'Validation Lists'!$B$229:$C$230,2,FALSE)</f>
        <v>#N/A</v>
      </c>
      <c r="BQ69" s="68" t="e">
        <f>VLOOKUP(AD69,'Validation Lists'!$B$229:$C$230,2,FALSE)</f>
        <v>#N/A</v>
      </c>
      <c r="BR69" s="68" t="e">
        <f>VLOOKUP(AE69,'Validation Lists'!$B$229:$C$230,2,FALSE)</f>
        <v>#N/A</v>
      </c>
      <c r="BS69" s="68" t="e">
        <f>VLOOKUP(AF69,'Validation Lists'!$B$229:$C$230,2,FALSE)</f>
        <v>#N/A</v>
      </c>
      <c r="BT69" s="68" t="e">
        <f>VLOOKUP(AG69,'Validation Lists'!$B$229:$C$230,2,FALSE)</f>
        <v>#N/A</v>
      </c>
      <c r="BU69" s="68" t="e">
        <f>VLOOKUP(AH69,'Validation Lists'!$B$229:$C$230,2,FALSE)</f>
        <v>#N/A</v>
      </c>
      <c r="BV69" s="68" t="e">
        <f>VLOOKUP(AI69,'Validation Lists'!$B$229:$C$230,2,FALSE)</f>
        <v>#N/A</v>
      </c>
      <c r="BW69" s="68" t="e">
        <f t="shared" si="4"/>
        <v>#N/A</v>
      </c>
    </row>
    <row r="70" spans="1:75" ht="77.5" customHeight="1" x14ac:dyDescent="0.15">
      <c r="A70" s="29"/>
      <c r="B70" s="29"/>
      <c r="C70" s="29"/>
      <c r="D70" s="29"/>
      <c r="E70" s="29"/>
      <c r="F70" s="30"/>
      <c r="G70" s="30"/>
      <c r="H70" s="52"/>
      <c r="I70" s="52"/>
      <c r="J70" s="52"/>
      <c r="K70" s="52"/>
      <c r="L70" s="52"/>
      <c r="M70" s="52"/>
      <c r="N70" s="52"/>
      <c r="O70" s="53"/>
      <c r="P70" s="53"/>
      <c r="Q70" s="53"/>
      <c r="R70" s="53"/>
      <c r="S70" s="53"/>
      <c r="T70" s="53"/>
      <c r="U70" s="53"/>
      <c r="V70" s="60"/>
      <c r="W70" s="60"/>
      <c r="X70" s="60"/>
      <c r="Y70" s="60"/>
      <c r="Z70" s="60"/>
      <c r="AA70" s="60"/>
      <c r="AB70" s="60"/>
      <c r="AC70" s="60"/>
      <c r="AD70" s="60"/>
      <c r="AE70" s="60"/>
      <c r="AF70" s="60"/>
      <c r="AG70" s="60"/>
      <c r="AH70" s="60"/>
      <c r="AI70" s="60"/>
      <c r="AJ70" s="58"/>
      <c r="AK70" s="58"/>
      <c r="AL70" s="58"/>
      <c r="AM70" s="58"/>
      <c r="AN70" s="58"/>
      <c r="AO70" s="58"/>
      <c r="AP70" s="58"/>
      <c r="AQ70" s="58"/>
      <c r="AR70" s="52" t="e">
        <f t="shared" si="3"/>
        <v>#N/A</v>
      </c>
      <c r="AS70" s="70" t="e">
        <f t="shared" si="5"/>
        <v>#N/A</v>
      </c>
      <c r="AZ70" s="68" t="e">
        <f>VLOOKUP(AJ70,'Validation Lists'!$B$232:$C$235,2,FALSE)</f>
        <v>#N/A</v>
      </c>
      <c r="BA70" s="68" t="e">
        <f>VLOOKUP(AK70,'Validation Lists'!$B$232:$C$235,2,FALSE)</f>
        <v>#N/A</v>
      </c>
      <c r="BB70" s="68" t="e">
        <f>VLOOKUP(AL70,'Validation Lists'!$B$232:$C$235,2,FALSE)</f>
        <v>#N/A</v>
      </c>
      <c r="BC70" s="68" t="e">
        <f>VLOOKUP(AM70,'Validation Lists'!$B$232:$C$235,2,FALSE)</f>
        <v>#N/A</v>
      </c>
      <c r="BD70" s="68" t="e">
        <f>VLOOKUP(AN70,'Validation Lists'!$B$232:$C$235,2,FALSE)</f>
        <v>#N/A</v>
      </c>
      <c r="BE70" s="68" t="e">
        <f>VLOOKUP(AO70,'Validation Lists'!$B$232:$C$235,2,FALSE)</f>
        <v>#N/A</v>
      </c>
      <c r="BF70" s="68" t="e">
        <f>VLOOKUP(AP70,'Validation Lists'!$B$232:$C$235,2,FALSE)</f>
        <v>#N/A</v>
      </c>
      <c r="BG70" s="68" t="e">
        <f>VLOOKUP(AQ70,'Validation Lists'!$B$232:$C$235,2,FALSE)</f>
        <v>#N/A</v>
      </c>
      <c r="BI70" s="68" t="e">
        <f>VLOOKUP(V70,'Validation Lists'!$B$229:$C$230,2,FALSE)</f>
        <v>#N/A</v>
      </c>
      <c r="BJ70" s="68" t="e">
        <f>VLOOKUP(W70,'Validation Lists'!$B$229:$C$230,2,FALSE)</f>
        <v>#N/A</v>
      </c>
      <c r="BK70" s="68" t="e">
        <f>VLOOKUP(X70,'Validation Lists'!$B$229:$C$230,2,FALSE)</f>
        <v>#N/A</v>
      </c>
      <c r="BL70" s="68" t="e">
        <f>VLOOKUP(Y70,'Validation Lists'!$B$229:$C$230,2,FALSE)</f>
        <v>#N/A</v>
      </c>
      <c r="BM70" s="68" t="e">
        <f>VLOOKUP(Z70,'Validation Lists'!$B$229:$C$230,2,FALSE)</f>
        <v>#N/A</v>
      </c>
      <c r="BN70" s="68" t="e">
        <f>VLOOKUP(AA70,'Validation Lists'!$B$229:$C$230,2,FALSE)</f>
        <v>#N/A</v>
      </c>
      <c r="BO70" s="68" t="e">
        <f>VLOOKUP(AB70,'Validation Lists'!$B$229:$C$230,2,FALSE)</f>
        <v>#N/A</v>
      </c>
      <c r="BP70" s="68" t="e">
        <f>VLOOKUP(AC70,'Validation Lists'!$B$229:$C$230,2,FALSE)</f>
        <v>#N/A</v>
      </c>
      <c r="BQ70" s="68" t="e">
        <f>VLOOKUP(AD70,'Validation Lists'!$B$229:$C$230,2,FALSE)</f>
        <v>#N/A</v>
      </c>
      <c r="BR70" s="68" t="e">
        <f>VLOOKUP(AE70,'Validation Lists'!$B$229:$C$230,2,FALSE)</f>
        <v>#N/A</v>
      </c>
      <c r="BS70" s="68" t="e">
        <f>VLOOKUP(AF70,'Validation Lists'!$B$229:$C$230,2,FALSE)</f>
        <v>#N/A</v>
      </c>
      <c r="BT70" s="68" t="e">
        <f>VLOOKUP(AG70,'Validation Lists'!$B$229:$C$230,2,FALSE)</f>
        <v>#N/A</v>
      </c>
      <c r="BU70" s="68" t="e">
        <f>VLOOKUP(AH70,'Validation Lists'!$B$229:$C$230,2,FALSE)</f>
        <v>#N/A</v>
      </c>
      <c r="BV70" s="68" t="e">
        <f>VLOOKUP(AI70,'Validation Lists'!$B$229:$C$230,2,FALSE)</f>
        <v>#N/A</v>
      </c>
      <c r="BW70" s="68" t="e">
        <f t="shared" si="4"/>
        <v>#N/A</v>
      </c>
    </row>
    <row r="71" spans="1:75" ht="77.5" customHeight="1" x14ac:dyDescent="0.15">
      <c r="A71" s="29"/>
      <c r="B71" s="29"/>
      <c r="C71" s="29"/>
      <c r="D71" s="29"/>
      <c r="E71" s="29"/>
      <c r="F71" s="30"/>
      <c r="G71" s="30"/>
      <c r="H71" s="52"/>
      <c r="I71" s="52"/>
      <c r="J71" s="52"/>
      <c r="K71" s="52"/>
      <c r="L71" s="52"/>
      <c r="M71" s="52"/>
      <c r="N71" s="52"/>
      <c r="O71" s="53"/>
      <c r="P71" s="53"/>
      <c r="Q71" s="53"/>
      <c r="R71" s="53"/>
      <c r="S71" s="53"/>
      <c r="T71" s="53"/>
      <c r="U71" s="53"/>
      <c r="V71" s="60"/>
      <c r="W71" s="60"/>
      <c r="X71" s="60"/>
      <c r="Y71" s="60"/>
      <c r="Z71" s="60"/>
      <c r="AA71" s="60"/>
      <c r="AB71" s="60"/>
      <c r="AC71" s="60"/>
      <c r="AD71" s="60"/>
      <c r="AE71" s="60"/>
      <c r="AF71" s="60"/>
      <c r="AG71" s="60"/>
      <c r="AH71" s="60"/>
      <c r="AI71" s="60"/>
      <c r="AJ71" s="58"/>
      <c r="AK71" s="58"/>
      <c r="AL71" s="58"/>
      <c r="AM71" s="58"/>
      <c r="AN71" s="58"/>
      <c r="AO71" s="58"/>
      <c r="AP71" s="58"/>
      <c r="AQ71" s="58"/>
      <c r="AR71" s="52" t="e">
        <f t="shared" si="3"/>
        <v>#N/A</v>
      </c>
      <c r="AS71" s="70" t="e">
        <f t="shared" si="5"/>
        <v>#N/A</v>
      </c>
      <c r="AZ71" s="68" t="e">
        <f>VLOOKUP(AJ71,'Validation Lists'!$B$232:$C$235,2,FALSE)</f>
        <v>#N/A</v>
      </c>
      <c r="BA71" s="68" t="e">
        <f>VLOOKUP(AK71,'Validation Lists'!$B$232:$C$235,2,FALSE)</f>
        <v>#N/A</v>
      </c>
      <c r="BB71" s="68" t="e">
        <f>VLOOKUP(AL71,'Validation Lists'!$B$232:$C$235,2,FALSE)</f>
        <v>#N/A</v>
      </c>
      <c r="BC71" s="68" t="e">
        <f>VLOOKUP(AM71,'Validation Lists'!$B$232:$C$235,2,FALSE)</f>
        <v>#N/A</v>
      </c>
      <c r="BD71" s="68" t="e">
        <f>VLOOKUP(AN71,'Validation Lists'!$B$232:$C$235,2,FALSE)</f>
        <v>#N/A</v>
      </c>
      <c r="BE71" s="68" t="e">
        <f>VLOOKUP(AO71,'Validation Lists'!$B$232:$C$235,2,FALSE)</f>
        <v>#N/A</v>
      </c>
      <c r="BF71" s="68" t="e">
        <f>VLOOKUP(AP71,'Validation Lists'!$B$232:$C$235,2,FALSE)</f>
        <v>#N/A</v>
      </c>
      <c r="BG71" s="68" t="e">
        <f>VLOOKUP(AQ71,'Validation Lists'!$B$232:$C$235,2,FALSE)</f>
        <v>#N/A</v>
      </c>
      <c r="BI71" s="68" t="e">
        <f>VLOOKUP(V71,'Validation Lists'!$B$229:$C$230,2,FALSE)</f>
        <v>#N/A</v>
      </c>
      <c r="BJ71" s="68" t="e">
        <f>VLOOKUP(W71,'Validation Lists'!$B$229:$C$230,2,FALSE)</f>
        <v>#N/A</v>
      </c>
      <c r="BK71" s="68" t="e">
        <f>VLOOKUP(X71,'Validation Lists'!$B$229:$C$230,2,FALSE)</f>
        <v>#N/A</v>
      </c>
      <c r="BL71" s="68" t="e">
        <f>VLOOKUP(Y71,'Validation Lists'!$B$229:$C$230,2,FALSE)</f>
        <v>#N/A</v>
      </c>
      <c r="BM71" s="68" t="e">
        <f>VLOOKUP(Z71,'Validation Lists'!$B$229:$C$230,2,FALSE)</f>
        <v>#N/A</v>
      </c>
      <c r="BN71" s="68" t="e">
        <f>VLOOKUP(AA71,'Validation Lists'!$B$229:$C$230,2,FALSE)</f>
        <v>#N/A</v>
      </c>
      <c r="BO71" s="68" t="e">
        <f>VLOOKUP(AB71,'Validation Lists'!$B$229:$C$230,2,FALSE)</f>
        <v>#N/A</v>
      </c>
      <c r="BP71" s="68" t="e">
        <f>VLOOKUP(AC71,'Validation Lists'!$B$229:$C$230,2,FALSE)</f>
        <v>#N/A</v>
      </c>
      <c r="BQ71" s="68" t="e">
        <f>VLOOKUP(AD71,'Validation Lists'!$B$229:$C$230,2,FALSE)</f>
        <v>#N/A</v>
      </c>
      <c r="BR71" s="68" t="e">
        <f>VLOOKUP(AE71,'Validation Lists'!$B$229:$C$230,2,FALSE)</f>
        <v>#N/A</v>
      </c>
      <c r="BS71" s="68" t="e">
        <f>VLOOKUP(AF71,'Validation Lists'!$B$229:$C$230,2,FALSE)</f>
        <v>#N/A</v>
      </c>
      <c r="BT71" s="68" t="e">
        <f>VLOOKUP(AG71,'Validation Lists'!$B$229:$C$230,2,FALSE)</f>
        <v>#N/A</v>
      </c>
      <c r="BU71" s="68" t="e">
        <f>VLOOKUP(AH71,'Validation Lists'!$B$229:$C$230,2,FALSE)</f>
        <v>#N/A</v>
      </c>
      <c r="BV71" s="68" t="e">
        <f>VLOOKUP(AI71,'Validation Lists'!$B$229:$C$230,2,FALSE)</f>
        <v>#N/A</v>
      </c>
      <c r="BW71" s="68" t="e">
        <f t="shared" si="4"/>
        <v>#N/A</v>
      </c>
    </row>
    <row r="72" spans="1:75" ht="77.5" customHeight="1" x14ac:dyDescent="0.15">
      <c r="A72" s="29"/>
      <c r="B72" s="29"/>
      <c r="C72" s="29"/>
      <c r="D72" s="29"/>
      <c r="E72" s="29"/>
      <c r="F72" s="30"/>
      <c r="G72" s="30"/>
      <c r="H72" s="52"/>
      <c r="I72" s="52"/>
      <c r="J72" s="52"/>
      <c r="K72" s="52"/>
      <c r="L72" s="52"/>
      <c r="M72" s="52"/>
      <c r="N72" s="52"/>
      <c r="O72" s="53"/>
      <c r="P72" s="53"/>
      <c r="Q72" s="53"/>
      <c r="R72" s="53"/>
      <c r="S72" s="53"/>
      <c r="T72" s="53"/>
      <c r="U72" s="53"/>
      <c r="V72" s="60"/>
      <c r="W72" s="60"/>
      <c r="X72" s="60"/>
      <c r="Y72" s="60"/>
      <c r="Z72" s="60"/>
      <c r="AA72" s="60"/>
      <c r="AB72" s="60"/>
      <c r="AC72" s="60"/>
      <c r="AD72" s="60"/>
      <c r="AE72" s="60"/>
      <c r="AF72" s="60"/>
      <c r="AG72" s="60"/>
      <c r="AH72" s="60"/>
      <c r="AI72" s="60"/>
      <c r="AJ72" s="58"/>
      <c r="AK72" s="58"/>
      <c r="AL72" s="58"/>
      <c r="AM72" s="58"/>
      <c r="AN72" s="58"/>
      <c r="AO72" s="58"/>
      <c r="AP72" s="58"/>
      <c r="AQ72" s="58"/>
      <c r="AR72" s="52" t="e">
        <f t="shared" si="3"/>
        <v>#N/A</v>
      </c>
      <c r="AS72" s="70" t="e">
        <f t="shared" si="5"/>
        <v>#N/A</v>
      </c>
      <c r="AZ72" s="68" t="e">
        <f>VLOOKUP(AJ72,'Validation Lists'!$B$232:$C$235,2,FALSE)</f>
        <v>#N/A</v>
      </c>
      <c r="BA72" s="68" t="e">
        <f>VLOOKUP(AK72,'Validation Lists'!$B$232:$C$235,2,FALSE)</f>
        <v>#N/A</v>
      </c>
      <c r="BB72" s="68" t="e">
        <f>VLOOKUP(AL72,'Validation Lists'!$B$232:$C$235,2,FALSE)</f>
        <v>#N/A</v>
      </c>
      <c r="BC72" s="68" t="e">
        <f>VLOOKUP(AM72,'Validation Lists'!$B$232:$C$235,2,FALSE)</f>
        <v>#N/A</v>
      </c>
      <c r="BD72" s="68" t="e">
        <f>VLOOKUP(AN72,'Validation Lists'!$B$232:$C$235,2,FALSE)</f>
        <v>#N/A</v>
      </c>
      <c r="BE72" s="68" t="e">
        <f>VLOOKUP(AO72,'Validation Lists'!$B$232:$C$235,2,FALSE)</f>
        <v>#N/A</v>
      </c>
      <c r="BF72" s="68" t="e">
        <f>VLOOKUP(AP72,'Validation Lists'!$B$232:$C$235,2,FALSE)</f>
        <v>#N/A</v>
      </c>
      <c r="BG72" s="68" t="e">
        <f>VLOOKUP(AQ72,'Validation Lists'!$B$232:$C$235,2,FALSE)</f>
        <v>#N/A</v>
      </c>
      <c r="BI72" s="68" t="e">
        <f>VLOOKUP(V72,'Validation Lists'!$B$229:$C$230,2,FALSE)</f>
        <v>#N/A</v>
      </c>
      <c r="BJ72" s="68" t="e">
        <f>VLOOKUP(W72,'Validation Lists'!$B$229:$C$230,2,FALSE)</f>
        <v>#N/A</v>
      </c>
      <c r="BK72" s="68" t="e">
        <f>VLOOKUP(X72,'Validation Lists'!$B$229:$C$230,2,FALSE)</f>
        <v>#N/A</v>
      </c>
      <c r="BL72" s="68" t="e">
        <f>VLOOKUP(Y72,'Validation Lists'!$B$229:$C$230,2,FALSE)</f>
        <v>#N/A</v>
      </c>
      <c r="BM72" s="68" t="e">
        <f>VLOOKUP(Z72,'Validation Lists'!$B$229:$C$230,2,FALSE)</f>
        <v>#N/A</v>
      </c>
      <c r="BN72" s="68" t="e">
        <f>VLOOKUP(AA72,'Validation Lists'!$B$229:$C$230,2,FALSE)</f>
        <v>#N/A</v>
      </c>
      <c r="BO72" s="68" t="e">
        <f>VLOOKUP(AB72,'Validation Lists'!$B$229:$C$230,2,FALSE)</f>
        <v>#N/A</v>
      </c>
      <c r="BP72" s="68" t="e">
        <f>VLOOKUP(AC72,'Validation Lists'!$B$229:$C$230,2,FALSE)</f>
        <v>#N/A</v>
      </c>
      <c r="BQ72" s="68" t="e">
        <f>VLOOKUP(AD72,'Validation Lists'!$B$229:$C$230,2,FALSE)</f>
        <v>#N/A</v>
      </c>
      <c r="BR72" s="68" t="e">
        <f>VLOOKUP(AE72,'Validation Lists'!$B$229:$C$230,2,FALSE)</f>
        <v>#N/A</v>
      </c>
      <c r="BS72" s="68" t="e">
        <f>VLOOKUP(AF72,'Validation Lists'!$B$229:$C$230,2,FALSE)</f>
        <v>#N/A</v>
      </c>
      <c r="BT72" s="68" t="e">
        <f>VLOOKUP(AG72,'Validation Lists'!$B$229:$C$230,2,FALSE)</f>
        <v>#N/A</v>
      </c>
      <c r="BU72" s="68" t="e">
        <f>VLOOKUP(AH72,'Validation Lists'!$B$229:$C$230,2,FALSE)</f>
        <v>#N/A</v>
      </c>
      <c r="BV72" s="68" t="e">
        <f>VLOOKUP(AI72,'Validation Lists'!$B$229:$C$230,2,FALSE)</f>
        <v>#N/A</v>
      </c>
      <c r="BW72" s="68" t="e">
        <f t="shared" si="4"/>
        <v>#N/A</v>
      </c>
    </row>
    <row r="73" spans="1:75" ht="77.5" customHeight="1" x14ac:dyDescent="0.15">
      <c r="A73" s="29"/>
      <c r="B73" s="29"/>
      <c r="C73" s="29"/>
      <c r="D73" s="29"/>
      <c r="E73" s="29"/>
      <c r="F73" s="30"/>
      <c r="G73" s="30"/>
      <c r="H73" s="52"/>
      <c r="I73" s="52"/>
      <c r="J73" s="52"/>
      <c r="K73" s="52"/>
      <c r="L73" s="52"/>
      <c r="M73" s="52"/>
      <c r="N73" s="52"/>
      <c r="O73" s="53"/>
      <c r="P73" s="53"/>
      <c r="Q73" s="53"/>
      <c r="R73" s="53"/>
      <c r="S73" s="53"/>
      <c r="T73" s="53"/>
      <c r="U73" s="53"/>
      <c r="V73" s="60"/>
      <c r="W73" s="60"/>
      <c r="X73" s="60"/>
      <c r="Y73" s="60"/>
      <c r="Z73" s="60"/>
      <c r="AA73" s="60"/>
      <c r="AB73" s="60"/>
      <c r="AC73" s="60"/>
      <c r="AD73" s="60"/>
      <c r="AE73" s="60"/>
      <c r="AF73" s="60"/>
      <c r="AG73" s="60"/>
      <c r="AH73" s="60"/>
      <c r="AI73" s="60"/>
      <c r="AJ73" s="58"/>
      <c r="AK73" s="58"/>
      <c r="AL73" s="58"/>
      <c r="AM73" s="58"/>
      <c r="AN73" s="58"/>
      <c r="AO73" s="58"/>
      <c r="AP73" s="58"/>
      <c r="AQ73" s="58"/>
      <c r="AR73" s="52" t="e">
        <f t="shared" si="3"/>
        <v>#N/A</v>
      </c>
      <c r="AS73" s="70" t="e">
        <f t="shared" si="5"/>
        <v>#N/A</v>
      </c>
      <c r="AZ73" s="68" t="e">
        <f>VLOOKUP(AJ73,'Validation Lists'!$B$232:$C$235,2,FALSE)</f>
        <v>#N/A</v>
      </c>
      <c r="BA73" s="68" t="e">
        <f>VLOOKUP(AK73,'Validation Lists'!$B$232:$C$235,2,FALSE)</f>
        <v>#N/A</v>
      </c>
      <c r="BB73" s="68" t="e">
        <f>VLOOKUP(AL73,'Validation Lists'!$B$232:$C$235,2,FALSE)</f>
        <v>#N/A</v>
      </c>
      <c r="BC73" s="68" t="e">
        <f>VLOOKUP(AM73,'Validation Lists'!$B$232:$C$235,2,FALSE)</f>
        <v>#N/A</v>
      </c>
      <c r="BD73" s="68" t="e">
        <f>VLOOKUP(AN73,'Validation Lists'!$B$232:$C$235,2,FALSE)</f>
        <v>#N/A</v>
      </c>
      <c r="BE73" s="68" t="e">
        <f>VLOOKUP(AO73,'Validation Lists'!$B$232:$C$235,2,FALSE)</f>
        <v>#N/A</v>
      </c>
      <c r="BF73" s="68" t="e">
        <f>VLOOKUP(AP73,'Validation Lists'!$B$232:$C$235,2,FALSE)</f>
        <v>#N/A</v>
      </c>
      <c r="BG73" s="68" t="e">
        <f>VLOOKUP(AQ73,'Validation Lists'!$B$232:$C$235,2,FALSE)</f>
        <v>#N/A</v>
      </c>
      <c r="BI73" s="68" t="e">
        <f>VLOOKUP(V73,'Validation Lists'!$B$229:$C$230,2,FALSE)</f>
        <v>#N/A</v>
      </c>
      <c r="BJ73" s="68" t="e">
        <f>VLOOKUP(W73,'Validation Lists'!$B$229:$C$230,2,FALSE)</f>
        <v>#N/A</v>
      </c>
      <c r="BK73" s="68" t="e">
        <f>VLOOKUP(X73,'Validation Lists'!$B$229:$C$230,2,FALSE)</f>
        <v>#N/A</v>
      </c>
      <c r="BL73" s="68" t="e">
        <f>VLOOKUP(Y73,'Validation Lists'!$B$229:$C$230,2,FALSE)</f>
        <v>#N/A</v>
      </c>
      <c r="BM73" s="68" t="e">
        <f>VLOOKUP(Z73,'Validation Lists'!$B$229:$C$230,2,FALSE)</f>
        <v>#N/A</v>
      </c>
      <c r="BN73" s="68" t="e">
        <f>VLOOKUP(AA73,'Validation Lists'!$B$229:$C$230,2,FALSE)</f>
        <v>#N/A</v>
      </c>
      <c r="BO73" s="68" t="e">
        <f>VLOOKUP(AB73,'Validation Lists'!$B$229:$C$230,2,FALSE)</f>
        <v>#N/A</v>
      </c>
      <c r="BP73" s="68" t="e">
        <f>VLOOKUP(AC73,'Validation Lists'!$B$229:$C$230,2,FALSE)</f>
        <v>#N/A</v>
      </c>
      <c r="BQ73" s="68" t="e">
        <f>VLOOKUP(AD73,'Validation Lists'!$B$229:$C$230,2,FALSE)</f>
        <v>#N/A</v>
      </c>
      <c r="BR73" s="68" t="e">
        <f>VLOOKUP(AE73,'Validation Lists'!$B$229:$C$230,2,FALSE)</f>
        <v>#N/A</v>
      </c>
      <c r="BS73" s="68" t="e">
        <f>VLOOKUP(AF73,'Validation Lists'!$B$229:$C$230,2,FALSE)</f>
        <v>#N/A</v>
      </c>
      <c r="BT73" s="68" t="e">
        <f>VLOOKUP(AG73,'Validation Lists'!$B$229:$C$230,2,FALSE)</f>
        <v>#N/A</v>
      </c>
      <c r="BU73" s="68" t="e">
        <f>VLOOKUP(AH73,'Validation Lists'!$B$229:$C$230,2,FALSE)</f>
        <v>#N/A</v>
      </c>
      <c r="BV73" s="68" t="e">
        <f>VLOOKUP(AI73,'Validation Lists'!$B$229:$C$230,2,FALSE)</f>
        <v>#N/A</v>
      </c>
      <c r="BW73" s="68" t="e">
        <f t="shared" si="4"/>
        <v>#N/A</v>
      </c>
    </row>
    <row r="74" spans="1:75" ht="77.5" customHeight="1" x14ac:dyDescent="0.15">
      <c r="A74" s="29"/>
      <c r="B74" s="29"/>
      <c r="C74" s="29"/>
      <c r="D74" s="29"/>
      <c r="E74" s="29"/>
      <c r="F74" s="30"/>
      <c r="G74" s="30"/>
      <c r="H74" s="52"/>
      <c r="I74" s="52"/>
      <c r="J74" s="52"/>
      <c r="K74" s="52"/>
      <c r="L74" s="52"/>
      <c r="M74" s="52"/>
      <c r="N74" s="52"/>
      <c r="O74" s="53"/>
      <c r="P74" s="53"/>
      <c r="Q74" s="53"/>
      <c r="R74" s="53"/>
      <c r="S74" s="53"/>
      <c r="T74" s="53"/>
      <c r="U74" s="53"/>
      <c r="V74" s="60"/>
      <c r="W74" s="60"/>
      <c r="X74" s="60"/>
      <c r="Y74" s="60"/>
      <c r="Z74" s="60"/>
      <c r="AA74" s="60"/>
      <c r="AB74" s="60"/>
      <c r="AC74" s="60"/>
      <c r="AD74" s="60"/>
      <c r="AE74" s="60"/>
      <c r="AF74" s="60"/>
      <c r="AG74" s="60"/>
      <c r="AH74" s="60"/>
      <c r="AI74" s="60"/>
      <c r="AJ74" s="58"/>
      <c r="AK74" s="58"/>
      <c r="AL74" s="58"/>
      <c r="AM74" s="58"/>
      <c r="AN74" s="58"/>
      <c r="AO74" s="58"/>
      <c r="AP74" s="58"/>
      <c r="AQ74" s="58"/>
      <c r="AR74" s="52" t="e">
        <f t="shared" si="3"/>
        <v>#N/A</v>
      </c>
      <c r="AS74" s="70" t="e">
        <f t="shared" si="5"/>
        <v>#N/A</v>
      </c>
      <c r="AZ74" s="68" t="e">
        <f>VLOOKUP(AJ74,'Validation Lists'!$B$232:$C$235,2,FALSE)</f>
        <v>#N/A</v>
      </c>
      <c r="BA74" s="68" t="e">
        <f>VLOOKUP(AK74,'Validation Lists'!$B$232:$C$235,2,FALSE)</f>
        <v>#N/A</v>
      </c>
      <c r="BB74" s="68" t="e">
        <f>VLOOKUP(AL74,'Validation Lists'!$B$232:$C$235,2,FALSE)</f>
        <v>#N/A</v>
      </c>
      <c r="BC74" s="68" t="e">
        <f>VLOOKUP(AM74,'Validation Lists'!$B$232:$C$235,2,FALSE)</f>
        <v>#N/A</v>
      </c>
      <c r="BD74" s="68" t="e">
        <f>VLOOKUP(AN74,'Validation Lists'!$B$232:$C$235,2,FALSE)</f>
        <v>#N/A</v>
      </c>
      <c r="BE74" s="68" t="e">
        <f>VLOOKUP(AO74,'Validation Lists'!$B$232:$C$235,2,FALSE)</f>
        <v>#N/A</v>
      </c>
      <c r="BF74" s="68" t="e">
        <f>VLOOKUP(AP74,'Validation Lists'!$B$232:$C$235,2,FALSE)</f>
        <v>#N/A</v>
      </c>
      <c r="BG74" s="68" t="e">
        <f>VLOOKUP(AQ74,'Validation Lists'!$B$232:$C$235,2,FALSE)</f>
        <v>#N/A</v>
      </c>
      <c r="BI74" s="68" t="e">
        <f>VLOOKUP(V74,'Validation Lists'!$B$229:$C$230,2,FALSE)</f>
        <v>#N/A</v>
      </c>
      <c r="BJ74" s="68" t="e">
        <f>VLOOKUP(W74,'Validation Lists'!$B$229:$C$230,2,FALSE)</f>
        <v>#N/A</v>
      </c>
      <c r="BK74" s="68" t="e">
        <f>VLOOKUP(X74,'Validation Lists'!$B$229:$C$230,2,FALSE)</f>
        <v>#N/A</v>
      </c>
      <c r="BL74" s="68" t="e">
        <f>VLOOKUP(Y74,'Validation Lists'!$B$229:$C$230,2,FALSE)</f>
        <v>#N/A</v>
      </c>
      <c r="BM74" s="68" t="e">
        <f>VLOOKUP(Z74,'Validation Lists'!$B$229:$C$230,2,FALSE)</f>
        <v>#N/A</v>
      </c>
      <c r="BN74" s="68" t="e">
        <f>VLOOKUP(AA74,'Validation Lists'!$B$229:$C$230,2,FALSE)</f>
        <v>#N/A</v>
      </c>
      <c r="BO74" s="68" t="e">
        <f>VLOOKUP(AB74,'Validation Lists'!$B$229:$C$230,2,FALSE)</f>
        <v>#N/A</v>
      </c>
      <c r="BP74" s="68" t="e">
        <f>VLOOKUP(AC74,'Validation Lists'!$B$229:$C$230,2,FALSE)</f>
        <v>#N/A</v>
      </c>
      <c r="BQ74" s="68" t="e">
        <f>VLOOKUP(AD74,'Validation Lists'!$B$229:$C$230,2,FALSE)</f>
        <v>#N/A</v>
      </c>
      <c r="BR74" s="68" t="e">
        <f>VLOOKUP(AE74,'Validation Lists'!$B$229:$C$230,2,FALSE)</f>
        <v>#N/A</v>
      </c>
      <c r="BS74" s="68" t="e">
        <f>VLOOKUP(AF74,'Validation Lists'!$B$229:$C$230,2,FALSE)</f>
        <v>#N/A</v>
      </c>
      <c r="BT74" s="68" t="e">
        <f>VLOOKUP(AG74,'Validation Lists'!$B$229:$C$230,2,FALSE)</f>
        <v>#N/A</v>
      </c>
      <c r="BU74" s="68" t="e">
        <f>VLOOKUP(AH74,'Validation Lists'!$B$229:$C$230,2,FALSE)</f>
        <v>#N/A</v>
      </c>
      <c r="BV74" s="68" t="e">
        <f>VLOOKUP(AI74,'Validation Lists'!$B$229:$C$230,2,FALSE)</f>
        <v>#N/A</v>
      </c>
      <c r="BW74" s="68" t="e">
        <f t="shared" si="4"/>
        <v>#N/A</v>
      </c>
    </row>
    <row r="75" spans="1:75" ht="77.5" customHeight="1" x14ac:dyDescent="0.15">
      <c r="A75" s="29"/>
      <c r="B75" s="29"/>
      <c r="C75" s="29"/>
      <c r="D75" s="29"/>
      <c r="E75" s="29"/>
      <c r="F75" s="30"/>
      <c r="G75" s="30"/>
      <c r="H75" s="52"/>
      <c r="I75" s="52"/>
      <c r="J75" s="52"/>
      <c r="K75" s="52"/>
      <c r="L75" s="52"/>
      <c r="M75" s="52"/>
      <c r="N75" s="52"/>
      <c r="O75" s="53"/>
      <c r="P75" s="53"/>
      <c r="Q75" s="53"/>
      <c r="R75" s="53"/>
      <c r="S75" s="53"/>
      <c r="T75" s="53"/>
      <c r="U75" s="53"/>
      <c r="V75" s="60"/>
      <c r="W75" s="60"/>
      <c r="X75" s="60"/>
      <c r="Y75" s="60"/>
      <c r="Z75" s="60"/>
      <c r="AA75" s="60"/>
      <c r="AB75" s="60"/>
      <c r="AC75" s="60"/>
      <c r="AD75" s="60"/>
      <c r="AE75" s="60"/>
      <c r="AF75" s="60"/>
      <c r="AG75" s="60"/>
      <c r="AH75" s="60"/>
      <c r="AI75" s="60"/>
      <c r="AJ75" s="58"/>
      <c r="AK75" s="58"/>
      <c r="AL75" s="58"/>
      <c r="AM75" s="58"/>
      <c r="AN75" s="58"/>
      <c r="AO75" s="58"/>
      <c r="AP75" s="58"/>
      <c r="AQ75" s="58"/>
      <c r="AR75" s="52" t="e">
        <f t="shared" si="3"/>
        <v>#N/A</v>
      </c>
      <c r="AS75" s="70" t="e">
        <f t="shared" si="5"/>
        <v>#N/A</v>
      </c>
      <c r="AZ75" s="68" t="e">
        <f>VLOOKUP(AJ75,'Validation Lists'!$B$232:$C$235,2,FALSE)</f>
        <v>#N/A</v>
      </c>
      <c r="BA75" s="68" t="e">
        <f>VLOOKUP(AK75,'Validation Lists'!$B$232:$C$235,2,FALSE)</f>
        <v>#N/A</v>
      </c>
      <c r="BB75" s="68" t="e">
        <f>VLOOKUP(AL75,'Validation Lists'!$B$232:$C$235,2,FALSE)</f>
        <v>#N/A</v>
      </c>
      <c r="BC75" s="68" t="e">
        <f>VLOOKUP(AM75,'Validation Lists'!$B$232:$C$235,2,FALSE)</f>
        <v>#N/A</v>
      </c>
      <c r="BD75" s="68" t="e">
        <f>VLOOKUP(AN75,'Validation Lists'!$B$232:$C$235,2,FALSE)</f>
        <v>#N/A</v>
      </c>
      <c r="BE75" s="68" t="e">
        <f>VLOOKUP(AO75,'Validation Lists'!$B$232:$C$235,2,FALSE)</f>
        <v>#N/A</v>
      </c>
      <c r="BF75" s="68" t="e">
        <f>VLOOKUP(AP75,'Validation Lists'!$B$232:$C$235,2,FALSE)</f>
        <v>#N/A</v>
      </c>
      <c r="BG75" s="68" t="e">
        <f>VLOOKUP(AQ75,'Validation Lists'!$B$232:$C$235,2,FALSE)</f>
        <v>#N/A</v>
      </c>
      <c r="BI75" s="68" t="e">
        <f>VLOOKUP(V75,'Validation Lists'!$B$229:$C$230,2,FALSE)</f>
        <v>#N/A</v>
      </c>
      <c r="BJ75" s="68" t="e">
        <f>VLOOKUP(W75,'Validation Lists'!$B$229:$C$230,2,FALSE)</f>
        <v>#N/A</v>
      </c>
      <c r="BK75" s="68" t="e">
        <f>VLOOKUP(X75,'Validation Lists'!$B$229:$C$230,2,FALSE)</f>
        <v>#N/A</v>
      </c>
      <c r="BL75" s="68" t="e">
        <f>VLOOKUP(Y75,'Validation Lists'!$B$229:$C$230,2,FALSE)</f>
        <v>#N/A</v>
      </c>
      <c r="BM75" s="68" t="e">
        <f>VLOOKUP(Z75,'Validation Lists'!$B$229:$C$230,2,FALSE)</f>
        <v>#N/A</v>
      </c>
      <c r="BN75" s="68" t="e">
        <f>VLOOKUP(AA75,'Validation Lists'!$B$229:$C$230,2,FALSE)</f>
        <v>#N/A</v>
      </c>
      <c r="BO75" s="68" t="e">
        <f>VLOOKUP(AB75,'Validation Lists'!$B$229:$C$230,2,FALSE)</f>
        <v>#N/A</v>
      </c>
      <c r="BP75" s="68" t="e">
        <f>VLOOKUP(AC75,'Validation Lists'!$B$229:$C$230,2,FALSE)</f>
        <v>#N/A</v>
      </c>
      <c r="BQ75" s="68" t="e">
        <f>VLOOKUP(AD75,'Validation Lists'!$B$229:$C$230,2,FALSE)</f>
        <v>#N/A</v>
      </c>
      <c r="BR75" s="68" t="e">
        <f>VLOOKUP(AE75,'Validation Lists'!$B$229:$C$230,2,FALSE)</f>
        <v>#N/A</v>
      </c>
      <c r="BS75" s="68" t="e">
        <f>VLOOKUP(AF75,'Validation Lists'!$B$229:$C$230,2,FALSE)</f>
        <v>#N/A</v>
      </c>
      <c r="BT75" s="68" t="e">
        <f>VLOOKUP(AG75,'Validation Lists'!$B$229:$C$230,2,FALSE)</f>
        <v>#N/A</v>
      </c>
      <c r="BU75" s="68" t="e">
        <f>VLOOKUP(AH75,'Validation Lists'!$B$229:$C$230,2,FALSE)</f>
        <v>#N/A</v>
      </c>
      <c r="BV75" s="68" t="e">
        <f>VLOOKUP(AI75,'Validation Lists'!$B$229:$C$230,2,FALSE)</f>
        <v>#N/A</v>
      </c>
      <c r="BW75" s="68" t="e">
        <f t="shared" si="4"/>
        <v>#N/A</v>
      </c>
    </row>
    <row r="76" spans="1:75" ht="77.5" customHeight="1" x14ac:dyDescent="0.15">
      <c r="A76" s="29"/>
      <c r="B76" s="29"/>
      <c r="C76" s="29"/>
      <c r="D76" s="29"/>
      <c r="E76" s="29"/>
      <c r="F76" s="30"/>
      <c r="G76" s="30"/>
      <c r="H76" s="52"/>
      <c r="I76" s="52"/>
      <c r="J76" s="52"/>
      <c r="K76" s="52"/>
      <c r="L76" s="52"/>
      <c r="M76" s="52"/>
      <c r="N76" s="52"/>
      <c r="O76" s="53"/>
      <c r="P76" s="53"/>
      <c r="Q76" s="53"/>
      <c r="R76" s="53"/>
      <c r="S76" s="53"/>
      <c r="T76" s="53"/>
      <c r="U76" s="53"/>
      <c r="V76" s="60"/>
      <c r="W76" s="60"/>
      <c r="X76" s="60"/>
      <c r="Y76" s="60"/>
      <c r="Z76" s="60"/>
      <c r="AA76" s="60"/>
      <c r="AB76" s="60"/>
      <c r="AC76" s="60"/>
      <c r="AD76" s="60"/>
      <c r="AE76" s="60"/>
      <c r="AF76" s="60"/>
      <c r="AG76" s="60"/>
      <c r="AH76" s="60"/>
      <c r="AI76" s="60"/>
      <c r="AJ76" s="58"/>
      <c r="AK76" s="58"/>
      <c r="AL76" s="58"/>
      <c r="AM76" s="58"/>
      <c r="AN76" s="58"/>
      <c r="AO76" s="58"/>
      <c r="AP76" s="58"/>
      <c r="AQ76" s="58"/>
      <c r="AR76" s="52" t="e">
        <f t="shared" si="3"/>
        <v>#N/A</v>
      </c>
      <c r="AS76" s="70" t="e">
        <f t="shared" si="5"/>
        <v>#N/A</v>
      </c>
      <c r="AZ76" s="68" t="e">
        <f>VLOOKUP(AJ76,'Validation Lists'!$B$232:$C$235,2,FALSE)</f>
        <v>#N/A</v>
      </c>
      <c r="BA76" s="68" t="e">
        <f>VLOOKUP(AK76,'Validation Lists'!$B$232:$C$235,2,FALSE)</f>
        <v>#N/A</v>
      </c>
      <c r="BB76" s="68" t="e">
        <f>VLOOKUP(AL76,'Validation Lists'!$B$232:$C$235,2,FALSE)</f>
        <v>#N/A</v>
      </c>
      <c r="BC76" s="68" t="e">
        <f>VLOOKUP(AM76,'Validation Lists'!$B$232:$C$235,2,FALSE)</f>
        <v>#N/A</v>
      </c>
      <c r="BD76" s="68" t="e">
        <f>VLOOKUP(AN76,'Validation Lists'!$B$232:$C$235,2,FALSE)</f>
        <v>#N/A</v>
      </c>
      <c r="BE76" s="68" t="e">
        <f>VLOOKUP(AO76,'Validation Lists'!$B$232:$C$235,2,FALSE)</f>
        <v>#N/A</v>
      </c>
      <c r="BF76" s="68" t="e">
        <f>VLOOKUP(AP76,'Validation Lists'!$B$232:$C$235,2,FALSE)</f>
        <v>#N/A</v>
      </c>
      <c r="BG76" s="68" t="e">
        <f>VLOOKUP(AQ76,'Validation Lists'!$B$232:$C$235,2,FALSE)</f>
        <v>#N/A</v>
      </c>
      <c r="BI76" s="68" t="e">
        <f>VLOOKUP(V76,'Validation Lists'!$B$229:$C$230,2,FALSE)</f>
        <v>#N/A</v>
      </c>
      <c r="BJ76" s="68" t="e">
        <f>VLOOKUP(W76,'Validation Lists'!$B$229:$C$230,2,FALSE)</f>
        <v>#N/A</v>
      </c>
      <c r="BK76" s="68" t="e">
        <f>VLOOKUP(X76,'Validation Lists'!$B$229:$C$230,2,FALSE)</f>
        <v>#N/A</v>
      </c>
      <c r="BL76" s="68" t="e">
        <f>VLOOKUP(Y76,'Validation Lists'!$B$229:$C$230,2,FALSE)</f>
        <v>#N/A</v>
      </c>
      <c r="BM76" s="68" t="e">
        <f>VLOOKUP(Z76,'Validation Lists'!$B$229:$C$230,2,FALSE)</f>
        <v>#N/A</v>
      </c>
      <c r="BN76" s="68" t="e">
        <f>VLOOKUP(AA76,'Validation Lists'!$B$229:$C$230,2,FALSE)</f>
        <v>#N/A</v>
      </c>
      <c r="BO76" s="68" t="e">
        <f>VLOOKUP(AB76,'Validation Lists'!$B$229:$C$230,2,FALSE)</f>
        <v>#N/A</v>
      </c>
      <c r="BP76" s="68" t="e">
        <f>VLOOKUP(AC76,'Validation Lists'!$B$229:$C$230,2,FALSE)</f>
        <v>#N/A</v>
      </c>
      <c r="BQ76" s="68" t="e">
        <f>VLOOKUP(AD76,'Validation Lists'!$B$229:$C$230,2,FALSE)</f>
        <v>#N/A</v>
      </c>
      <c r="BR76" s="68" t="e">
        <f>VLOOKUP(AE76,'Validation Lists'!$B$229:$C$230,2,FALSE)</f>
        <v>#N/A</v>
      </c>
      <c r="BS76" s="68" t="e">
        <f>VLOOKUP(AF76,'Validation Lists'!$B$229:$C$230,2,FALSE)</f>
        <v>#N/A</v>
      </c>
      <c r="BT76" s="68" t="e">
        <f>VLOOKUP(AG76,'Validation Lists'!$B$229:$C$230,2,FALSE)</f>
        <v>#N/A</v>
      </c>
      <c r="BU76" s="68" t="e">
        <f>VLOOKUP(AH76,'Validation Lists'!$B$229:$C$230,2,FALSE)</f>
        <v>#N/A</v>
      </c>
      <c r="BV76" s="68" t="e">
        <f>VLOOKUP(AI76,'Validation Lists'!$B$229:$C$230,2,FALSE)</f>
        <v>#N/A</v>
      </c>
      <c r="BW76" s="68" t="e">
        <f t="shared" si="4"/>
        <v>#N/A</v>
      </c>
    </row>
    <row r="77" spans="1:75" ht="77.5" customHeight="1" x14ac:dyDescent="0.15">
      <c r="A77" s="29"/>
      <c r="B77" s="29"/>
      <c r="C77" s="29"/>
      <c r="D77" s="29"/>
      <c r="E77" s="29"/>
      <c r="F77" s="30"/>
      <c r="G77" s="30"/>
      <c r="H77" s="52"/>
      <c r="I77" s="52"/>
      <c r="J77" s="52"/>
      <c r="K77" s="52"/>
      <c r="L77" s="52"/>
      <c r="M77" s="52"/>
      <c r="N77" s="52"/>
      <c r="O77" s="53"/>
      <c r="P77" s="53"/>
      <c r="Q77" s="53"/>
      <c r="R77" s="53"/>
      <c r="S77" s="53"/>
      <c r="T77" s="53"/>
      <c r="U77" s="53"/>
      <c r="V77" s="60"/>
      <c r="W77" s="60"/>
      <c r="X77" s="60"/>
      <c r="Y77" s="60"/>
      <c r="Z77" s="60"/>
      <c r="AA77" s="60"/>
      <c r="AB77" s="60"/>
      <c r="AC77" s="60"/>
      <c r="AD77" s="60"/>
      <c r="AE77" s="60"/>
      <c r="AF77" s="60"/>
      <c r="AG77" s="60"/>
      <c r="AH77" s="60"/>
      <c r="AI77" s="60"/>
      <c r="AJ77" s="58"/>
      <c r="AK77" s="58"/>
      <c r="AL77" s="58"/>
      <c r="AM77" s="58"/>
      <c r="AN77" s="58"/>
      <c r="AO77" s="58"/>
      <c r="AP77" s="58"/>
      <c r="AQ77" s="58"/>
      <c r="AR77" s="52" t="e">
        <f t="shared" si="3"/>
        <v>#N/A</v>
      </c>
      <c r="AS77" s="70" t="e">
        <f t="shared" si="5"/>
        <v>#N/A</v>
      </c>
      <c r="AZ77" s="68" t="e">
        <f>VLOOKUP(AJ77,'Validation Lists'!$B$232:$C$235,2,FALSE)</f>
        <v>#N/A</v>
      </c>
      <c r="BA77" s="68" t="e">
        <f>VLOOKUP(AK77,'Validation Lists'!$B$232:$C$235,2,FALSE)</f>
        <v>#N/A</v>
      </c>
      <c r="BB77" s="68" t="e">
        <f>VLOOKUP(AL77,'Validation Lists'!$B$232:$C$235,2,FALSE)</f>
        <v>#N/A</v>
      </c>
      <c r="BC77" s="68" t="e">
        <f>VLOOKUP(AM77,'Validation Lists'!$B$232:$C$235,2,FALSE)</f>
        <v>#N/A</v>
      </c>
      <c r="BD77" s="68" t="e">
        <f>VLOOKUP(AN77,'Validation Lists'!$B$232:$C$235,2,FALSE)</f>
        <v>#N/A</v>
      </c>
      <c r="BE77" s="68" t="e">
        <f>VLOOKUP(AO77,'Validation Lists'!$B$232:$C$235,2,FALSE)</f>
        <v>#N/A</v>
      </c>
      <c r="BF77" s="68" t="e">
        <f>VLOOKUP(AP77,'Validation Lists'!$B$232:$C$235,2,FALSE)</f>
        <v>#N/A</v>
      </c>
      <c r="BG77" s="68" t="e">
        <f>VLOOKUP(AQ77,'Validation Lists'!$B$232:$C$235,2,FALSE)</f>
        <v>#N/A</v>
      </c>
      <c r="BI77" s="68" t="e">
        <f>VLOOKUP(V77,'Validation Lists'!$B$229:$C$230,2,FALSE)</f>
        <v>#N/A</v>
      </c>
      <c r="BJ77" s="68" t="e">
        <f>VLOOKUP(W77,'Validation Lists'!$B$229:$C$230,2,FALSE)</f>
        <v>#N/A</v>
      </c>
      <c r="BK77" s="68" t="e">
        <f>VLOOKUP(X77,'Validation Lists'!$B$229:$C$230,2,FALSE)</f>
        <v>#N/A</v>
      </c>
      <c r="BL77" s="68" t="e">
        <f>VLOOKUP(Y77,'Validation Lists'!$B$229:$C$230,2,FALSE)</f>
        <v>#N/A</v>
      </c>
      <c r="BM77" s="68" t="e">
        <f>VLOOKUP(Z77,'Validation Lists'!$B$229:$C$230,2,FALSE)</f>
        <v>#N/A</v>
      </c>
      <c r="BN77" s="68" t="e">
        <f>VLOOKUP(AA77,'Validation Lists'!$B$229:$C$230,2,FALSE)</f>
        <v>#N/A</v>
      </c>
      <c r="BO77" s="68" t="e">
        <f>VLOOKUP(AB77,'Validation Lists'!$B$229:$C$230,2,FALSE)</f>
        <v>#N/A</v>
      </c>
      <c r="BP77" s="68" t="e">
        <f>VLOOKUP(AC77,'Validation Lists'!$B$229:$C$230,2,FALSE)</f>
        <v>#N/A</v>
      </c>
      <c r="BQ77" s="68" t="e">
        <f>VLOOKUP(AD77,'Validation Lists'!$B$229:$C$230,2,FALSE)</f>
        <v>#N/A</v>
      </c>
      <c r="BR77" s="68" t="e">
        <f>VLOOKUP(AE77,'Validation Lists'!$B$229:$C$230,2,FALSE)</f>
        <v>#N/A</v>
      </c>
      <c r="BS77" s="68" t="e">
        <f>VLOOKUP(AF77,'Validation Lists'!$B$229:$C$230,2,FALSE)</f>
        <v>#N/A</v>
      </c>
      <c r="BT77" s="68" t="e">
        <f>VLOOKUP(AG77,'Validation Lists'!$B$229:$C$230,2,FALSE)</f>
        <v>#N/A</v>
      </c>
      <c r="BU77" s="68" t="e">
        <f>VLOOKUP(AH77,'Validation Lists'!$B$229:$C$230,2,FALSE)</f>
        <v>#N/A</v>
      </c>
      <c r="BV77" s="68" t="e">
        <f>VLOOKUP(AI77,'Validation Lists'!$B$229:$C$230,2,FALSE)</f>
        <v>#N/A</v>
      </c>
      <c r="BW77" s="68" t="e">
        <f t="shared" si="4"/>
        <v>#N/A</v>
      </c>
    </row>
    <row r="78" spans="1:75" ht="77.5" customHeight="1" x14ac:dyDescent="0.15">
      <c r="A78" s="29"/>
      <c r="B78" s="29"/>
      <c r="C78" s="29"/>
      <c r="D78" s="29"/>
      <c r="E78" s="29"/>
      <c r="F78" s="30"/>
      <c r="G78" s="30"/>
      <c r="H78" s="52"/>
      <c r="I78" s="52"/>
      <c r="J78" s="52"/>
      <c r="K78" s="52"/>
      <c r="L78" s="52"/>
      <c r="M78" s="52"/>
      <c r="N78" s="52"/>
      <c r="O78" s="53"/>
      <c r="P78" s="53"/>
      <c r="Q78" s="53"/>
      <c r="R78" s="53"/>
      <c r="S78" s="53"/>
      <c r="T78" s="53"/>
      <c r="U78" s="53"/>
      <c r="V78" s="60"/>
      <c r="W78" s="60"/>
      <c r="X78" s="60"/>
      <c r="Y78" s="60"/>
      <c r="Z78" s="60"/>
      <c r="AA78" s="60"/>
      <c r="AB78" s="60"/>
      <c r="AC78" s="60"/>
      <c r="AD78" s="60"/>
      <c r="AE78" s="60"/>
      <c r="AF78" s="60"/>
      <c r="AG78" s="60"/>
      <c r="AH78" s="60"/>
      <c r="AI78" s="60"/>
      <c r="AJ78" s="58"/>
      <c r="AK78" s="58"/>
      <c r="AL78" s="58"/>
      <c r="AM78" s="58"/>
      <c r="AN78" s="58"/>
      <c r="AO78" s="58"/>
      <c r="AP78" s="58"/>
      <c r="AQ78" s="58"/>
      <c r="AR78" s="52" t="e">
        <f t="shared" si="3"/>
        <v>#N/A</v>
      </c>
      <c r="AS78" s="70" t="e">
        <f t="shared" si="5"/>
        <v>#N/A</v>
      </c>
      <c r="AZ78" s="68" t="e">
        <f>VLOOKUP(AJ78,'Validation Lists'!$B$232:$C$235,2,FALSE)</f>
        <v>#N/A</v>
      </c>
      <c r="BA78" s="68" t="e">
        <f>VLOOKUP(AK78,'Validation Lists'!$B$232:$C$235,2,FALSE)</f>
        <v>#N/A</v>
      </c>
      <c r="BB78" s="68" t="e">
        <f>VLOOKUP(AL78,'Validation Lists'!$B$232:$C$235,2,FALSE)</f>
        <v>#N/A</v>
      </c>
      <c r="BC78" s="68" t="e">
        <f>VLOOKUP(AM78,'Validation Lists'!$B$232:$C$235,2,FALSE)</f>
        <v>#N/A</v>
      </c>
      <c r="BD78" s="68" t="e">
        <f>VLOOKUP(AN78,'Validation Lists'!$B$232:$C$235,2,FALSE)</f>
        <v>#N/A</v>
      </c>
      <c r="BE78" s="68" t="e">
        <f>VLOOKUP(AO78,'Validation Lists'!$B$232:$C$235,2,FALSE)</f>
        <v>#N/A</v>
      </c>
      <c r="BF78" s="68" t="e">
        <f>VLOOKUP(AP78,'Validation Lists'!$B$232:$C$235,2,FALSE)</f>
        <v>#N/A</v>
      </c>
      <c r="BG78" s="68" t="e">
        <f>VLOOKUP(AQ78,'Validation Lists'!$B$232:$C$235,2,FALSE)</f>
        <v>#N/A</v>
      </c>
      <c r="BI78" s="68" t="e">
        <f>VLOOKUP(V78,'Validation Lists'!$B$229:$C$230,2,FALSE)</f>
        <v>#N/A</v>
      </c>
      <c r="BJ78" s="68" t="e">
        <f>VLOOKUP(W78,'Validation Lists'!$B$229:$C$230,2,FALSE)</f>
        <v>#N/A</v>
      </c>
      <c r="BK78" s="68" t="e">
        <f>VLOOKUP(X78,'Validation Lists'!$B$229:$C$230,2,FALSE)</f>
        <v>#N/A</v>
      </c>
      <c r="BL78" s="68" t="e">
        <f>VLOOKUP(Y78,'Validation Lists'!$B$229:$C$230,2,FALSE)</f>
        <v>#N/A</v>
      </c>
      <c r="BM78" s="68" t="e">
        <f>VLOOKUP(Z78,'Validation Lists'!$B$229:$C$230,2,FALSE)</f>
        <v>#N/A</v>
      </c>
      <c r="BN78" s="68" t="e">
        <f>VLOOKUP(AA78,'Validation Lists'!$B$229:$C$230,2,FALSE)</f>
        <v>#N/A</v>
      </c>
      <c r="BO78" s="68" t="e">
        <f>VLOOKUP(AB78,'Validation Lists'!$B$229:$C$230,2,FALSE)</f>
        <v>#N/A</v>
      </c>
      <c r="BP78" s="68" t="e">
        <f>VLOOKUP(AC78,'Validation Lists'!$B$229:$C$230,2,FALSE)</f>
        <v>#N/A</v>
      </c>
      <c r="BQ78" s="68" t="e">
        <f>VLOOKUP(AD78,'Validation Lists'!$B$229:$C$230,2,FALSE)</f>
        <v>#N/A</v>
      </c>
      <c r="BR78" s="68" t="e">
        <f>VLOOKUP(AE78,'Validation Lists'!$B$229:$C$230,2,FALSE)</f>
        <v>#N/A</v>
      </c>
      <c r="BS78" s="68" t="e">
        <f>VLOOKUP(AF78,'Validation Lists'!$B$229:$C$230,2,FALSE)</f>
        <v>#N/A</v>
      </c>
      <c r="BT78" s="68" t="e">
        <f>VLOOKUP(AG78,'Validation Lists'!$B$229:$C$230,2,FALSE)</f>
        <v>#N/A</v>
      </c>
      <c r="BU78" s="68" t="e">
        <f>VLOOKUP(AH78,'Validation Lists'!$B$229:$C$230,2,FALSE)</f>
        <v>#N/A</v>
      </c>
      <c r="BV78" s="68" t="e">
        <f>VLOOKUP(AI78,'Validation Lists'!$B$229:$C$230,2,FALSE)</f>
        <v>#N/A</v>
      </c>
      <c r="BW78" s="68" t="e">
        <f t="shared" si="4"/>
        <v>#N/A</v>
      </c>
    </row>
    <row r="79" spans="1:75" ht="77.5" customHeight="1" x14ac:dyDescent="0.15">
      <c r="A79" s="29"/>
      <c r="B79" s="29"/>
      <c r="C79" s="29"/>
      <c r="D79" s="29"/>
      <c r="E79" s="29"/>
      <c r="F79" s="30"/>
      <c r="G79" s="30"/>
      <c r="H79" s="52"/>
      <c r="I79" s="52"/>
      <c r="J79" s="52"/>
      <c r="K79" s="52"/>
      <c r="L79" s="52"/>
      <c r="M79" s="52"/>
      <c r="N79" s="52"/>
      <c r="O79" s="53"/>
      <c r="P79" s="53"/>
      <c r="Q79" s="53"/>
      <c r="R79" s="53"/>
      <c r="S79" s="53"/>
      <c r="T79" s="53"/>
      <c r="U79" s="53"/>
      <c r="V79" s="60"/>
      <c r="W79" s="60"/>
      <c r="X79" s="60"/>
      <c r="Y79" s="60"/>
      <c r="Z79" s="60"/>
      <c r="AA79" s="60"/>
      <c r="AB79" s="60"/>
      <c r="AC79" s="60"/>
      <c r="AD79" s="60"/>
      <c r="AE79" s="60"/>
      <c r="AF79" s="60"/>
      <c r="AG79" s="60"/>
      <c r="AH79" s="60"/>
      <c r="AI79" s="60"/>
      <c r="AJ79" s="58"/>
      <c r="AK79" s="58"/>
      <c r="AL79" s="58"/>
      <c r="AM79" s="58"/>
      <c r="AN79" s="58"/>
      <c r="AO79" s="58"/>
      <c r="AP79" s="58"/>
      <c r="AQ79" s="58"/>
      <c r="AR79" s="52" t="e">
        <f t="shared" si="3"/>
        <v>#N/A</v>
      </c>
      <c r="AS79" s="70" t="e">
        <f t="shared" si="5"/>
        <v>#N/A</v>
      </c>
      <c r="AZ79" s="68" t="e">
        <f>VLOOKUP(AJ79,'Validation Lists'!$B$232:$C$235,2,FALSE)</f>
        <v>#N/A</v>
      </c>
      <c r="BA79" s="68" t="e">
        <f>VLOOKUP(AK79,'Validation Lists'!$B$232:$C$235,2,FALSE)</f>
        <v>#N/A</v>
      </c>
      <c r="BB79" s="68" t="e">
        <f>VLOOKUP(AL79,'Validation Lists'!$B$232:$C$235,2,FALSE)</f>
        <v>#N/A</v>
      </c>
      <c r="BC79" s="68" t="e">
        <f>VLOOKUP(AM79,'Validation Lists'!$B$232:$C$235,2,FALSE)</f>
        <v>#N/A</v>
      </c>
      <c r="BD79" s="68" t="e">
        <f>VLOOKUP(AN79,'Validation Lists'!$B$232:$C$235,2,FALSE)</f>
        <v>#N/A</v>
      </c>
      <c r="BE79" s="68" t="e">
        <f>VLOOKUP(AO79,'Validation Lists'!$B$232:$C$235,2,FALSE)</f>
        <v>#N/A</v>
      </c>
      <c r="BF79" s="68" t="e">
        <f>VLOOKUP(AP79,'Validation Lists'!$B$232:$C$235,2,FALSE)</f>
        <v>#N/A</v>
      </c>
      <c r="BG79" s="68" t="e">
        <f>VLOOKUP(AQ79,'Validation Lists'!$B$232:$C$235,2,FALSE)</f>
        <v>#N/A</v>
      </c>
      <c r="BI79" s="68" t="e">
        <f>VLOOKUP(V79,'Validation Lists'!$B$229:$C$230,2,FALSE)</f>
        <v>#N/A</v>
      </c>
      <c r="BJ79" s="68" t="e">
        <f>VLOOKUP(W79,'Validation Lists'!$B$229:$C$230,2,FALSE)</f>
        <v>#N/A</v>
      </c>
      <c r="BK79" s="68" t="e">
        <f>VLOOKUP(X79,'Validation Lists'!$B$229:$C$230,2,FALSE)</f>
        <v>#N/A</v>
      </c>
      <c r="BL79" s="68" t="e">
        <f>VLOOKUP(Y79,'Validation Lists'!$B$229:$C$230,2,FALSE)</f>
        <v>#N/A</v>
      </c>
      <c r="BM79" s="68" t="e">
        <f>VLOOKUP(Z79,'Validation Lists'!$B$229:$C$230,2,FALSE)</f>
        <v>#N/A</v>
      </c>
      <c r="BN79" s="68" t="e">
        <f>VLOOKUP(AA79,'Validation Lists'!$B$229:$C$230,2,FALSE)</f>
        <v>#N/A</v>
      </c>
      <c r="BO79" s="68" t="e">
        <f>VLOOKUP(AB79,'Validation Lists'!$B$229:$C$230,2,FALSE)</f>
        <v>#N/A</v>
      </c>
      <c r="BP79" s="68" t="e">
        <f>VLOOKUP(AC79,'Validation Lists'!$B$229:$C$230,2,FALSE)</f>
        <v>#N/A</v>
      </c>
      <c r="BQ79" s="68" t="e">
        <f>VLOOKUP(AD79,'Validation Lists'!$B$229:$C$230,2,FALSE)</f>
        <v>#N/A</v>
      </c>
      <c r="BR79" s="68" t="e">
        <f>VLOOKUP(AE79,'Validation Lists'!$B$229:$C$230,2,FALSE)</f>
        <v>#N/A</v>
      </c>
      <c r="BS79" s="68" t="e">
        <f>VLOOKUP(AF79,'Validation Lists'!$B$229:$C$230,2,FALSE)</f>
        <v>#N/A</v>
      </c>
      <c r="BT79" s="68" t="e">
        <f>VLOOKUP(AG79,'Validation Lists'!$B$229:$C$230,2,FALSE)</f>
        <v>#N/A</v>
      </c>
      <c r="BU79" s="68" t="e">
        <f>VLOOKUP(AH79,'Validation Lists'!$B$229:$C$230,2,FALSE)</f>
        <v>#N/A</v>
      </c>
      <c r="BV79" s="68" t="e">
        <f>VLOOKUP(AI79,'Validation Lists'!$B$229:$C$230,2,FALSE)</f>
        <v>#N/A</v>
      </c>
      <c r="BW79" s="68" t="e">
        <f t="shared" si="4"/>
        <v>#N/A</v>
      </c>
    </row>
    <row r="80" spans="1:75" ht="77.5" customHeight="1" x14ac:dyDescent="0.15">
      <c r="A80" s="29"/>
      <c r="B80" s="29"/>
      <c r="C80" s="29"/>
      <c r="D80" s="29"/>
      <c r="E80" s="29"/>
      <c r="F80" s="30"/>
      <c r="G80" s="30"/>
      <c r="H80" s="52"/>
      <c r="I80" s="52"/>
      <c r="J80" s="52"/>
      <c r="K80" s="52"/>
      <c r="L80" s="52"/>
      <c r="M80" s="52"/>
      <c r="N80" s="52"/>
      <c r="O80" s="53"/>
      <c r="P80" s="53"/>
      <c r="Q80" s="53"/>
      <c r="R80" s="53"/>
      <c r="S80" s="53"/>
      <c r="T80" s="53"/>
      <c r="U80" s="53"/>
      <c r="V80" s="60"/>
      <c r="W80" s="60"/>
      <c r="X80" s="60"/>
      <c r="Y80" s="60"/>
      <c r="Z80" s="60"/>
      <c r="AA80" s="60"/>
      <c r="AB80" s="60"/>
      <c r="AC80" s="60"/>
      <c r="AD80" s="60"/>
      <c r="AE80" s="60"/>
      <c r="AF80" s="60"/>
      <c r="AG80" s="60"/>
      <c r="AH80" s="60"/>
      <c r="AI80" s="60"/>
      <c r="AJ80" s="58"/>
      <c r="AK80" s="58"/>
      <c r="AL80" s="58"/>
      <c r="AM80" s="58"/>
      <c r="AN80" s="58"/>
      <c r="AO80" s="58"/>
      <c r="AP80" s="58"/>
      <c r="AQ80" s="58"/>
      <c r="AR80" s="52" t="e">
        <f t="shared" si="3"/>
        <v>#N/A</v>
      </c>
      <c r="AS80" s="70" t="e">
        <f t="shared" si="5"/>
        <v>#N/A</v>
      </c>
      <c r="AZ80" s="68" t="e">
        <f>VLOOKUP(AJ80,'Validation Lists'!$B$232:$C$235,2,FALSE)</f>
        <v>#N/A</v>
      </c>
      <c r="BA80" s="68" t="e">
        <f>VLOOKUP(AK80,'Validation Lists'!$B$232:$C$235,2,FALSE)</f>
        <v>#N/A</v>
      </c>
      <c r="BB80" s="68" t="e">
        <f>VLOOKUP(AL80,'Validation Lists'!$B$232:$C$235,2,FALSE)</f>
        <v>#N/A</v>
      </c>
      <c r="BC80" s="68" t="e">
        <f>VLOOKUP(AM80,'Validation Lists'!$B$232:$C$235,2,FALSE)</f>
        <v>#N/A</v>
      </c>
      <c r="BD80" s="68" t="e">
        <f>VLOOKUP(AN80,'Validation Lists'!$B$232:$C$235,2,FALSE)</f>
        <v>#N/A</v>
      </c>
      <c r="BE80" s="68" t="e">
        <f>VLOOKUP(AO80,'Validation Lists'!$B$232:$C$235,2,FALSE)</f>
        <v>#N/A</v>
      </c>
      <c r="BF80" s="68" t="e">
        <f>VLOOKUP(AP80,'Validation Lists'!$B$232:$C$235,2,FALSE)</f>
        <v>#N/A</v>
      </c>
      <c r="BG80" s="68" t="e">
        <f>VLOOKUP(AQ80,'Validation Lists'!$B$232:$C$235,2,FALSE)</f>
        <v>#N/A</v>
      </c>
      <c r="BI80" s="68" t="e">
        <f>VLOOKUP(V80,'Validation Lists'!$B$229:$C$230,2,FALSE)</f>
        <v>#N/A</v>
      </c>
      <c r="BJ80" s="68" t="e">
        <f>VLOOKUP(W80,'Validation Lists'!$B$229:$C$230,2,FALSE)</f>
        <v>#N/A</v>
      </c>
      <c r="BK80" s="68" t="e">
        <f>VLOOKUP(X80,'Validation Lists'!$B$229:$C$230,2,FALSE)</f>
        <v>#N/A</v>
      </c>
      <c r="BL80" s="68" t="e">
        <f>VLOOKUP(Y80,'Validation Lists'!$B$229:$C$230,2,FALSE)</f>
        <v>#N/A</v>
      </c>
      <c r="BM80" s="68" t="e">
        <f>VLOOKUP(Z80,'Validation Lists'!$B$229:$C$230,2,FALSE)</f>
        <v>#N/A</v>
      </c>
      <c r="BN80" s="68" t="e">
        <f>VLOOKUP(AA80,'Validation Lists'!$B$229:$C$230,2,FALSE)</f>
        <v>#N/A</v>
      </c>
      <c r="BO80" s="68" t="e">
        <f>VLOOKUP(AB80,'Validation Lists'!$B$229:$C$230,2,FALSE)</f>
        <v>#N/A</v>
      </c>
      <c r="BP80" s="68" t="e">
        <f>VLOOKUP(AC80,'Validation Lists'!$B$229:$C$230,2,FALSE)</f>
        <v>#N/A</v>
      </c>
      <c r="BQ80" s="68" t="e">
        <f>VLOOKUP(AD80,'Validation Lists'!$B$229:$C$230,2,FALSE)</f>
        <v>#N/A</v>
      </c>
      <c r="BR80" s="68" t="e">
        <f>VLOOKUP(AE80,'Validation Lists'!$B$229:$C$230,2,FALSE)</f>
        <v>#N/A</v>
      </c>
      <c r="BS80" s="68" t="e">
        <f>VLOOKUP(AF80,'Validation Lists'!$B$229:$C$230,2,FALSE)</f>
        <v>#N/A</v>
      </c>
      <c r="BT80" s="68" t="e">
        <f>VLOOKUP(AG80,'Validation Lists'!$B$229:$C$230,2,FALSE)</f>
        <v>#N/A</v>
      </c>
      <c r="BU80" s="68" t="e">
        <f>VLOOKUP(AH80,'Validation Lists'!$B$229:$C$230,2,FALSE)</f>
        <v>#N/A</v>
      </c>
      <c r="BV80" s="68" t="e">
        <f>VLOOKUP(AI80,'Validation Lists'!$B$229:$C$230,2,FALSE)</f>
        <v>#N/A</v>
      </c>
      <c r="BW80" s="68" t="e">
        <f t="shared" si="4"/>
        <v>#N/A</v>
      </c>
    </row>
    <row r="81" spans="1:75" ht="77.5" customHeight="1" x14ac:dyDescent="0.15">
      <c r="A81" s="29"/>
      <c r="B81" s="29"/>
      <c r="C81" s="29"/>
      <c r="D81" s="29"/>
      <c r="E81" s="29"/>
      <c r="F81" s="30"/>
      <c r="G81" s="30"/>
      <c r="H81" s="52"/>
      <c r="I81" s="52"/>
      <c r="J81" s="52"/>
      <c r="K81" s="52"/>
      <c r="L81" s="52"/>
      <c r="M81" s="52"/>
      <c r="N81" s="52"/>
      <c r="O81" s="53"/>
      <c r="P81" s="53"/>
      <c r="Q81" s="53"/>
      <c r="R81" s="53"/>
      <c r="S81" s="53"/>
      <c r="T81" s="53"/>
      <c r="U81" s="53"/>
      <c r="V81" s="60"/>
      <c r="W81" s="60"/>
      <c r="X81" s="60"/>
      <c r="Y81" s="60"/>
      <c r="Z81" s="60"/>
      <c r="AA81" s="60"/>
      <c r="AB81" s="60"/>
      <c r="AC81" s="60"/>
      <c r="AD81" s="60"/>
      <c r="AE81" s="60"/>
      <c r="AF81" s="60"/>
      <c r="AG81" s="60"/>
      <c r="AH81" s="60"/>
      <c r="AI81" s="60"/>
      <c r="AJ81" s="58"/>
      <c r="AK81" s="58"/>
      <c r="AL81" s="58"/>
      <c r="AM81" s="58"/>
      <c r="AN81" s="58"/>
      <c r="AO81" s="58"/>
      <c r="AP81" s="58"/>
      <c r="AQ81" s="58"/>
      <c r="AR81" s="52" t="e">
        <f t="shared" si="3"/>
        <v>#N/A</v>
      </c>
      <c r="AS81" s="70" t="e">
        <f t="shared" si="5"/>
        <v>#N/A</v>
      </c>
      <c r="AZ81" s="68" t="e">
        <f>VLOOKUP(AJ81,'Validation Lists'!$B$232:$C$235,2,FALSE)</f>
        <v>#N/A</v>
      </c>
      <c r="BA81" s="68" t="e">
        <f>VLOOKUP(AK81,'Validation Lists'!$B$232:$C$235,2,FALSE)</f>
        <v>#N/A</v>
      </c>
      <c r="BB81" s="68" t="e">
        <f>VLOOKUP(AL81,'Validation Lists'!$B$232:$C$235,2,FALSE)</f>
        <v>#N/A</v>
      </c>
      <c r="BC81" s="68" t="e">
        <f>VLOOKUP(AM81,'Validation Lists'!$B$232:$C$235,2,FALSE)</f>
        <v>#N/A</v>
      </c>
      <c r="BD81" s="68" t="e">
        <f>VLOOKUP(AN81,'Validation Lists'!$B$232:$C$235,2,FALSE)</f>
        <v>#N/A</v>
      </c>
      <c r="BE81" s="68" t="e">
        <f>VLOOKUP(AO81,'Validation Lists'!$B$232:$C$235,2,FALSE)</f>
        <v>#N/A</v>
      </c>
      <c r="BF81" s="68" t="e">
        <f>VLOOKUP(AP81,'Validation Lists'!$B$232:$C$235,2,FALSE)</f>
        <v>#N/A</v>
      </c>
      <c r="BG81" s="68" t="e">
        <f>VLOOKUP(AQ81,'Validation Lists'!$B$232:$C$235,2,FALSE)</f>
        <v>#N/A</v>
      </c>
      <c r="BI81" s="68" t="e">
        <f>VLOOKUP(V81,'Validation Lists'!$B$229:$C$230,2,FALSE)</f>
        <v>#N/A</v>
      </c>
      <c r="BJ81" s="68" t="e">
        <f>VLOOKUP(W81,'Validation Lists'!$B$229:$C$230,2,FALSE)</f>
        <v>#N/A</v>
      </c>
      <c r="BK81" s="68" t="e">
        <f>VLOOKUP(X81,'Validation Lists'!$B$229:$C$230,2,FALSE)</f>
        <v>#N/A</v>
      </c>
      <c r="BL81" s="68" t="e">
        <f>VLOOKUP(Y81,'Validation Lists'!$B$229:$C$230,2,FALSE)</f>
        <v>#N/A</v>
      </c>
      <c r="BM81" s="68" t="e">
        <f>VLOOKUP(Z81,'Validation Lists'!$B$229:$C$230,2,FALSE)</f>
        <v>#N/A</v>
      </c>
      <c r="BN81" s="68" t="e">
        <f>VLOOKUP(AA81,'Validation Lists'!$B$229:$C$230,2,FALSE)</f>
        <v>#N/A</v>
      </c>
      <c r="BO81" s="68" t="e">
        <f>VLOOKUP(AB81,'Validation Lists'!$B$229:$C$230,2,FALSE)</f>
        <v>#N/A</v>
      </c>
      <c r="BP81" s="68" t="e">
        <f>VLOOKUP(AC81,'Validation Lists'!$B$229:$C$230,2,FALSE)</f>
        <v>#N/A</v>
      </c>
      <c r="BQ81" s="68" t="e">
        <f>VLOOKUP(AD81,'Validation Lists'!$B$229:$C$230,2,FALSE)</f>
        <v>#N/A</v>
      </c>
      <c r="BR81" s="68" t="e">
        <f>VLOOKUP(AE81,'Validation Lists'!$B$229:$C$230,2,FALSE)</f>
        <v>#N/A</v>
      </c>
      <c r="BS81" s="68" t="e">
        <f>VLOOKUP(AF81,'Validation Lists'!$B$229:$C$230,2,FALSE)</f>
        <v>#N/A</v>
      </c>
      <c r="BT81" s="68" t="e">
        <f>VLOOKUP(AG81,'Validation Lists'!$B$229:$C$230,2,FALSE)</f>
        <v>#N/A</v>
      </c>
      <c r="BU81" s="68" t="e">
        <f>VLOOKUP(AH81,'Validation Lists'!$B$229:$C$230,2,FALSE)</f>
        <v>#N/A</v>
      </c>
      <c r="BV81" s="68" t="e">
        <f>VLOOKUP(AI81,'Validation Lists'!$B$229:$C$230,2,FALSE)</f>
        <v>#N/A</v>
      </c>
      <c r="BW81" s="68" t="e">
        <f t="shared" si="4"/>
        <v>#N/A</v>
      </c>
    </row>
    <row r="82" spans="1:75" ht="77.5" customHeight="1" x14ac:dyDescent="0.15">
      <c r="A82" s="29"/>
      <c r="B82" s="29"/>
      <c r="C82" s="29"/>
      <c r="D82" s="29"/>
      <c r="E82" s="29"/>
      <c r="F82" s="30"/>
      <c r="G82" s="30"/>
      <c r="H82" s="52"/>
      <c r="I82" s="52"/>
      <c r="J82" s="52"/>
      <c r="K82" s="52"/>
      <c r="L82" s="52"/>
      <c r="M82" s="52"/>
      <c r="N82" s="52"/>
      <c r="O82" s="53"/>
      <c r="P82" s="53"/>
      <c r="Q82" s="53"/>
      <c r="R82" s="53"/>
      <c r="S82" s="53"/>
      <c r="T82" s="53"/>
      <c r="U82" s="53"/>
      <c r="V82" s="60"/>
      <c r="W82" s="60"/>
      <c r="X82" s="60"/>
      <c r="Y82" s="60"/>
      <c r="Z82" s="60"/>
      <c r="AA82" s="60"/>
      <c r="AB82" s="60"/>
      <c r="AC82" s="60"/>
      <c r="AD82" s="60"/>
      <c r="AE82" s="60"/>
      <c r="AF82" s="60"/>
      <c r="AG82" s="60"/>
      <c r="AH82" s="60"/>
      <c r="AI82" s="60"/>
      <c r="AJ82" s="58"/>
      <c r="AK82" s="58"/>
      <c r="AL82" s="58"/>
      <c r="AM82" s="58"/>
      <c r="AN82" s="58"/>
      <c r="AO82" s="58"/>
      <c r="AP82" s="58"/>
      <c r="AQ82" s="58"/>
      <c r="AR82" s="52" t="e">
        <f t="shared" si="3"/>
        <v>#N/A</v>
      </c>
      <c r="AS82" s="70" t="e">
        <f t="shared" si="5"/>
        <v>#N/A</v>
      </c>
      <c r="AZ82" s="68" t="e">
        <f>VLOOKUP(AJ82,'Validation Lists'!$B$232:$C$235,2,FALSE)</f>
        <v>#N/A</v>
      </c>
      <c r="BA82" s="68" t="e">
        <f>VLOOKUP(AK82,'Validation Lists'!$B$232:$C$235,2,FALSE)</f>
        <v>#N/A</v>
      </c>
      <c r="BB82" s="68" t="e">
        <f>VLOOKUP(AL82,'Validation Lists'!$B$232:$C$235,2,FALSE)</f>
        <v>#N/A</v>
      </c>
      <c r="BC82" s="68" t="e">
        <f>VLOOKUP(AM82,'Validation Lists'!$B$232:$C$235,2,FALSE)</f>
        <v>#N/A</v>
      </c>
      <c r="BD82" s="68" t="e">
        <f>VLOOKUP(AN82,'Validation Lists'!$B$232:$C$235,2,FALSE)</f>
        <v>#N/A</v>
      </c>
      <c r="BE82" s="68" t="e">
        <f>VLOOKUP(AO82,'Validation Lists'!$B$232:$C$235,2,FALSE)</f>
        <v>#N/A</v>
      </c>
      <c r="BF82" s="68" t="e">
        <f>VLOOKUP(AP82,'Validation Lists'!$B$232:$C$235,2,FALSE)</f>
        <v>#N/A</v>
      </c>
      <c r="BG82" s="68" t="e">
        <f>VLOOKUP(AQ82,'Validation Lists'!$B$232:$C$235,2,FALSE)</f>
        <v>#N/A</v>
      </c>
      <c r="BI82" s="68" t="e">
        <f>VLOOKUP(V82,'Validation Lists'!$B$229:$C$230,2,FALSE)</f>
        <v>#N/A</v>
      </c>
      <c r="BJ82" s="68" t="e">
        <f>VLOOKUP(W82,'Validation Lists'!$B$229:$C$230,2,FALSE)</f>
        <v>#N/A</v>
      </c>
      <c r="BK82" s="68" t="e">
        <f>VLOOKUP(X82,'Validation Lists'!$B$229:$C$230,2,FALSE)</f>
        <v>#N/A</v>
      </c>
      <c r="BL82" s="68" t="e">
        <f>VLOOKUP(Y82,'Validation Lists'!$B$229:$C$230,2,FALSE)</f>
        <v>#N/A</v>
      </c>
      <c r="BM82" s="68" t="e">
        <f>VLOOKUP(Z82,'Validation Lists'!$B$229:$C$230,2,FALSE)</f>
        <v>#N/A</v>
      </c>
      <c r="BN82" s="68" t="e">
        <f>VLOOKUP(AA82,'Validation Lists'!$B$229:$C$230,2,FALSE)</f>
        <v>#N/A</v>
      </c>
      <c r="BO82" s="68" t="e">
        <f>VLOOKUP(AB82,'Validation Lists'!$B$229:$C$230,2,FALSE)</f>
        <v>#N/A</v>
      </c>
      <c r="BP82" s="68" t="e">
        <f>VLOOKUP(AC82,'Validation Lists'!$B$229:$C$230,2,FALSE)</f>
        <v>#N/A</v>
      </c>
      <c r="BQ82" s="68" t="e">
        <f>VLOOKUP(AD82,'Validation Lists'!$B$229:$C$230,2,FALSE)</f>
        <v>#N/A</v>
      </c>
      <c r="BR82" s="68" t="e">
        <f>VLOOKUP(AE82,'Validation Lists'!$B$229:$C$230,2,FALSE)</f>
        <v>#N/A</v>
      </c>
      <c r="BS82" s="68" t="e">
        <f>VLOOKUP(AF82,'Validation Lists'!$B$229:$C$230,2,FALSE)</f>
        <v>#N/A</v>
      </c>
      <c r="BT82" s="68" t="e">
        <f>VLOOKUP(AG82,'Validation Lists'!$B$229:$C$230,2,FALSE)</f>
        <v>#N/A</v>
      </c>
      <c r="BU82" s="68" t="e">
        <f>VLOOKUP(AH82,'Validation Lists'!$B$229:$C$230,2,FALSE)</f>
        <v>#N/A</v>
      </c>
      <c r="BV82" s="68" t="e">
        <f>VLOOKUP(AI82,'Validation Lists'!$B$229:$C$230,2,FALSE)</f>
        <v>#N/A</v>
      </c>
      <c r="BW82" s="68" t="e">
        <f t="shared" si="4"/>
        <v>#N/A</v>
      </c>
    </row>
    <row r="83" spans="1:75" ht="77.5" customHeight="1" x14ac:dyDescent="0.15">
      <c r="A83" s="29"/>
      <c r="B83" s="29"/>
      <c r="C83" s="29"/>
      <c r="D83" s="29"/>
      <c r="E83" s="29"/>
      <c r="F83" s="30"/>
      <c r="G83" s="30"/>
      <c r="H83" s="52"/>
      <c r="I83" s="52"/>
      <c r="J83" s="52"/>
      <c r="K83" s="52"/>
      <c r="L83" s="52"/>
      <c r="M83" s="52"/>
      <c r="N83" s="52"/>
      <c r="O83" s="53"/>
      <c r="P83" s="53"/>
      <c r="Q83" s="53"/>
      <c r="R83" s="53"/>
      <c r="S83" s="53"/>
      <c r="T83" s="53"/>
      <c r="U83" s="53"/>
      <c r="V83" s="60"/>
      <c r="W83" s="60"/>
      <c r="X83" s="60"/>
      <c r="Y83" s="60"/>
      <c r="Z83" s="60"/>
      <c r="AA83" s="60"/>
      <c r="AB83" s="60"/>
      <c r="AC83" s="60"/>
      <c r="AD83" s="60"/>
      <c r="AE83" s="60"/>
      <c r="AF83" s="60"/>
      <c r="AG83" s="60"/>
      <c r="AH83" s="60"/>
      <c r="AI83" s="60"/>
      <c r="AJ83" s="58"/>
      <c r="AK83" s="58"/>
      <c r="AL83" s="58"/>
      <c r="AM83" s="58"/>
      <c r="AN83" s="58"/>
      <c r="AO83" s="58"/>
      <c r="AP83" s="58"/>
      <c r="AQ83" s="58"/>
      <c r="AR83" s="52" t="e">
        <f t="shared" si="3"/>
        <v>#N/A</v>
      </c>
      <c r="AS83" s="70" t="e">
        <f t="shared" si="5"/>
        <v>#N/A</v>
      </c>
      <c r="AZ83" s="68" t="e">
        <f>VLOOKUP(AJ83,'Validation Lists'!$B$232:$C$235,2,FALSE)</f>
        <v>#N/A</v>
      </c>
      <c r="BA83" s="68" t="e">
        <f>VLOOKUP(AK83,'Validation Lists'!$B$232:$C$235,2,FALSE)</f>
        <v>#N/A</v>
      </c>
      <c r="BB83" s="68" t="e">
        <f>VLOOKUP(AL83,'Validation Lists'!$B$232:$C$235,2,FALSE)</f>
        <v>#N/A</v>
      </c>
      <c r="BC83" s="68" t="e">
        <f>VLOOKUP(AM83,'Validation Lists'!$B$232:$C$235,2,FALSE)</f>
        <v>#N/A</v>
      </c>
      <c r="BD83" s="68" t="e">
        <f>VLOOKUP(AN83,'Validation Lists'!$B$232:$C$235,2,FALSE)</f>
        <v>#N/A</v>
      </c>
      <c r="BE83" s="68" t="e">
        <f>VLOOKUP(AO83,'Validation Lists'!$B$232:$C$235,2,FALSE)</f>
        <v>#N/A</v>
      </c>
      <c r="BF83" s="68" t="e">
        <f>VLOOKUP(AP83,'Validation Lists'!$B$232:$C$235,2,FALSE)</f>
        <v>#N/A</v>
      </c>
      <c r="BG83" s="68" t="e">
        <f>VLOOKUP(AQ83,'Validation Lists'!$B$232:$C$235,2,FALSE)</f>
        <v>#N/A</v>
      </c>
      <c r="BI83" s="68" t="e">
        <f>VLOOKUP(V83,'Validation Lists'!$B$229:$C$230,2,FALSE)</f>
        <v>#N/A</v>
      </c>
      <c r="BJ83" s="68" t="e">
        <f>VLOOKUP(W83,'Validation Lists'!$B$229:$C$230,2,FALSE)</f>
        <v>#N/A</v>
      </c>
      <c r="BK83" s="68" t="e">
        <f>VLOOKUP(X83,'Validation Lists'!$B$229:$C$230,2,FALSE)</f>
        <v>#N/A</v>
      </c>
      <c r="BL83" s="68" t="e">
        <f>VLOOKUP(Y83,'Validation Lists'!$B$229:$C$230,2,FALSE)</f>
        <v>#N/A</v>
      </c>
      <c r="BM83" s="68" t="e">
        <f>VLOOKUP(Z83,'Validation Lists'!$B$229:$C$230,2,FALSE)</f>
        <v>#N/A</v>
      </c>
      <c r="BN83" s="68" t="e">
        <f>VLOOKUP(AA83,'Validation Lists'!$B$229:$C$230,2,FALSE)</f>
        <v>#N/A</v>
      </c>
      <c r="BO83" s="68" t="e">
        <f>VLOOKUP(AB83,'Validation Lists'!$B$229:$C$230,2,FALSE)</f>
        <v>#N/A</v>
      </c>
      <c r="BP83" s="68" t="e">
        <f>VLOOKUP(AC83,'Validation Lists'!$B$229:$C$230,2,FALSE)</f>
        <v>#N/A</v>
      </c>
      <c r="BQ83" s="68" t="e">
        <f>VLOOKUP(AD83,'Validation Lists'!$B$229:$C$230,2,FALSE)</f>
        <v>#N/A</v>
      </c>
      <c r="BR83" s="68" t="e">
        <f>VLOOKUP(AE83,'Validation Lists'!$B$229:$C$230,2,FALSE)</f>
        <v>#N/A</v>
      </c>
      <c r="BS83" s="68" t="e">
        <f>VLOOKUP(AF83,'Validation Lists'!$B$229:$C$230,2,FALSE)</f>
        <v>#N/A</v>
      </c>
      <c r="BT83" s="68" t="e">
        <f>VLOOKUP(AG83,'Validation Lists'!$B$229:$C$230,2,FALSE)</f>
        <v>#N/A</v>
      </c>
      <c r="BU83" s="68" t="e">
        <f>VLOOKUP(AH83,'Validation Lists'!$B$229:$C$230,2,FALSE)</f>
        <v>#N/A</v>
      </c>
      <c r="BV83" s="68" t="e">
        <f>VLOOKUP(AI83,'Validation Lists'!$B$229:$C$230,2,FALSE)</f>
        <v>#N/A</v>
      </c>
      <c r="BW83" s="68" t="e">
        <f t="shared" si="4"/>
        <v>#N/A</v>
      </c>
    </row>
    <row r="84" spans="1:75" ht="77.5" customHeight="1" x14ac:dyDescent="0.15">
      <c r="A84" s="29"/>
      <c r="B84" s="29"/>
      <c r="C84" s="29"/>
      <c r="D84" s="29"/>
      <c r="E84" s="29"/>
      <c r="F84" s="30"/>
      <c r="G84" s="30"/>
      <c r="H84" s="52"/>
      <c r="I84" s="52"/>
      <c r="J84" s="52"/>
      <c r="K84" s="52"/>
      <c r="L84" s="52"/>
      <c r="M84" s="52"/>
      <c r="N84" s="52"/>
      <c r="O84" s="53"/>
      <c r="P84" s="53"/>
      <c r="Q84" s="53"/>
      <c r="R84" s="53"/>
      <c r="S84" s="53"/>
      <c r="T84" s="53"/>
      <c r="U84" s="53"/>
      <c r="V84" s="60"/>
      <c r="W84" s="60"/>
      <c r="X84" s="60"/>
      <c r="Y84" s="60"/>
      <c r="Z84" s="60"/>
      <c r="AA84" s="60"/>
      <c r="AB84" s="60"/>
      <c r="AC84" s="60"/>
      <c r="AD84" s="60"/>
      <c r="AE84" s="60"/>
      <c r="AF84" s="60"/>
      <c r="AG84" s="60"/>
      <c r="AH84" s="60"/>
      <c r="AI84" s="60"/>
      <c r="AJ84" s="58"/>
      <c r="AK84" s="58"/>
      <c r="AL84" s="58"/>
      <c r="AM84" s="58"/>
      <c r="AN84" s="58"/>
      <c r="AO84" s="58"/>
      <c r="AP84" s="58"/>
      <c r="AQ84" s="58"/>
      <c r="AR84" s="52" t="e">
        <f t="shared" si="3"/>
        <v>#N/A</v>
      </c>
      <c r="AS84" s="70" t="e">
        <f t="shared" si="5"/>
        <v>#N/A</v>
      </c>
      <c r="AZ84" s="68" t="e">
        <f>VLOOKUP(AJ84,'Validation Lists'!$B$232:$C$235,2,FALSE)</f>
        <v>#N/A</v>
      </c>
      <c r="BA84" s="68" t="e">
        <f>VLOOKUP(AK84,'Validation Lists'!$B$232:$C$235,2,FALSE)</f>
        <v>#N/A</v>
      </c>
      <c r="BB84" s="68" t="e">
        <f>VLOOKUP(AL84,'Validation Lists'!$B$232:$C$235,2,FALSE)</f>
        <v>#N/A</v>
      </c>
      <c r="BC84" s="68" t="e">
        <f>VLOOKUP(AM84,'Validation Lists'!$B$232:$C$235,2,FALSE)</f>
        <v>#N/A</v>
      </c>
      <c r="BD84" s="68" t="e">
        <f>VLOOKUP(AN84,'Validation Lists'!$B$232:$C$235,2,FALSE)</f>
        <v>#N/A</v>
      </c>
      <c r="BE84" s="68" t="e">
        <f>VLOOKUP(AO84,'Validation Lists'!$B$232:$C$235,2,FALSE)</f>
        <v>#N/A</v>
      </c>
      <c r="BF84" s="68" t="e">
        <f>VLOOKUP(AP84,'Validation Lists'!$B$232:$C$235,2,FALSE)</f>
        <v>#N/A</v>
      </c>
      <c r="BG84" s="68" t="e">
        <f>VLOOKUP(AQ84,'Validation Lists'!$B$232:$C$235,2,FALSE)</f>
        <v>#N/A</v>
      </c>
      <c r="BI84" s="68" t="e">
        <f>VLOOKUP(V84,'Validation Lists'!$B$229:$C$230,2,FALSE)</f>
        <v>#N/A</v>
      </c>
      <c r="BJ84" s="68" t="e">
        <f>VLOOKUP(W84,'Validation Lists'!$B$229:$C$230,2,FALSE)</f>
        <v>#N/A</v>
      </c>
      <c r="BK84" s="68" t="e">
        <f>VLOOKUP(X84,'Validation Lists'!$B$229:$C$230,2,FALSE)</f>
        <v>#N/A</v>
      </c>
      <c r="BL84" s="68" t="e">
        <f>VLOOKUP(Y84,'Validation Lists'!$B$229:$C$230,2,FALSE)</f>
        <v>#N/A</v>
      </c>
      <c r="BM84" s="68" t="e">
        <f>VLOOKUP(Z84,'Validation Lists'!$B$229:$C$230,2,FALSE)</f>
        <v>#N/A</v>
      </c>
      <c r="BN84" s="68" t="e">
        <f>VLOOKUP(AA84,'Validation Lists'!$B$229:$C$230,2,FALSE)</f>
        <v>#N/A</v>
      </c>
      <c r="BO84" s="68" t="e">
        <f>VLOOKUP(AB84,'Validation Lists'!$B$229:$C$230,2,FALSE)</f>
        <v>#N/A</v>
      </c>
      <c r="BP84" s="68" t="e">
        <f>VLOOKUP(AC84,'Validation Lists'!$B$229:$C$230,2,FALSE)</f>
        <v>#N/A</v>
      </c>
      <c r="BQ84" s="68" t="e">
        <f>VLOOKUP(AD84,'Validation Lists'!$B$229:$C$230,2,FALSE)</f>
        <v>#N/A</v>
      </c>
      <c r="BR84" s="68" t="e">
        <f>VLOOKUP(AE84,'Validation Lists'!$B$229:$C$230,2,FALSE)</f>
        <v>#N/A</v>
      </c>
      <c r="BS84" s="68" t="e">
        <f>VLOOKUP(AF84,'Validation Lists'!$B$229:$C$230,2,FALSE)</f>
        <v>#N/A</v>
      </c>
      <c r="BT84" s="68" t="e">
        <f>VLOOKUP(AG84,'Validation Lists'!$B$229:$C$230,2,FALSE)</f>
        <v>#N/A</v>
      </c>
      <c r="BU84" s="68" t="e">
        <f>VLOOKUP(AH84,'Validation Lists'!$B$229:$C$230,2,FALSE)</f>
        <v>#N/A</v>
      </c>
      <c r="BV84" s="68" t="e">
        <f>VLOOKUP(AI84,'Validation Lists'!$B$229:$C$230,2,FALSE)</f>
        <v>#N/A</v>
      </c>
      <c r="BW84" s="68" t="e">
        <f t="shared" si="4"/>
        <v>#N/A</v>
      </c>
    </row>
    <row r="85" spans="1:75" ht="77.5" customHeight="1" x14ac:dyDescent="0.15">
      <c r="A85" s="29"/>
      <c r="B85" s="29"/>
      <c r="C85" s="29"/>
      <c r="D85" s="29"/>
      <c r="E85" s="29"/>
      <c r="F85" s="30"/>
      <c r="G85" s="30"/>
      <c r="H85" s="52"/>
      <c r="I85" s="52"/>
      <c r="J85" s="52"/>
      <c r="K85" s="52"/>
      <c r="L85" s="52"/>
      <c r="M85" s="52"/>
      <c r="N85" s="52"/>
      <c r="O85" s="53"/>
      <c r="P85" s="53"/>
      <c r="Q85" s="53"/>
      <c r="R85" s="53"/>
      <c r="S85" s="53"/>
      <c r="T85" s="53"/>
      <c r="U85" s="53"/>
      <c r="V85" s="60"/>
      <c r="W85" s="60"/>
      <c r="X85" s="60"/>
      <c r="Y85" s="60"/>
      <c r="Z85" s="60"/>
      <c r="AA85" s="60"/>
      <c r="AB85" s="60"/>
      <c r="AC85" s="60"/>
      <c r="AD85" s="60"/>
      <c r="AE85" s="60"/>
      <c r="AF85" s="60"/>
      <c r="AG85" s="60"/>
      <c r="AH85" s="60"/>
      <c r="AI85" s="60"/>
      <c r="AJ85" s="58"/>
      <c r="AK85" s="58"/>
      <c r="AL85" s="58"/>
      <c r="AM85" s="58"/>
      <c r="AN85" s="58"/>
      <c r="AO85" s="58"/>
      <c r="AP85" s="58"/>
      <c r="AQ85" s="58"/>
      <c r="AR85" s="52" t="e">
        <f t="shared" si="3"/>
        <v>#N/A</v>
      </c>
      <c r="AS85" s="70" t="e">
        <f t="shared" si="5"/>
        <v>#N/A</v>
      </c>
      <c r="AZ85" s="68" t="e">
        <f>VLOOKUP(AJ85,'Validation Lists'!$B$232:$C$235,2,FALSE)</f>
        <v>#N/A</v>
      </c>
      <c r="BA85" s="68" t="e">
        <f>VLOOKUP(AK85,'Validation Lists'!$B$232:$C$235,2,FALSE)</f>
        <v>#N/A</v>
      </c>
      <c r="BB85" s="68" t="e">
        <f>VLOOKUP(AL85,'Validation Lists'!$B$232:$C$235,2,FALSE)</f>
        <v>#N/A</v>
      </c>
      <c r="BC85" s="68" t="e">
        <f>VLOOKUP(AM85,'Validation Lists'!$B$232:$C$235,2,FALSE)</f>
        <v>#N/A</v>
      </c>
      <c r="BD85" s="68" t="e">
        <f>VLOOKUP(AN85,'Validation Lists'!$B$232:$C$235,2,FALSE)</f>
        <v>#N/A</v>
      </c>
      <c r="BE85" s="68" t="e">
        <f>VLOOKUP(AO85,'Validation Lists'!$B$232:$C$235,2,FALSE)</f>
        <v>#N/A</v>
      </c>
      <c r="BF85" s="68" t="e">
        <f>VLOOKUP(AP85,'Validation Lists'!$B$232:$C$235,2,FALSE)</f>
        <v>#N/A</v>
      </c>
      <c r="BG85" s="68" t="e">
        <f>VLOOKUP(AQ85,'Validation Lists'!$B$232:$C$235,2,FALSE)</f>
        <v>#N/A</v>
      </c>
      <c r="BI85" s="68" t="e">
        <f>VLOOKUP(V85,'Validation Lists'!$B$229:$C$230,2,FALSE)</f>
        <v>#N/A</v>
      </c>
      <c r="BJ85" s="68" t="e">
        <f>VLOOKUP(W85,'Validation Lists'!$B$229:$C$230,2,FALSE)</f>
        <v>#N/A</v>
      </c>
      <c r="BK85" s="68" t="e">
        <f>VLOOKUP(X85,'Validation Lists'!$B$229:$C$230,2,FALSE)</f>
        <v>#N/A</v>
      </c>
      <c r="BL85" s="68" t="e">
        <f>VLOOKUP(Y85,'Validation Lists'!$B$229:$C$230,2,FALSE)</f>
        <v>#N/A</v>
      </c>
      <c r="BM85" s="68" t="e">
        <f>VLOOKUP(Z85,'Validation Lists'!$B$229:$C$230,2,FALSE)</f>
        <v>#N/A</v>
      </c>
      <c r="BN85" s="68" t="e">
        <f>VLOOKUP(AA85,'Validation Lists'!$B$229:$C$230,2,FALSE)</f>
        <v>#N/A</v>
      </c>
      <c r="BO85" s="68" t="e">
        <f>VLOOKUP(AB85,'Validation Lists'!$B$229:$C$230,2,FALSE)</f>
        <v>#N/A</v>
      </c>
      <c r="BP85" s="68" t="e">
        <f>VLOOKUP(AC85,'Validation Lists'!$B$229:$C$230,2,FALSE)</f>
        <v>#N/A</v>
      </c>
      <c r="BQ85" s="68" t="e">
        <f>VLOOKUP(AD85,'Validation Lists'!$B$229:$C$230,2,FALSE)</f>
        <v>#N/A</v>
      </c>
      <c r="BR85" s="68" t="e">
        <f>VLOOKUP(AE85,'Validation Lists'!$B$229:$C$230,2,FALSE)</f>
        <v>#N/A</v>
      </c>
      <c r="BS85" s="68" t="e">
        <f>VLOOKUP(AF85,'Validation Lists'!$B$229:$C$230,2,FALSE)</f>
        <v>#N/A</v>
      </c>
      <c r="BT85" s="68" t="e">
        <f>VLOOKUP(AG85,'Validation Lists'!$B$229:$C$230,2,FALSE)</f>
        <v>#N/A</v>
      </c>
      <c r="BU85" s="68" t="e">
        <f>VLOOKUP(AH85,'Validation Lists'!$B$229:$C$230,2,FALSE)</f>
        <v>#N/A</v>
      </c>
      <c r="BV85" s="68" t="e">
        <f>VLOOKUP(AI85,'Validation Lists'!$B$229:$C$230,2,FALSE)</f>
        <v>#N/A</v>
      </c>
      <c r="BW85" s="68" t="e">
        <f t="shared" si="4"/>
        <v>#N/A</v>
      </c>
    </row>
    <row r="86" spans="1:75" ht="77.5" customHeight="1" x14ac:dyDescent="0.15">
      <c r="A86" s="29"/>
      <c r="B86" s="29"/>
      <c r="C86" s="29"/>
      <c r="D86" s="29"/>
      <c r="E86" s="29"/>
      <c r="F86" s="30"/>
      <c r="G86" s="30"/>
      <c r="H86" s="52"/>
      <c r="I86" s="52"/>
      <c r="J86" s="52"/>
      <c r="K86" s="52"/>
      <c r="L86" s="52"/>
      <c r="M86" s="52"/>
      <c r="N86" s="52"/>
      <c r="O86" s="53"/>
      <c r="P86" s="53"/>
      <c r="Q86" s="53"/>
      <c r="R86" s="53"/>
      <c r="S86" s="53"/>
      <c r="T86" s="53"/>
      <c r="U86" s="53"/>
      <c r="V86" s="60"/>
      <c r="W86" s="60"/>
      <c r="X86" s="60"/>
      <c r="Y86" s="60"/>
      <c r="Z86" s="60"/>
      <c r="AA86" s="60"/>
      <c r="AB86" s="60"/>
      <c r="AC86" s="60"/>
      <c r="AD86" s="60"/>
      <c r="AE86" s="60"/>
      <c r="AF86" s="60"/>
      <c r="AG86" s="60"/>
      <c r="AH86" s="60"/>
      <c r="AI86" s="60"/>
      <c r="AJ86" s="58"/>
      <c r="AK86" s="58"/>
      <c r="AL86" s="58"/>
      <c r="AM86" s="58"/>
      <c r="AN86" s="58"/>
      <c r="AO86" s="58"/>
      <c r="AP86" s="58"/>
      <c r="AQ86" s="58"/>
      <c r="AR86" s="52" t="e">
        <f t="shared" si="3"/>
        <v>#N/A</v>
      </c>
      <c r="AS86" s="70" t="e">
        <f t="shared" si="5"/>
        <v>#N/A</v>
      </c>
      <c r="AZ86" s="68" t="e">
        <f>VLOOKUP(AJ86,'Validation Lists'!$B$232:$C$235,2,FALSE)</f>
        <v>#N/A</v>
      </c>
      <c r="BA86" s="68" t="e">
        <f>VLOOKUP(AK86,'Validation Lists'!$B$232:$C$235,2,FALSE)</f>
        <v>#N/A</v>
      </c>
      <c r="BB86" s="68" t="e">
        <f>VLOOKUP(AL86,'Validation Lists'!$B$232:$C$235,2,FALSE)</f>
        <v>#N/A</v>
      </c>
      <c r="BC86" s="68" t="e">
        <f>VLOOKUP(AM86,'Validation Lists'!$B$232:$C$235,2,FALSE)</f>
        <v>#N/A</v>
      </c>
      <c r="BD86" s="68" t="e">
        <f>VLOOKUP(AN86,'Validation Lists'!$B$232:$C$235,2,FALSE)</f>
        <v>#N/A</v>
      </c>
      <c r="BE86" s="68" t="e">
        <f>VLOOKUP(AO86,'Validation Lists'!$B$232:$C$235,2,FALSE)</f>
        <v>#N/A</v>
      </c>
      <c r="BF86" s="68" t="e">
        <f>VLOOKUP(AP86,'Validation Lists'!$B$232:$C$235,2,FALSE)</f>
        <v>#N/A</v>
      </c>
      <c r="BG86" s="68" t="e">
        <f>VLOOKUP(AQ86,'Validation Lists'!$B$232:$C$235,2,FALSE)</f>
        <v>#N/A</v>
      </c>
      <c r="BI86" s="68" t="e">
        <f>VLOOKUP(V86,'Validation Lists'!$B$229:$C$230,2,FALSE)</f>
        <v>#N/A</v>
      </c>
      <c r="BJ86" s="68" t="e">
        <f>VLOOKUP(W86,'Validation Lists'!$B$229:$C$230,2,FALSE)</f>
        <v>#N/A</v>
      </c>
      <c r="BK86" s="68" t="e">
        <f>VLOOKUP(X86,'Validation Lists'!$B$229:$C$230,2,FALSE)</f>
        <v>#N/A</v>
      </c>
      <c r="BL86" s="68" t="e">
        <f>VLOOKUP(Y86,'Validation Lists'!$B$229:$C$230,2,FALSE)</f>
        <v>#N/A</v>
      </c>
      <c r="BM86" s="68" t="e">
        <f>VLOOKUP(Z86,'Validation Lists'!$B$229:$C$230,2,FALSE)</f>
        <v>#N/A</v>
      </c>
      <c r="BN86" s="68" t="e">
        <f>VLOOKUP(AA86,'Validation Lists'!$B$229:$C$230,2,FALSE)</f>
        <v>#N/A</v>
      </c>
      <c r="BO86" s="68" t="e">
        <f>VLOOKUP(AB86,'Validation Lists'!$B$229:$C$230,2,FALSE)</f>
        <v>#N/A</v>
      </c>
      <c r="BP86" s="68" t="e">
        <f>VLOOKUP(AC86,'Validation Lists'!$B$229:$C$230,2,FALSE)</f>
        <v>#N/A</v>
      </c>
      <c r="BQ86" s="68" t="e">
        <f>VLOOKUP(AD86,'Validation Lists'!$B$229:$C$230,2,FALSE)</f>
        <v>#N/A</v>
      </c>
      <c r="BR86" s="68" t="e">
        <f>VLOOKUP(AE86,'Validation Lists'!$B$229:$C$230,2,FALSE)</f>
        <v>#N/A</v>
      </c>
      <c r="BS86" s="68" t="e">
        <f>VLOOKUP(AF86,'Validation Lists'!$B$229:$C$230,2,FALSE)</f>
        <v>#N/A</v>
      </c>
      <c r="BT86" s="68" t="e">
        <f>VLOOKUP(AG86,'Validation Lists'!$B$229:$C$230,2,FALSE)</f>
        <v>#N/A</v>
      </c>
      <c r="BU86" s="68" t="e">
        <f>VLOOKUP(AH86,'Validation Lists'!$B$229:$C$230,2,FALSE)</f>
        <v>#N/A</v>
      </c>
      <c r="BV86" s="68" t="e">
        <f>VLOOKUP(AI86,'Validation Lists'!$B$229:$C$230,2,FALSE)</f>
        <v>#N/A</v>
      </c>
      <c r="BW86" s="68" t="e">
        <f t="shared" si="4"/>
        <v>#N/A</v>
      </c>
    </row>
    <row r="87" spans="1:75" ht="77.5" customHeight="1" x14ac:dyDescent="0.15">
      <c r="A87" s="29"/>
      <c r="B87" s="29"/>
      <c r="C87" s="29"/>
      <c r="D87" s="29"/>
      <c r="E87" s="29"/>
      <c r="F87" s="30"/>
      <c r="G87" s="30"/>
      <c r="H87" s="52"/>
      <c r="I87" s="52"/>
      <c r="J87" s="52"/>
      <c r="K87" s="52"/>
      <c r="L87" s="52"/>
      <c r="M87" s="52"/>
      <c r="N87" s="52"/>
      <c r="O87" s="53"/>
      <c r="P87" s="53"/>
      <c r="Q87" s="53"/>
      <c r="R87" s="53"/>
      <c r="S87" s="53"/>
      <c r="T87" s="53"/>
      <c r="U87" s="53"/>
      <c r="V87" s="60"/>
      <c r="W87" s="60"/>
      <c r="X87" s="60"/>
      <c r="Y87" s="60"/>
      <c r="Z87" s="60"/>
      <c r="AA87" s="60"/>
      <c r="AB87" s="60"/>
      <c r="AC87" s="60"/>
      <c r="AD87" s="60"/>
      <c r="AE87" s="60"/>
      <c r="AF87" s="60"/>
      <c r="AG87" s="60"/>
      <c r="AH87" s="60"/>
      <c r="AI87" s="60"/>
      <c r="AJ87" s="58"/>
      <c r="AK87" s="58"/>
      <c r="AL87" s="58"/>
      <c r="AM87" s="58"/>
      <c r="AN87" s="58"/>
      <c r="AO87" s="58"/>
      <c r="AP87" s="58"/>
      <c r="AQ87" s="58"/>
      <c r="AR87" s="52" t="e">
        <f t="shared" si="3"/>
        <v>#N/A</v>
      </c>
      <c r="AS87" s="70" t="e">
        <f t="shared" si="5"/>
        <v>#N/A</v>
      </c>
      <c r="AZ87" s="68" t="e">
        <f>VLOOKUP(AJ87,'Validation Lists'!$B$232:$C$235,2,FALSE)</f>
        <v>#N/A</v>
      </c>
      <c r="BA87" s="68" t="e">
        <f>VLOOKUP(AK87,'Validation Lists'!$B$232:$C$235,2,FALSE)</f>
        <v>#N/A</v>
      </c>
      <c r="BB87" s="68" t="e">
        <f>VLOOKUP(AL87,'Validation Lists'!$B$232:$C$235,2,FALSE)</f>
        <v>#N/A</v>
      </c>
      <c r="BC87" s="68" t="e">
        <f>VLOOKUP(AM87,'Validation Lists'!$B$232:$C$235,2,FALSE)</f>
        <v>#N/A</v>
      </c>
      <c r="BD87" s="68" t="e">
        <f>VLOOKUP(AN87,'Validation Lists'!$B$232:$C$235,2,FALSE)</f>
        <v>#N/A</v>
      </c>
      <c r="BE87" s="68" t="e">
        <f>VLOOKUP(AO87,'Validation Lists'!$B$232:$C$235,2,FALSE)</f>
        <v>#N/A</v>
      </c>
      <c r="BF87" s="68" t="e">
        <f>VLOOKUP(AP87,'Validation Lists'!$B$232:$C$235,2,FALSE)</f>
        <v>#N/A</v>
      </c>
      <c r="BG87" s="68" t="e">
        <f>VLOOKUP(AQ87,'Validation Lists'!$B$232:$C$235,2,FALSE)</f>
        <v>#N/A</v>
      </c>
      <c r="BI87" s="68" t="e">
        <f>VLOOKUP(V87,'Validation Lists'!$B$229:$C$230,2,FALSE)</f>
        <v>#N/A</v>
      </c>
      <c r="BJ87" s="68" t="e">
        <f>VLOOKUP(W87,'Validation Lists'!$B$229:$C$230,2,FALSE)</f>
        <v>#N/A</v>
      </c>
      <c r="BK87" s="68" t="e">
        <f>VLOOKUP(X87,'Validation Lists'!$B$229:$C$230,2,FALSE)</f>
        <v>#N/A</v>
      </c>
      <c r="BL87" s="68" t="e">
        <f>VLOOKUP(Y87,'Validation Lists'!$B$229:$C$230,2,FALSE)</f>
        <v>#N/A</v>
      </c>
      <c r="BM87" s="68" t="e">
        <f>VLOOKUP(Z87,'Validation Lists'!$B$229:$C$230,2,FALSE)</f>
        <v>#N/A</v>
      </c>
      <c r="BN87" s="68" t="e">
        <f>VLOOKUP(AA87,'Validation Lists'!$B$229:$C$230,2,FALSE)</f>
        <v>#N/A</v>
      </c>
      <c r="BO87" s="68" t="e">
        <f>VLOOKUP(AB87,'Validation Lists'!$B$229:$C$230,2,FALSE)</f>
        <v>#N/A</v>
      </c>
      <c r="BP87" s="68" t="e">
        <f>VLOOKUP(AC87,'Validation Lists'!$B$229:$C$230,2,FALSE)</f>
        <v>#N/A</v>
      </c>
      <c r="BQ87" s="68" t="e">
        <f>VLOOKUP(AD87,'Validation Lists'!$B$229:$C$230,2,FALSE)</f>
        <v>#N/A</v>
      </c>
      <c r="BR87" s="68" t="e">
        <f>VLOOKUP(AE87,'Validation Lists'!$B$229:$C$230,2,FALSE)</f>
        <v>#N/A</v>
      </c>
      <c r="BS87" s="68" t="e">
        <f>VLOOKUP(AF87,'Validation Lists'!$B$229:$C$230,2,FALSE)</f>
        <v>#N/A</v>
      </c>
      <c r="BT87" s="68" t="e">
        <f>VLOOKUP(AG87,'Validation Lists'!$B$229:$C$230,2,FALSE)</f>
        <v>#N/A</v>
      </c>
      <c r="BU87" s="68" t="e">
        <f>VLOOKUP(AH87,'Validation Lists'!$B$229:$C$230,2,FALSE)</f>
        <v>#N/A</v>
      </c>
      <c r="BV87" s="68" t="e">
        <f>VLOOKUP(AI87,'Validation Lists'!$B$229:$C$230,2,FALSE)</f>
        <v>#N/A</v>
      </c>
      <c r="BW87" s="68" t="e">
        <f t="shared" si="4"/>
        <v>#N/A</v>
      </c>
    </row>
    <row r="88" spans="1:75" ht="77.5" customHeight="1" x14ac:dyDescent="0.15">
      <c r="A88" s="29"/>
      <c r="B88" s="29"/>
      <c r="C88" s="29"/>
      <c r="D88" s="29"/>
      <c r="E88" s="29"/>
      <c r="F88" s="30"/>
      <c r="G88" s="30"/>
      <c r="H88" s="52"/>
      <c r="I88" s="52"/>
      <c r="J88" s="52"/>
      <c r="K88" s="52"/>
      <c r="L88" s="52"/>
      <c r="M88" s="52"/>
      <c r="N88" s="52"/>
      <c r="O88" s="53"/>
      <c r="P88" s="53"/>
      <c r="Q88" s="53"/>
      <c r="R88" s="53"/>
      <c r="S88" s="53"/>
      <c r="T88" s="53"/>
      <c r="U88" s="53"/>
      <c r="V88" s="60"/>
      <c r="W88" s="60"/>
      <c r="X88" s="60"/>
      <c r="Y88" s="60"/>
      <c r="Z88" s="60"/>
      <c r="AA88" s="60"/>
      <c r="AB88" s="60"/>
      <c r="AC88" s="60"/>
      <c r="AD88" s="60"/>
      <c r="AE88" s="60"/>
      <c r="AF88" s="60"/>
      <c r="AG88" s="60"/>
      <c r="AH88" s="60"/>
      <c r="AI88" s="60"/>
      <c r="AJ88" s="58"/>
      <c r="AK88" s="58"/>
      <c r="AL88" s="58"/>
      <c r="AM88" s="58"/>
      <c r="AN88" s="58"/>
      <c r="AO88" s="58"/>
      <c r="AP88" s="58"/>
      <c r="AQ88" s="58"/>
      <c r="AR88" s="52" t="e">
        <f t="shared" si="3"/>
        <v>#N/A</v>
      </c>
      <c r="AS88" s="70" t="e">
        <f t="shared" si="5"/>
        <v>#N/A</v>
      </c>
      <c r="AZ88" s="68" t="e">
        <f>VLOOKUP(AJ88,'Validation Lists'!$B$232:$C$235,2,FALSE)</f>
        <v>#N/A</v>
      </c>
      <c r="BA88" s="68" t="e">
        <f>VLOOKUP(AK88,'Validation Lists'!$B$232:$C$235,2,FALSE)</f>
        <v>#N/A</v>
      </c>
      <c r="BB88" s="68" t="e">
        <f>VLOOKUP(AL88,'Validation Lists'!$B$232:$C$235,2,FALSE)</f>
        <v>#N/A</v>
      </c>
      <c r="BC88" s="68" t="e">
        <f>VLOOKUP(AM88,'Validation Lists'!$B$232:$C$235,2,FALSE)</f>
        <v>#N/A</v>
      </c>
      <c r="BD88" s="68" t="e">
        <f>VLOOKUP(AN88,'Validation Lists'!$B$232:$C$235,2,FALSE)</f>
        <v>#N/A</v>
      </c>
      <c r="BE88" s="68" t="e">
        <f>VLOOKUP(AO88,'Validation Lists'!$B$232:$C$235,2,FALSE)</f>
        <v>#N/A</v>
      </c>
      <c r="BF88" s="68" t="e">
        <f>VLOOKUP(AP88,'Validation Lists'!$B$232:$C$235,2,FALSE)</f>
        <v>#N/A</v>
      </c>
      <c r="BG88" s="68" t="e">
        <f>VLOOKUP(AQ88,'Validation Lists'!$B$232:$C$235,2,FALSE)</f>
        <v>#N/A</v>
      </c>
      <c r="BI88" s="68" t="e">
        <f>VLOOKUP(V88,'Validation Lists'!$B$229:$C$230,2,FALSE)</f>
        <v>#N/A</v>
      </c>
      <c r="BJ88" s="68" t="e">
        <f>VLOOKUP(W88,'Validation Lists'!$B$229:$C$230,2,FALSE)</f>
        <v>#N/A</v>
      </c>
      <c r="BK88" s="68" t="e">
        <f>VLOOKUP(X88,'Validation Lists'!$B$229:$C$230,2,FALSE)</f>
        <v>#N/A</v>
      </c>
      <c r="BL88" s="68" t="e">
        <f>VLOOKUP(Y88,'Validation Lists'!$B$229:$C$230,2,FALSE)</f>
        <v>#N/A</v>
      </c>
      <c r="BM88" s="68" t="e">
        <f>VLOOKUP(Z88,'Validation Lists'!$B$229:$C$230,2,FALSE)</f>
        <v>#N/A</v>
      </c>
      <c r="BN88" s="68" t="e">
        <f>VLOOKUP(AA88,'Validation Lists'!$B$229:$C$230,2,FALSE)</f>
        <v>#N/A</v>
      </c>
      <c r="BO88" s="68" t="e">
        <f>VLOOKUP(AB88,'Validation Lists'!$B$229:$C$230,2,FALSE)</f>
        <v>#N/A</v>
      </c>
      <c r="BP88" s="68" t="e">
        <f>VLOOKUP(AC88,'Validation Lists'!$B$229:$C$230,2,FALSE)</f>
        <v>#N/A</v>
      </c>
      <c r="BQ88" s="68" t="e">
        <f>VLOOKUP(AD88,'Validation Lists'!$B$229:$C$230,2,FALSE)</f>
        <v>#N/A</v>
      </c>
      <c r="BR88" s="68" t="e">
        <f>VLOOKUP(AE88,'Validation Lists'!$B$229:$C$230,2,FALSE)</f>
        <v>#N/A</v>
      </c>
      <c r="BS88" s="68" t="e">
        <f>VLOOKUP(AF88,'Validation Lists'!$B$229:$C$230,2,FALSE)</f>
        <v>#N/A</v>
      </c>
      <c r="BT88" s="68" t="e">
        <f>VLOOKUP(AG88,'Validation Lists'!$B$229:$C$230,2,FALSE)</f>
        <v>#N/A</v>
      </c>
      <c r="BU88" s="68" t="e">
        <f>VLOOKUP(AH88,'Validation Lists'!$B$229:$C$230,2,FALSE)</f>
        <v>#N/A</v>
      </c>
      <c r="BV88" s="68" t="e">
        <f>VLOOKUP(AI88,'Validation Lists'!$B$229:$C$230,2,FALSE)</f>
        <v>#N/A</v>
      </c>
      <c r="BW88" s="68" t="e">
        <f t="shared" si="4"/>
        <v>#N/A</v>
      </c>
    </row>
    <row r="89" spans="1:75" ht="77.5" customHeight="1" x14ac:dyDescent="0.15">
      <c r="A89" s="29"/>
      <c r="B89" s="29"/>
      <c r="C89" s="29"/>
      <c r="D89" s="29"/>
      <c r="E89" s="29"/>
      <c r="F89" s="30"/>
      <c r="G89" s="30"/>
      <c r="H89" s="52"/>
      <c r="I89" s="52"/>
      <c r="J89" s="52"/>
      <c r="K89" s="52"/>
      <c r="L89" s="52"/>
      <c r="M89" s="52"/>
      <c r="N89" s="52"/>
      <c r="O89" s="53"/>
      <c r="P89" s="53"/>
      <c r="Q89" s="53"/>
      <c r="R89" s="53"/>
      <c r="S89" s="53"/>
      <c r="T89" s="53"/>
      <c r="U89" s="53"/>
      <c r="V89" s="60"/>
      <c r="W89" s="60"/>
      <c r="X89" s="60"/>
      <c r="Y89" s="60"/>
      <c r="Z89" s="60"/>
      <c r="AA89" s="60"/>
      <c r="AB89" s="60"/>
      <c r="AC89" s="60"/>
      <c r="AD89" s="60"/>
      <c r="AE89" s="60"/>
      <c r="AF89" s="60"/>
      <c r="AG89" s="60"/>
      <c r="AH89" s="60"/>
      <c r="AI89" s="60"/>
      <c r="AJ89" s="58"/>
      <c r="AK89" s="58"/>
      <c r="AL89" s="58"/>
      <c r="AM89" s="58"/>
      <c r="AN89" s="58"/>
      <c r="AO89" s="58"/>
      <c r="AP89" s="58"/>
      <c r="AQ89" s="58"/>
      <c r="AR89" s="52" t="e">
        <f t="shared" si="3"/>
        <v>#N/A</v>
      </c>
      <c r="AS89" s="70" t="e">
        <f t="shared" si="5"/>
        <v>#N/A</v>
      </c>
      <c r="AZ89" s="68" t="e">
        <f>VLOOKUP(AJ89,'Validation Lists'!$B$232:$C$235,2,FALSE)</f>
        <v>#N/A</v>
      </c>
      <c r="BA89" s="68" t="e">
        <f>VLOOKUP(AK89,'Validation Lists'!$B$232:$C$235,2,FALSE)</f>
        <v>#N/A</v>
      </c>
      <c r="BB89" s="68" t="e">
        <f>VLOOKUP(AL89,'Validation Lists'!$B$232:$C$235,2,FALSE)</f>
        <v>#N/A</v>
      </c>
      <c r="BC89" s="68" t="e">
        <f>VLOOKUP(AM89,'Validation Lists'!$B$232:$C$235,2,FALSE)</f>
        <v>#N/A</v>
      </c>
      <c r="BD89" s="68" t="e">
        <f>VLOOKUP(AN89,'Validation Lists'!$B$232:$C$235,2,FALSE)</f>
        <v>#N/A</v>
      </c>
      <c r="BE89" s="68" t="e">
        <f>VLOOKUP(AO89,'Validation Lists'!$B$232:$C$235,2,FALSE)</f>
        <v>#N/A</v>
      </c>
      <c r="BF89" s="68" t="e">
        <f>VLOOKUP(AP89,'Validation Lists'!$B$232:$C$235,2,FALSE)</f>
        <v>#N/A</v>
      </c>
      <c r="BG89" s="68" t="e">
        <f>VLOOKUP(AQ89,'Validation Lists'!$B$232:$C$235,2,FALSE)</f>
        <v>#N/A</v>
      </c>
      <c r="BI89" s="68" t="e">
        <f>VLOOKUP(V89,'Validation Lists'!$B$229:$C$230,2,FALSE)</f>
        <v>#N/A</v>
      </c>
      <c r="BJ89" s="68" t="e">
        <f>VLOOKUP(W89,'Validation Lists'!$B$229:$C$230,2,FALSE)</f>
        <v>#N/A</v>
      </c>
      <c r="BK89" s="68" t="e">
        <f>VLOOKUP(X89,'Validation Lists'!$B$229:$C$230,2,FALSE)</f>
        <v>#N/A</v>
      </c>
      <c r="BL89" s="68" t="e">
        <f>VLOOKUP(Y89,'Validation Lists'!$B$229:$C$230,2,FALSE)</f>
        <v>#N/A</v>
      </c>
      <c r="BM89" s="68" t="e">
        <f>VLOOKUP(Z89,'Validation Lists'!$B$229:$C$230,2,FALSE)</f>
        <v>#N/A</v>
      </c>
      <c r="BN89" s="68" t="e">
        <f>VLOOKUP(AA89,'Validation Lists'!$B$229:$C$230,2,FALSE)</f>
        <v>#N/A</v>
      </c>
      <c r="BO89" s="68" t="e">
        <f>VLOOKUP(AB89,'Validation Lists'!$B$229:$C$230,2,FALSE)</f>
        <v>#N/A</v>
      </c>
      <c r="BP89" s="68" t="e">
        <f>VLOOKUP(AC89,'Validation Lists'!$B$229:$C$230,2,FALSE)</f>
        <v>#N/A</v>
      </c>
      <c r="BQ89" s="68" t="e">
        <f>VLOOKUP(AD89,'Validation Lists'!$B$229:$C$230,2,FALSE)</f>
        <v>#N/A</v>
      </c>
      <c r="BR89" s="68" t="e">
        <f>VLOOKUP(AE89,'Validation Lists'!$B$229:$C$230,2,FALSE)</f>
        <v>#N/A</v>
      </c>
      <c r="BS89" s="68" t="e">
        <f>VLOOKUP(AF89,'Validation Lists'!$B$229:$C$230,2,FALSE)</f>
        <v>#N/A</v>
      </c>
      <c r="BT89" s="68" t="e">
        <f>VLOOKUP(AG89,'Validation Lists'!$B$229:$C$230,2,FALSE)</f>
        <v>#N/A</v>
      </c>
      <c r="BU89" s="68" t="e">
        <f>VLOOKUP(AH89,'Validation Lists'!$B$229:$C$230,2,FALSE)</f>
        <v>#N/A</v>
      </c>
      <c r="BV89" s="68" t="e">
        <f>VLOOKUP(AI89,'Validation Lists'!$B$229:$C$230,2,FALSE)</f>
        <v>#N/A</v>
      </c>
      <c r="BW89" s="68" t="e">
        <f t="shared" si="4"/>
        <v>#N/A</v>
      </c>
    </row>
    <row r="90" spans="1:75" ht="77.5" customHeight="1" x14ac:dyDescent="0.15">
      <c r="A90" s="29"/>
      <c r="B90" s="29"/>
      <c r="C90" s="29"/>
      <c r="D90" s="29"/>
      <c r="E90" s="29"/>
      <c r="F90" s="30"/>
      <c r="G90" s="30"/>
      <c r="H90" s="52"/>
      <c r="I90" s="52"/>
      <c r="J90" s="52"/>
      <c r="K90" s="52"/>
      <c r="L90" s="52"/>
      <c r="M90" s="52"/>
      <c r="N90" s="52"/>
      <c r="O90" s="53"/>
      <c r="P90" s="53"/>
      <c r="Q90" s="53"/>
      <c r="R90" s="53"/>
      <c r="S90" s="53"/>
      <c r="T90" s="53"/>
      <c r="U90" s="53"/>
      <c r="V90" s="60"/>
      <c r="W90" s="60"/>
      <c r="X90" s="60"/>
      <c r="Y90" s="60"/>
      <c r="Z90" s="60"/>
      <c r="AA90" s="60"/>
      <c r="AB90" s="60"/>
      <c r="AC90" s="60"/>
      <c r="AD90" s="60"/>
      <c r="AE90" s="60"/>
      <c r="AF90" s="60"/>
      <c r="AG90" s="60"/>
      <c r="AH90" s="60"/>
      <c r="AI90" s="60"/>
      <c r="AJ90" s="58"/>
      <c r="AK90" s="58"/>
      <c r="AL90" s="58"/>
      <c r="AM90" s="58"/>
      <c r="AN90" s="58"/>
      <c r="AO90" s="58"/>
      <c r="AP90" s="58"/>
      <c r="AQ90" s="58"/>
      <c r="AR90" s="52" t="e">
        <f t="shared" si="3"/>
        <v>#N/A</v>
      </c>
      <c r="AS90" s="70" t="e">
        <f t="shared" si="5"/>
        <v>#N/A</v>
      </c>
      <c r="AZ90" s="68" t="e">
        <f>VLOOKUP(AJ90,'Validation Lists'!$B$232:$C$235,2,FALSE)</f>
        <v>#N/A</v>
      </c>
      <c r="BA90" s="68" t="e">
        <f>VLOOKUP(AK90,'Validation Lists'!$B$232:$C$235,2,FALSE)</f>
        <v>#N/A</v>
      </c>
      <c r="BB90" s="68" t="e">
        <f>VLOOKUP(AL90,'Validation Lists'!$B$232:$C$235,2,FALSE)</f>
        <v>#N/A</v>
      </c>
      <c r="BC90" s="68" t="e">
        <f>VLOOKUP(AM90,'Validation Lists'!$B$232:$C$235,2,FALSE)</f>
        <v>#N/A</v>
      </c>
      <c r="BD90" s="68" t="e">
        <f>VLOOKUP(AN90,'Validation Lists'!$B$232:$C$235,2,FALSE)</f>
        <v>#N/A</v>
      </c>
      <c r="BE90" s="68" t="e">
        <f>VLOOKUP(AO90,'Validation Lists'!$B$232:$C$235,2,FALSE)</f>
        <v>#N/A</v>
      </c>
      <c r="BF90" s="68" t="e">
        <f>VLOOKUP(AP90,'Validation Lists'!$B$232:$C$235,2,FALSE)</f>
        <v>#N/A</v>
      </c>
      <c r="BG90" s="68" t="e">
        <f>VLOOKUP(AQ90,'Validation Lists'!$B$232:$C$235,2,FALSE)</f>
        <v>#N/A</v>
      </c>
      <c r="BI90" s="68" t="e">
        <f>VLOOKUP(V90,'Validation Lists'!$B$229:$C$230,2,FALSE)</f>
        <v>#N/A</v>
      </c>
      <c r="BJ90" s="68" t="e">
        <f>VLOOKUP(W90,'Validation Lists'!$B$229:$C$230,2,FALSE)</f>
        <v>#N/A</v>
      </c>
      <c r="BK90" s="68" t="e">
        <f>VLOOKUP(X90,'Validation Lists'!$B$229:$C$230,2,FALSE)</f>
        <v>#N/A</v>
      </c>
      <c r="BL90" s="68" t="e">
        <f>VLOOKUP(Y90,'Validation Lists'!$B$229:$C$230,2,FALSE)</f>
        <v>#N/A</v>
      </c>
      <c r="BM90" s="68" t="e">
        <f>VLOOKUP(Z90,'Validation Lists'!$B$229:$C$230,2,FALSE)</f>
        <v>#N/A</v>
      </c>
      <c r="BN90" s="68" t="e">
        <f>VLOOKUP(AA90,'Validation Lists'!$B$229:$C$230,2,FALSE)</f>
        <v>#N/A</v>
      </c>
      <c r="BO90" s="68" t="e">
        <f>VLOOKUP(AB90,'Validation Lists'!$B$229:$C$230,2,FALSE)</f>
        <v>#N/A</v>
      </c>
      <c r="BP90" s="68" t="e">
        <f>VLOOKUP(AC90,'Validation Lists'!$B$229:$C$230,2,FALSE)</f>
        <v>#N/A</v>
      </c>
      <c r="BQ90" s="68" t="e">
        <f>VLOOKUP(AD90,'Validation Lists'!$B$229:$C$230,2,FALSE)</f>
        <v>#N/A</v>
      </c>
      <c r="BR90" s="68" t="e">
        <f>VLOOKUP(AE90,'Validation Lists'!$B$229:$C$230,2,FALSE)</f>
        <v>#N/A</v>
      </c>
      <c r="BS90" s="68" t="e">
        <f>VLOOKUP(AF90,'Validation Lists'!$B$229:$C$230,2,FALSE)</f>
        <v>#N/A</v>
      </c>
      <c r="BT90" s="68" t="e">
        <f>VLOOKUP(AG90,'Validation Lists'!$B$229:$C$230,2,FALSE)</f>
        <v>#N/A</v>
      </c>
      <c r="BU90" s="68" t="e">
        <f>VLOOKUP(AH90,'Validation Lists'!$B$229:$C$230,2,FALSE)</f>
        <v>#N/A</v>
      </c>
      <c r="BV90" s="68" t="e">
        <f>VLOOKUP(AI90,'Validation Lists'!$B$229:$C$230,2,FALSE)</f>
        <v>#N/A</v>
      </c>
      <c r="BW90" s="68" t="e">
        <f t="shared" si="4"/>
        <v>#N/A</v>
      </c>
    </row>
    <row r="91" spans="1:75" ht="77.5" customHeight="1" x14ac:dyDescent="0.15">
      <c r="A91" s="29"/>
      <c r="B91" s="29"/>
      <c r="C91" s="29"/>
      <c r="D91" s="29"/>
      <c r="E91" s="29"/>
      <c r="F91" s="30"/>
      <c r="G91" s="30"/>
      <c r="H91" s="52"/>
      <c r="I91" s="52"/>
      <c r="J91" s="52"/>
      <c r="K91" s="52"/>
      <c r="L91" s="52"/>
      <c r="M91" s="52"/>
      <c r="N91" s="52"/>
      <c r="O91" s="53"/>
      <c r="P91" s="53"/>
      <c r="Q91" s="53"/>
      <c r="R91" s="53"/>
      <c r="S91" s="53"/>
      <c r="T91" s="53"/>
      <c r="U91" s="53"/>
      <c r="V91" s="60"/>
      <c r="W91" s="60"/>
      <c r="X91" s="60"/>
      <c r="Y91" s="60"/>
      <c r="Z91" s="60"/>
      <c r="AA91" s="60"/>
      <c r="AB91" s="60"/>
      <c r="AC91" s="60"/>
      <c r="AD91" s="60"/>
      <c r="AE91" s="60"/>
      <c r="AF91" s="60"/>
      <c r="AG91" s="60"/>
      <c r="AH91" s="60"/>
      <c r="AI91" s="60"/>
      <c r="AJ91" s="58"/>
      <c r="AK91" s="58"/>
      <c r="AL91" s="58"/>
      <c r="AM91" s="58"/>
      <c r="AN91" s="58"/>
      <c r="AO91" s="58"/>
      <c r="AP91" s="58"/>
      <c r="AQ91" s="58"/>
      <c r="AR91" s="52" t="e">
        <f t="shared" si="3"/>
        <v>#N/A</v>
      </c>
      <c r="AS91" s="70" t="e">
        <f t="shared" si="5"/>
        <v>#N/A</v>
      </c>
      <c r="AZ91" s="68" t="e">
        <f>VLOOKUP(AJ91,'Validation Lists'!$B$232:$C$235,2,FALSE)</f>
        <v>#N/A</v>
      </c>
      <c r="BA91" s="68" t="e">
        <f>VLOOKUP(AK91,'Validation Lists'!$B$232:$C$235,2,FALSE)</f>
        <v>#N/A</v>
      </c>
      <c r="BB91" s="68" t="e">
        <f>VLOOKUP(AL91,'Validation Lists'!$B$232:$C$235,2,FALSE)</f>
        <v>#N/A</v>
      </c>
      <c r="BC91" s="68" t="e">
        <f>VLOOKUP(AM91,'Validation Lists'!$B$232:$C$235,2,FALSE)</f>
        <v>#N/A</v>
      </c>
      <c r="BD91" s="68" t="e">
        <f>VLOOKUP(AN91,'Validation Lists'!$B$232:$C$235,2,FALSE)</f>
        <v>#N/A</v>
      </c>
      <c r="BE91" s="68" t="e">
        <f>VLOOKUP(AO91,'Validation Lists'!$B$232:$C$235,2,FALSE)</f>
        <v>#N/A</v>
      </c>
      <c r="BF91" s="68" t="e">
        <f>VLOOKUP(AP91,'Validation Lists'!$B$232:$C$235,2,FALSE)</f>
        <v>#N/A</v>
      </c>
      <c r="BG91" s="68" t="e">
        <f>VLOOKUP(AQ91,'Validation Lists'!$B$232:$C$235,2,FALSE)</f>
        <v>#N/A</v>
      </c>
      <c r="BI91" s="68" t="e">
        <f>VLOOKUP(V91,'Validation Lists'!$B$229:$C$230,2,FALSE)</f>
        <v>#N/A</v>
      </c>
      <c r="BJ91" s="68" t="e">
        <f>VLOOKUP(W91,'Validation Lists'!$B$229:$C$230,2,FALSE)</f>
        <v>#N/A</v>
      </c>
      <c r="BK91" s="68" t="e">
        <f>VLOOKUP(X91,'Validation Lists'!$B$229:$C$230,2,FALSE)</f>
        <v>#N/A</v>
      </c>
      <c r="BL91" s="68" t="e">
        <f>VLOOKUP(Y91,'Validation Lists'!$B$229:$C$230,2,FALSE)</f>
        <v>#N/A</v>
      </c>
      <c r="BM91" s="68" t="e">
        <f>VLOOKUP(Z91,'Validation Lists'!$B$229:$C$230,2,FALSE)</f>
        <v>#N/A</v>
      </c>
      <c r="BN91" s="68" t="e">
        <f>VLOOKUP(AA91,'Validation Lists'!$B$229:$C$230,2,FALSE)</f>
        <v>#N/A</v>
      </c>
      <c r="BO91" s="68" t="e">
        <f>VLOOKUP(AB91,'Validation Lists'!$B$229:$C$230,2,FALSE)</f>
        <v>#N/A</v>
      </c>
      <c r="BP91" s="68" t="e">
        <f>VLOOKUP(AC91,'Validation Lists'!$B$229:$C$230,2,FALSE)</f>
        <v>#N/A</v>
      </c>
      <c r="BQ91" s="68" t="e">
        <f>VLOOKUP(AD91,'Validation Lists'!$B$229:$C$230,2,FALSE)</f>
        <v>#N/A</v>
      </c>
      <c r="BR91" s="68" t="e">
        <f>VLOOKUP(AE91,'Validation Lists'!$B$229:$C$230,2,FALSE)</f>
        <v>#N/A</v>
      </c>
      <c r="BS91" s="68" t="e">
        <f>VLOOKUP(AF91,'Validation Lists'!$B$229:$C$230,2,FALSE)</f>
        <v>#N/A</v>
      </c>
      <c r="BT91" s="68" t="e">
        <f>VLOOKUP(AG91,'Validation Lists'!$B$229:$C$230,2,FALSE)</f>
        <v>#N/A</v>
      </c>
      <c r="BU91" s="68" t="e">
        <f>VLOOKUP(AH91,'Validation Lists'!$B$229:$C$230,2,FALSE)</f>
        <v>#N/A</v>
      </c>
      <c r="BV91" s="68" t="e">
        <f>VLOOKUP(AI91,'Validation Lists'!$B$229:$C$230,2,FALSE)</f>
        <v>#N/A</v>
      </c>
      <c r="BW91" s="68" t="e">
        <f t="shared" si="4"/>
        <v>#N/A</v>
      </c>
    </row>
    <row r="92" spans="1:75" ht="77.5" customHeight="1" x14ac:dyDescent="0.15">
      <c r="A92" s="29"/>
      <c r="B92" s="29"/>
      <c r="C92" s="29"/>
      <c r="D92" s="29"/>
      <c r="E92" s="29"/>
      <c r="F92" s="30"/>
      <c r="G92" s="30"/>
      <c r="H92" s="52"/>
      <c r="I92" s="52"/>
      <c r="J92" s="52"/>
      <c r="K92" s="52"/>
      <c r="L92" s="52"/>
      <c r="M92" s="52"/>
      <c r="N92" s="52"/>
      <c r="O92" s="53"/>
      <c r="P92" s="53"/>
      <c r="Q92" s="53"/>
      <c r="R92" s="53"/>
      <c r="S92" s="53"/>
      <c r="T92" s="53"/>
      <c r="U92" s="53"/>
      <c r="V92" s="60"/>
      <c r="W92" s="60"/>
      <c r="X92" s="60"/>
      <c r="Y92" s="60"/>
      <c r="Z92" s="60"/>
      <c r="AA92" s="60"/>
      <c r="AB92" s="60"/>
      <c r="AC92" s="60"/>
      <c r="AD92" s="60"/>
      <c r="AE92" s="60"/>
      <c r="AF92" s="60"/>
      <c r="AG92" s="60"/>
      <c r="AH92" s="60"/>
      <c r="AI92" s="60"/>
      <c r="AJ92" s="58"/>
      <c r="AK92" s="58"/>
      <c r="AL92" s="58"/>
      <c r="AM92" s="58"/>
      <c r="AN92" s="58"/>
      <c r="AO92" s="58"/>
      <c r="AP92" s="58"/>
      <c r="AQ92" s="58"/>
      <c r="AR92" s="52" t="e">
        <f t="shared" si="3"/>
        <v>#N/A</v>
      </c>
      <c r="AS92" s="70" t="e">
        <f t="shared" si="5"/>
        <v>#N/A</v>
      </c>
      <c r="AZ92" s="68" t="e">
        <f>VLOOKUP(AJ92,'Validation Lists'!$B$232:$C$235,2,FALSE)</f>
        <v>#N/A</v>
      </c>
      <c r="BA92" s="68" t="e">
        <f>VLOOKUP(AK92,'Validation Lists'!$B$232:$C$235,2,FALSE)</f>
        <v>#N/A</v>
      </c>
      <c r="BB92" s="68" t="e">
        <f>VLOOKUP(AL92,'Validation Lists'!$B$232:$C$235,2,FALSE)</f>
        <v>#N/A</v>
      </c>
      <c r="BC92" s="68" t="e">
        <f>VLOOKUP(AM92,'Validation Lists'!$B$232:$C$235,2,FALSE)</f>
        <v>#N/A</v>
      </c>
      <c r="BD92" s="68" t="e">
        <f>VLOOKUP(AN92,'Validation Lists'!$B$232:$C$235,2,FALSE)</f>
        <v>#N/A</v>
      </c>
      <c r="BE92" s="68" t="e">
        <f>VLOOKUP(AO92,'Validation Lists'!$B$232:$C$235,2,FALSE)</f>
        <v>#N/A</v>
      </c>
      <c r="BF92" s="68" t="e">
        <f>VLOOKUP(AP92,'Validation Lists'!$B$232:$C$235,2,FALSE)</f>
        <v>#N/A</v>
      </c>
      <c r="BG92" s="68" t="e">
        <f>VLOOKUP(AQ92,'Validation Lists'!$B$232:$C$235,2,FALSE)</f>
        <v>#N/A</v>
      </c>
      <c r="BI92" s="68" t="e">
        <f>VLOOKUP(V92,'Validation Lists'!$B$229:$C$230,2,FALSE)</f>
        <v>#N/A</v>
      </c>
      <c r="BJ92" s="68" t="e">
        <f>VLOOKUP(W92,'Validation Lists'!$B$229:$C$230,2,FALSE)</f>
        <v>#N/A</v>
      </c>
      <c r="BK92" s="68" t="e">
        <f>VLOOKUP(X92,'Validation Lists'!$B$229:$C$230,2,FALSE)</f>
        <v>#N/A</v>
      </c>
      <c r="BL92" s="68" t="e">
        <f>VLOOKUP(Y92,'Validation Lists'!$B$229:$C$230,2,FALSE)</f>
        <v>#N/A</v>
      </c>
      <c r="BM92" s="68" t="e">
        <f>VLOOKUP(Z92,'Validation Lists'!$B$229:$C$230,2,FALSE)</f>
        <v>#N/A</v>
      </c>
      <c r="BN92" s="68" t="e">
        <f>VLOOKUP(AA92,'Validation Lists'!$B$229:$C$230,2,FALSE)</f>
        <v>#N/A</v>
      </c>
      <c r="BO92" s="68" t="e">
        <f>VLOOKUP(AB92,'Validation Lists'!$B$229:$C$230,2,FALSE)</f>
        <v>#N/A</v>
      </c>
      <c r="BP92" s="68" t="e">
        <f>VLOOKUP(AC92,'Validation Lists'!$B$229:$C$230,2,FALSE)</f>
        <v>#N/A</v>
      </c>
      <c r="BQ92" s="68" t="e">
        <f>VLOOKUP(AD92,'Validation Lists'!$B$229:$C$230,2,FALSE)</f>
        <v>#N/A</v>
      </c>
      <c r="BR92" s="68" t="e">
        <f>VLOOKUP(AE92,'Validation Lists'!$B$229:$C$230,2,FALSE)</f>
        <v>#N/A</v>
      </c>
      <c r="BS92" s="68" t="e">
        <f>VLOOKUP(AF92,'Validation Lists'!$B$229:$C$230,2,FALSE)</f>
        <v>#N/A</v>
      </c>
      <c r="BT92" s="68" t="e">
        <f>VLOOKUP(AG92,'Validation Lists'!$B$229:$C$230,2,FALSE)</f>
        <v>#N/A</v>
      </c>
      <c r="BU92" s="68" t="e">
        <f>VLOOKUP(AH92,'Validation Lists'!$B$229:$C$230,2,FALSE)</f>
        <v>#N/A</v>
      </c>
      <c r="BV92" s="68" t="e">
        <f>VLOOKUP(AI92,'Validation Lists'!$B$229:$C$230,2,FALSE)</f>
        <v>#N/A</v>
      </c>
      <c r="BW92" s="68" t="e">
        <f t="shared" si="4"/>
        <v>#N/A</v>
      </c>
    </row>
    <row r="93" spans="1:75" ht="77.5" customHeight="1" x14ac:dyDescent="0.15">
      <c r="A93" s="29"/>
      <c r="B93" s="29"/>
      <c r="C93" s="29"/>
      <c r="D93" s="29"/>
      <c r="E93" s="29"/>
      <c r="F93" s="30"/>
      <c r="G93" s="30"/>
      <c r="H93" s="52"/>
      <c r="I93" s="52"/>
      <c r="J93" s="52"/>
      <c r="K93" s="52"/>
      <c r="L93" s="52"/>
      <c r="M93" s="52"/>
      <c r="N93" s="52"/>
      <c r="O93" s="53"/>
      <c r="P93" s="53"/>
      <c r="Q93" s="53"/>
      <c r="R93" s="53"/>
      <c r="S93" s="53"/>
      <c r="T93" s="53"/>
      <c r="U93" s="53"/>
      <c r="V93" s="60"/>
      <c r="W93" s="60"/>
      <c r="X93" s="60"/>
      <c r="Y93" s="60"/>
      <c r="Z93" s="60"/>
      <c r="AA93" s="60"/>
      <c r="AB93" s="60"/>
      <c r="AC93" s="60"/>
      <c r="AD93" s="60"/>
      <c r="AE93" s="60"/>
      <c r="AF93" s="60"/>
      <c r="AG93" s="60"/>
      <c r="AH93" s="60"/>
      <c r="AI93" s="60"/>
      <c r="AJ93" s="58"/>
      <c r="AK93" s="58"/>
      <c r="AL93" s="58"/>
      <c r="AM93" s="58"/>
      <c r="AN93" s="58"/>
      <c r="AO93" s="58"/>
      <c r="AP93" s="58"/>
      <c r="AQ93" s="58"/>
      <c r="AR93" s="52" t="e">
        <f t="shared" si="3"/>
        <v>#N/A</v>
      </c>
      <c r="AS93" s="70" t="e">
        <f t="shared" si="5"/>
        <v>#N/A</v>
      </c>
      <c r="AZ93" s="68" t="e">
        <f>VLOOKUP(AJ93,'Validation Lists'!$B$232:$C$235,2,FALSE)</f>
        <v>#N/A</v>
      </c>
      <c r="BA93" s="68" t="e">
        <f>VLOOKUP(AK93,'Validation Lists'!$B$232:$C$235,2,FALSE)</f>
        <v>#N/A</v>
      </c>
      <c r="BB93" s="68" t="e">
        <f>VLOOKUP(AL93,'Validation Lists'!$B$232:$C$235,2,FALSE)</f>
        <v>#N/A</v>
      </c>
      <c r="BC93" s="68" t="e">
        <f>VLOOKUP(AM93,'Validation Lists'!$B$232:$C$235,2,FALSE)</f>
        <v>#N/A</v>
      </c>
      <c r="BD93" s="68" t="e">
        <f>VLOOKUP(AN93,'Validation Lists'!$B$232:$C$235,2,FALSE)</f>
        <v>#N/A</v>
      </c>
      <c r="BE93" s="68" t="e">
        <f>VLOOKUP(AO93,'Validation Lists'!$B$232:$C$235,2,FALSE)</f>
        <v>#N/A</v>
      </c>
      <c r="BF93" s="68" t="e">
        <f>VLOOKUP(AP93,'Validation Lists'!$B$232:$C$235,2,FALSE)</f>
        <v>#N/A</v>
      </c>
      <c r="BG93" s="68" t="e">
        <f>VLOOKUP(AQ93,'Validation Lists'!$B$232:$C$235,2,FALSE)</f>
        <v>#N/A</v>
      </c>
      <c r="BI93" s="68" t="e">
        <f>VLOOKUP(V93,'Validation Lists'!$B$229:$C$230,2,FALSE)</f>
        <v>#N/A</v>
      </c>
      <c r="BJ93" s="68" t="e">
        <f>VLOOKUP(W93,'Validation Lists'!$B$229:$C$230,2,FALSE)</f>
        <v>#N/A</v>
      </c>
      <c r="BK93" s="68" t="e">
        <f>VLOOKUP(X93,'Validation Lists'!$B$229:$C$230,2,FALSE)</f>
        <v>#N/A</v>
      </c>
      <c r="BL93" s="68" t="e">
        <f>VLOOKUP(Y93,'Validation Lists'!$B$229:$C$230,2,FALSE)</f>
        <v>#N/A</v>
      </c>
      <c r="BM93" s="68" t="e">
        <f>VLOOKUP(Z93,'Validation Lists'!$B$229:$C$230,2,FALSE)</f>
        <v>#N/A</v>
      </c>
      <c r="BN93" s="68" t="e">
        <f>VLOOKUP(AA93,'Validation Lists'!$B$229:$C$230,2,FALSE)</f>
        <v>#N/A</v>
      </c>
      <c r="BO93" s="68" t="e">
        <f>VLOOKUP(AB93,'Validation Lists'!$B$229:$C$230,2,FALSE)</f>
        <v>#N/A</v>
      </c>
      <c r="BP93" s="68" t="e">
        <f>VLOOKUP(AC93,'Validation Lists'!$B$229:$C$230,2,FALSE)</f>
        <v>#N/A</v>
      </c>
      <c r="BQ93" s="68" t="e">
        <f>VLOOKUP(AD93,'Validation Lists'!$B$229:$C$230,2,FALSE)</f>
        <v>#N/A</v>
      </c>
      <c r="BR93" s="68" t="e">
        <f>VLOOKUP(AE93,'Validation Lists'!$B$229:$C$230,2,FALSE)</f>
        <v>#N/A</v>
      </c>
      <c r="BS93" s="68" t="e">
        <f>VLOOKUP(AF93,'Validation Lists'!$B$229:$C$230,2,FALSE)</f>
        <v>#N/A</v>
      </c>
      <c r="BT93" s="68" t="e">
        <f>VLOOKUP(AG93,'Validation Lists'!$B$229:$C$230,2,FALSE)</f>
        <v>#N/A</v>
      </c>
      <c r="BU93" s="68" t="e">
        <f>VLOOKUP(AH93,'Validation Lists'!$B$229:$C$230,2,FALSE)</f>
        <v>#N/A</v>
      </c>
      <c r="BV93" s="68" t="e">
        <f>VLOOKUP(AI93,'Validation Lists'!$B$229:$C$230,2,FALSE)</f>
        <v>#N/A</v>
      </c>
      <c r="BW93" s="68" t="e">
        <f t="shared" si="4"/>
        <v>#N/A</v>
      </c>
    </row>
    <row r="94" spans="1:75" ht="77.5" customHeight="1" x14ac:dyDescent="0.15">
      <c r="A94" s="29"/>
      <c r="B94" s="29"/>
      <c r="C94" s="29"/>
      <c r="D94" s="29"/>
      <c r="E94" s="29"/>
      <c r="F94" s="30"/>
      <c r="G94" s="30"/>
      <c r="H94" s="52"/>
      <c r="I94" s="52"/>
      <c r="J94" s="52"/>
      <c r="K94" s="52"/>
      <c r="L94" s="52"/>
      <c r="M94" s="52"/>
      <c r="N94" s="52"/>
      <c r="O94" s="53"/>
      <c r="P94" s="53"/>
      <c r="Q94" s="53"/>
      <c r="R94" s="53"/>
      <c r="S94" s="53"/>
      <c r="T94" s="53"/>
      <c r="U94" s="53"/>
      <c r="V94" s="60"/>
      <c r="W94" s="60"/>
      <c r="X94" s="60"/>
      <c r="Y94" s="60"/>
      <c r="Z94" s="60"/>
      <c r="AA94" s="60"/>
      <c r="AB94" s="60"/>
      <c r="AC94" s="60"/>
      <c r="AD94" s="60"/>
      <c r="AE94" s="60"/>
      <c r="AF94" s="60"/>
      <c r="AG94" s="60"/>
      <c r="AH94" s="60"/>
      <c r="AI94" s="60"/>
      <c r="AJ94" s="58"/>
      <c r="AK94" s="58"/>
      <c r="AL94" s="58"/>
      <c r="AM94" s="58"/>
      <c r="AN94" s="58"/>
      <c r="AO94" s="58"/>
      <c r="AP94" s="58"/>
      <c r="AQ94" s="58"/>
      <c r="AR94" s="52" t="e">
        <f t="shared" si="3"/>
        <v>#N/A</v>
      </c>
      <c r="AS94" s="70" t="e">
        <f t="shared" si="5"/>
        <v>#N/A</v>
      </c>
      <c r="AZ94" s="68" t="e">
        <f>VLOOKUP(AJ94,'Validation Lists'!$B$232:$C$235,2,FALSE)</f>
        <v>#N/A</v>
      </c>
      <c r="BA94" s="68" t="e">
        <f>VLOOKUP(AK94,'Validation Lists'!$B$232:$C$235,2,FALSE)</f>
        <v>#N/A</v>
      </c>
      <c r="BB94" s="68" t="e">
        <f>VLOOKUP(AL94,'Validation Lists'!$B$232:$C$235,2,FALSE)</f>
        <v>#N/A</v>
      </c>
      <c r="BC94" s="68" t="e">
        <f>VLOOKUP(AM94,'Validation Lists'!$B$232:$C$235,2,FALSE)</f>
        <v>#N/A</v>
      </c>
      <c r="BD94" s="68" t="e">
        <f>VLOOKUP(AN94,'Validation Lists'!$B$232:$C$235,2,FALSE)</f>
        <v>#N/A</v>
      </c>
      <c r="BE94" s="68" t="e">
        <f>VLOOKUP(AO94,'Validation Lists'!$B$232:$C$235,2,FALSE)</f>
        <v>#N/A</v>
      </c>
      <c r="BF94" s="68" t="e">
        <f>VLOOKUP(AP94,'Validation Lists'!$B$232:$C$235,2,FALSE)</f>
        <v>#N/A</v>
      </c>
      <c r="BG94" s="68" t="e">
        <f>VLOOKUP(AQ94,'Validation Lists'!$B$232:$C$235,2,FALSE)</f>
        <v>#N/A</v>
      </c>
      <c r="BI94" s="68" t="e">
        <f>VLOOKUP(V94,'Validation Lists'!$B$229:$C$230,2,FALSE)</f>
        <v>#N/A</v>
      </c>
      <c r="BJ94" s="68" t="e">
        <f>VLOOKUP(W94,'Validation Lists'!$B$229:$C$230,2,FALSE)</f>
        <v>#N/A</v>
      </c>
      <c r="BK94" s="68" t="e">
        <f>VLOOKUP(X94,'Validation Lists'!$B$229:$C$230,2,FALSE)</f>
        <v>#N/A</v>
      </c>
      <c r="BL94" s="68" t="e">
        <f>VLOOKUP(Y94,'Validation Lists'!$B$229:$C$230,2,FALSE)</f>
        <v>#N/A</v>
      </c>
      <c r="BM94" s="68" t="e">
        <f>VLOOKUP(Z94,'Validation Lists'!$B$229:$C$230,2,FALSE)</f>
        <v>#N/A</v>
      </c>
      <c r="BN94" s="68" t="e">
        <f>VLOOKUP(AA94,'Validation Lists'!$B$229:$C$230,2,FALSE)</f>
        <v>#N/A</v>
      </c>
      <c r="BO94" s="68" t="e">
        <f>VLOOKUP(AB94,'Validation Lists'!$B$229:$C$230,2,FALSE)</f>
        <v>#N/A</v>
      </c>
      <c r="BP94" s="68" t="e">
        <f>VLOOKUP(AC94,'Validation Lists'!$B$229:$C$230,2,FALSE)</f>
        <v>#N/A</v>
      </c>
      <c r="BQ94" s="68" t="e">
        <f>VLOOKUP(AD94,'Validation Lists'!$B$229:$C$230,2,FALSE)</f>
        <v>#N/A</v>
      </c>
      <c r="BR94" s="68" t="e">
        <f>VLOOKUP(AE94,'Validation Lists'!$B$229:$C$230,2,FALSE)</f>
        <v>#N/A</v>
      </c>
      <c r="BS94" s="68" t="e">
        <f>VLOOKUP(AF94,'Validation Lists'!$B$229:$C$230,2,FALSE)</f>
        <v>#N/A</v>
      </c>
      <c r="BT94" s="68" t="e">
        <f>VLOOKUP(AG94,'Validation Lists'!$B$229:$C$230,2,FALSE)</f>
        <v>#N/A</v>
      </c>
      <c r="BU94" s="68" t="e">
        <f>VLOOKUP(AH94,'Validation Lists'!$B$229:$C$230,2,FALSE)</f>
        <v>#N/A</v>
      </c>
      <c r="BV94" s="68" t="e">
        <f>VLOOKUP(AI94,'Validation Lists'!$B$229:$C$230,2,FALSE)</f>
        <v>#N/A</v>
      </c>
      <c r="BW94" s="68" t="e">
        <f t="shared" si="4"/>
        <v>#N/A</v>
      </c>
    </row>
    <row r="95" spans="1:75" ht="77.5" customHeight="1" x14ac:dyDescent="0.15">
      <c r="A95" s="29"/>
      <c r="B95" s="29"/>
      <c r="C95" s="29"/>
      <c r="D95" s="29"/>
      <c r="E95" s="29"/>
      <c r="F95" s="30"/>
      <c r="G95" s="30"/>
      <c r="H95" s="52"/>
      <c r="I95" s="52"/>
      <c r="J95" s="52"/>
      <c r="K95" s="52"/>
      <c r="L95" s="52"/>
      <c r="M95" s="52"/>
      <c r="N95" s="52"/>
      <c r="O95" s="53"/>
      <c r="P95" s="53"/>
      <c r="Q95" s="53"/>
      <c r="R95" s="53"/>
      <c r="S95" s="53"/>
      <c r="T95" s="53"/>
      <c r="U95" s="53"/>
      <c r="V95" s="60"/>
      <c r="W95" s="60"/>
      <c r="X95" s="60"/>
      <c r="Y95" s="60"/>
      <c r="Z95" s="60"/>
      <c r="AA95" s="60"/>
      <c r="AB95" s="60"/>
      <c r="AC95" s="60"/>
      <c r="AD95" s="60"/>
      <c r="AE95" s="60"/>
      <c r="AF95" s="60"/>
      <c r="AG95" s="60"/>
      <c r="AH95" s="60"/>
      <c r="AI95" s="60"/>
      <c r="AJ95" s="58"/>
      <c r="AK95" s="58"/>
      <c r="AL95" s="58"/>
      <c r="AM95" s="58"/>
      <c r="AN95" s="58"/>
      <c r="AO95" s="58"/>
      <c r="AP95" s="58"/>
      <c r="AQ95" s="58"/>
      <c r="AR95" s="52" t="e">
        <f t="shared" si="3"/>
        <v>#N/A</v>
      </c>
      <c r="AS95" s="70" t="e">
        <f t="shared" si="5"/>
        <v>#N/A</v>
      </c>
      <c r="AZ95" s="68" t="e">
        <f>VLOOKUP(AJ95,'Validation Lists'!$B$232:$C$235,2,FALSE)</f>
        <v>#N/A</v>
      </c>
      <c r="BA95" s="68" t="e">
        <f>VLOOKUP(AK95,'Validation Lists'!$B$232:$C$235,2,FALSE)</f>
        <v>#N/A</v>
      </c>
      <c r="BB95" s="68" t="e">
        <f>VLOOKUP(AL95,'Validation Lists'!$B$232:$C$235,2,FALSE)</f>
        <v>#N/A</v>
      </c>
      <c r="BC95" s="68" t="e">
        <f>VLOOKUP(AM95,'Validation Lists'!$B$232:$C$235,2,FALSE)</f>
        <v>#N/A</v>
      </c>
      <c r="BD95" s="68" t="e">
        <f>VLOOKUP(AN95,'Validation Lists'!$B$232:$C$235,2,FALSE)</f>
        <v>#N/A</v>
      </c>
      <c r="BE95" s="68" t="e">
        <f>VLOOKUP(AO95,'Validation Lists'!$B$232:$C$235,2,FALSE)</f>
        <v>#N/A</v>
      </c>
      <c r="BF95" s="68" t="e">
        <f>VLOOKUP(AP95,'Validation Lists'!$B$232:$C$235,2,FALSE)</f>
        <v>#N/A</v>
      </c>
      <c r="BG95" s="68" t="e">
        <f>VLOOKUP(AQ95,'Validation Lists'!$B$232:$C$235,2,FALSE)</f>
        <v>#N/A</v>
      </c>
      <c r="BI95" s="68" t="e">
        <f>VLOOKUP(V95,'Validation Lists'!$B$229:$C$230,2,FALSE)</f>
        <v>#N/A</v>
      </c>
      <c r="BJ95" s="68" t="e">
        <f>VLOOKUP(W95,'Validation Lists'!$B$229:$C$230,2,FALSE)</f>
        <v>#N/A</v>
      </c>
      <c r="BK95" s="68" t="e">
        <f>VLOOKUP(X95,'Validation Lists'!$B$229:$C$230,2,FALSE)</f>
        <v>#N/A</v>
      </c>
      <c r="BL95" s="68" t="e">
        <f>VLOOKUP(Y95,'Validation Lists'!$B$229:$C$230,2,FALSE)</f>
        <v>#N/A</v>
      </c>
      <c r="BM95" s="68" t="e">
        <f>VLOOKUP(Z95,'Validation Lists'!$B$229:$C$230,2,FALSE)</f>
        <v>#N/A</v>
      </c>
      <c r="BN95" s="68" t="e">
        <f>VLOOKUP(AA95,'Validation Lists'!$B$229:$C$230,2,FALSE)</f>
        <v>#N/A</v>
      </c>
      <c r="BO95" s="68" t="e">
        <f>VLOOKUP(AB95,'Validation Lists'!$B$229:$C$230,2,FALSE)</f>
        <v>#N/A</v>
      </c>
      <c r="BP95" s="68" t="e">
        <f>VLOOKUP(AC95,'Validation Lists'!$B$229:$C$230,2,FALSE)</f>
        <v>#N/A</v>
      </c>
      <c r="BQ95" s="68" t="e">
        <f>VLOOKUP(AD95,'Validation Lists'!$B$229:$C$230,2,FALSE)</f>
        <v>#N/A</v>
      </c>
      <c r="BR95" s="68" t="e">
        <f>VLOOKUP(AE95,'Validation Lists'!$B$229:$C$230,2,FALSE)</f>
        <v>#N/A</v>
      </c>
      <c r="BS95" s="68" t="e">
        <f>VLOOKUP(AF95,'Validation Lists'!$B$229:$C$230,2,FALSE)</f>
        <v>#N/A</v>
      </c>
      <c r="BT95" s="68" t="e">
        <f>VLOOKUP(AG95,'Validation Lists'!$B$229:$C$230,2,FALSE)</f>
        <v>#N/A</v>
      </c>
      <c r="BU95" s="68" t="e">
        <f>VLOOKUP(AH95,'Validation Lists'!$B$229:$C$230,2,FALSE)</f>
        <v>#N/A</v>
      </c>
      <c r="BV95" s="68" t="e">
        <f>VLOOKUP(AI95,'Validation Lists'!$B$229:$C$230,2,FALSE)</f>
        <v>#N/A</v>
      </c>
      <c r="BW95" s="68" t="e">
        <f t="shared" si="4"/>
        <v>#N/A</v>
      </c>
    </row>
    <row r="96" spans="1:75" ht="77.5" customHeight="1" x14ac:dyDescent="0.15">
      <c r="A96" s="29"/>
      <c r="B96" s="29"/>
      <c r="C96" s="29"/>
      <c r="D96" s="29"/>
      <c r="E96" s="29"/>
      <c r="F96" s="30"/>
      <c r="G96" s="30"/>
      <c r="H96" s="52"/>
      <c r="I96" s="52"/>
      <c r="J96" s="52"/>
      <c r="K96" s="52"/>
      <c r="L96" s="52"/>
      <c r="M96" s="52"/>
      <c r="N96" s="52"/>
      <c r="O96" s="53"/>
      <c r="P96" s="53"/>
      <c r="Q96" s="53"/>
      <c r="R96" s="53"/>
      <c r="S96" s="53"/>
      <c r="T96" s="53"/>
      <c r="U96" s="53"/>
      <c r="V96" s="60"/>
      <c r="W96" s="60"/>
      <c r="X96" s="60"/>
      <c r="Y96" s="60"/>
      <c r="Z96" s="60"/>
      <c r="AA96" s="60"/>
      <c r="AB96" s="60"/>
      <c r="AC96" s="60"/>
      <c r="AD96" s="60"/>
      <c r="AE96" s="60"/>
      <c r="AF96" s="60"/>
      <c r="AG96" s="60"/>
      <c r="AH96" s="60"/>
      <c r="AI96" s="60"/>
      <c r="AJ96" s="58"/>
      <c r="AK96" s="58"/>
      <c r="AL96" s="58"/>
      <c r="AM96" s="58"/>
      <c r="AN96" s="58"/>
      <c r="AO96" s="58"/>
      <c r="AP96" s="58"/>
      <c r="AQ96" s="58"/>
      <c r="AR96" s="52" t="e">
        <f t="shared" si="3"/>
        <v>#N/A</v>
      </c>
      <c r="AS96" s="70" t="e">
        <f t="shared" si="5"/>
        <v>#N/A</v>
      </c>
      <c r="AZ96" s="68" t="e">
        <f>VLOOKUP(AJ96,'Validation Lists'!$B$232:$C$235,2,FALSE)</f>
        <v>#N/A</v>
      </c>
      <c r="BA96" s="68" t="e">
        <f>VLOOKUP(AK96,'Validation Lists'!$B$232:$C$235,2,FALSE)</f>
        <v>#N/A</v>
      </c>
      <c r="BB96" s="68" t="e">
        <f>VLOOKUP(AL96,'Validation Lists'!$B$232:$C$235,2,FALSE)</f>
        <v>#N/A</v>
      </c>
      <c r="BC96" s="68" t="e">
        <f>VLOOKUP(AM96,'Validation Lists'!$B$232:$C$235,2,FALSE)</f>
        <v>#N/A</v>
      </c>
      <c r="BD96" s="68" t="e">
        <f>VLOOKUP(AN96,'Validation Lists'!$B$232:$C$235,2,FALSE)</f>
        <v>#N/A</v>
      </c>
      <c r="BE96" s="68" t="e">
        <f>VLOOKUP(AO96,'Validation Lists'!$B$232:$C$235,2,FALSE)</f>
        <v>#N/A</v>
      </c>
      <c r="BF96" s="68" t="e">
        <f>VLOOKUP(AP96,'Validation Lists'!$B$232:$C$235,2,FALSE)</f>
        <v>#N/A</v>
      </c>
      <c r="BG96" s="68" t="e">
        <f>VLOOKUP(AQ96,'Validation Lists'!$B$232:$C$235,2,FALSE)</f>
        <v>#N/A</v>
      </c>
      <c r="BI96" s="68" t="e">
        <f>VLOOKUP(V96,'Validation Lists'!$B$229:$C$230,2,FALSE)</f>
        <v>#N/A</v>
      </c>
      <c r="BJ96" s="68" t="e">
        <f>VLOOKUP(W96,'Validation Lists'!$B$229:$C$230,2,FALSE)</f>
        <v>#N/A</v>
      </c>
      <c r="BK96" s="68" t="e">
        <f>VLOOKUP(X96,'Validation Lists'!$B$229:$C$230,2,FALSE)</f>
        <v>#N/A</v>
      </c>
      <c r="BL96" s="68" t="e">
        <f>VLOOKUP(Y96,'Validation Lists'!$B$229:$C$230,2,FALSE)</f>
        <v>#N/A</v>
      </c>
      <c r="BM96" s="68" t="e">
        <f>VLOOKUP(Z96,'Validation Lists'!$B$229:$C$230,2,FALSE)</f>
        <v>#N/A</v>
      </c>
      <c r="BN96" s="68" t="e">
        <f>VLOOKUP(AA96,'Validation Lists'!$B$229:$C$230,2,FALSE)</f>
        <v>#N/A</v>
      </c>
      <c r="BO96" s="68" t="e">
        <f>VLOOKUP(AB96,'Validation Lists'!$B$229:$C$230,2,FALSE)</f>
        <v>#N/A</v>
      </c>
      <c r="BP96" s="68" t="e">
        <f>VLOOKUP(AC96,'Validation Lists'!$B$229:$C$230,2,FALSE)</f>
        <v>#N/A</v>
      </c>
      <c r="BQ96" s="68" t="e">
        <f>VLOOKUP(AD96,'Validation Lists'!$B$229:$C$230,2,FALSE)</f>
        <v>#N/A</v>
      </c>
      <c r="BR96" s="68" t="e">
        <f>VLOOKUP(AE96,'Validation Lists'!$B$229:$C$230,2,FALSE)</f>
        <v>#N/A</v>
      </c>
      <c r="BS96" s="68" t="e">
        <f>VLOOKUP(AF96,'Validation Lists'!$B$229:$C$230,2,FALSE)</f>
        <v>#N/A</v>
      </c>
      <c r="BT96" s="68" t="e">
        <f>VLOOKUP(AG96,'Validation Lists'!$B$229:$C$230,2,FALSE)</f>
        <v>#N/A</v>
      </c>
      <c r="BU96" s="68" t="e">
        <f>VLOOKUP(AH96,'Validation Lists'!$B$229:$C$230,2,FALSE)</f>
        <v>#N/A</v>
      </c>
      <c r="BV96" s="68" t="e">
        <f>VLOOKUP(AI96,'Validation Lists'!$B$229:$C$230,2,FALSE)</f>
        <v>#N/A</v>
      </c>
      <c r="BW96" s="68" t="e">
        <f t="shared" si="4"/>
        <v>#N/A</v>
      </c>
    </row>
    <row r="97" spans="1:75" ht="77.5" customHeight="1" x14ac:dyDescent="0.15">
      <c r="A97" s="29"/>
      <c r="B97" s="29"/>
      <c r="C97" s="29"/>
      <c r="D97" s="29"/>
      <c r="E97" s="29"/>
      <c r="F97" s="30"/>
      <c r="G97" s="30"/>
      <c r="H97" s="52"/>
      <c r="I97" s="52"/>
      <c r="J97" s="52"/>
      <c r="K97" s="52"/>
      <c r="L97" s="52"/>
      <c r="M97" s="52"/>
      <c r="N97" s="52"/>
      <c r="O97" s="53"/>
      <c r="P97" s="53"/>
      <c r="Q97" s="53"/>
      <c r="R97" s="53"/>
      <c r="S97" s="53"/>
      <c r="T97" s="53"/>
      <c r="U97" s="53"/>
      <c r="V97" s="60"/>
      <c r="W97" s="60"/>
      <c r="X97" s="60"/>
      <c r="Y97" s="60"/>
      <c r="Z97" s="60"/>
      <c r="AA97" s="60"/>
      <c r="AB97" s="60"/>
      <c r="AC97" s="60"/>
      <c r="AD97" s="60"/>
      <c r="AE97" s="60"/>
      <c r="AF97" s="60"/>
      <c r="AG97" s="60"/>
      <c r="AH97" s="60"/>
      <c r="AI97" s="60"/>
      <c r="AJ97" s="58"/>
      <c r="AK97" s="58"/>
      <c r="AL97" s="58"/>
      <c r="AM97" s="58"/>
      <c r="AN97" s="58"/>
      <c r="AO97" s="58"/>
      <c r="AP97" s="58"/>
      <c r="AQ97" s="58"/>
      <c r="AR97" s="52" t="e">
        <f t="shared" si="3"/>
        <v>#N/A</v>
      </c>
      <c r="AS97" s="70" t="e">
        <f t="shared" si="5"/>
        <v>#N/A</v>
      </c>
      <c r="AZ97" s="68" t="e">
        <f>VLOOKUP(AJ97,'Validation Lists'!$B$232:$C$235,2,FALSE)</f>
        <v>#N/A</v>
      </c>
      <c r="BA97" s="68" t="e">
        <f>VLOOKUP(AK97,'Validation Lists'!$B$232:$C$235,2,FALSE)</f>
        <v>#N/A</v>
      </c>
      <c r="BB97" s="68" t="e">
        <f>VLOOKUP(AL97,'Validation Lists'!$B$232:$C$235,2,FALSE)</f>
        <v>#N/A</v>
      </c>
      <c r="BC97" s="68" t="e">
        <f>VLOOKUP(AM97,'Validation Lists'!$B$232:$C$235,2,FALSE)</f>
        <v>#N/A</v>
      </c>
      <c r="BD97" s="68" t="e">
        <f>VLOOKUP(AN97,'Validation Lists'!$B$232:$C$235,2,FALSE)</f>
        <v>#N/A</v>
      </c>
      <c r="BE97" s="68" t="e">
        <f>VLOOKUP(AO97,'Validation Lists'!$B$232:$C$235,2,FALSE)</f>
        <v>#N/A</v>
      </c>
      <c r="BF97" s="68" t="e">
        <f>VLOOKUP(AP97,'Validation Lists'!$B$232:$C$235,2,FALSE)</f>
        <v>#N/A</v>
      </c>
      <c r="BG97" s="68" t="e">
        <f>VLOOKUP(AQ97,'Validation Lists'!$B$232:$C$235,2,FALSE)</f>
        <v>#N/A</v>
      </c>
      <c r="BI97" s="68" t="e">
        <f>VLOOKUP(V97,'Validation Lists'!$B$229:$C$230,2,FALSE)</f>
        <v>#N/A</v>
      </c>
      <c r="BJ97" s="68" t="e">
        <f>VLOOKUP(W97,'Validation Lists'!$B$229:$C$230,2,FALSE)</f>
        <v>#N/A</v>
      </c>
      <c r="BK97" s="68" t="e">
        <f>VLOOKUP(X97,'Validation Lists'!$B$229:$C$230,2,FALSE)</f>
        <v>#N/A</v>
      </c>
      <c r="BL97" s="68" t="e">
        <f>VLOOKUP(Y97,'Validation Lists'!$B$229:$C$230,2,FALSE)</f>
        <v>#N/A</v>
      </c>
      <c r="BM97" s="68" t="e">
        <f>VLOOKUP(Z97,'Validation Lists'!$B$229:$C$230,2,FALSE)</f>
        <v>#N/A</v>
      </c>
      <c r="BN97" s="68" t="e">
        <f>VLOOKUP(AA97,'Validation Lists'!$B$229:$C$230,2,FALSE)</f>
        <v>#N/A</v>
      </c>
      <c r="BO97" s="68" t="e">
        <f>VLOOKUP(AB97,'Validation Lists'!$B$229:$C$230,2,FALSE)</f>
        <v>#N/A</v>
      </c>
      <c r="BP97" s="68" t="e">
        <f>VLOOKUP(AC97,'Validation Lists'!$B$229:$C$230,2,FALSE)</f>
        <v>#N/A</v>
      </c>
      <c r="BQ97" s="68" t="e">
        <f>VLOOKUP(AD97,'Validation Lists'!$B$229:$C$230,2,FALSE)</f>
        <v>#N/A</v>
      </c>
      <c r="BR97" s="68" t="e">
        <f>VLOOKUP(AE97,'Validation Lists'!$B$229:$C$230,2,FALSE)</f>
        <v>#N/A</v>
      </c>
      <c r="BS97" s="68" t="e">
        <f>VLOOKUP(AF97,'Validation Lists'!$B$229:$C$230,2,FALSE)</f>
        <v>#N/A</v>
      </c>
      <c r="BT97" s="68" t="e">
        <f>VLOOKUP(AG97,'Validation Lists'!$B$229:$C$230,2,FALSE)</f>
        <v>#N/A</v>
      </c>
      <c r="BU97" s="68" t="e">
        <f>VLOOKUP(AH97,'Validation Lists'!$B$229:$C$230,2,FALSE)</f>
        <v>#N/A</v>
      </c>
      <c r="BV97" s="68" t="e">
        <f>VLOOKUP(AI97,'Validation Lists'!$B$229:$C$230,2,FALSE)</f>
        <v>#N/A</v>
      </c>
      <c r="BW97" s="68" t="e">
        <f t="shared" si="4"/>
        <v>#N/A</v>
      </c>
    </row>
    <row r="98" spans="1:75" ht="77.5" customHeight="1" x14ac:dyDescent="0.15">
      <c r="A98" s="29"/>
      <c r="B98" s="29"/>
      <c r="C98" s="29"/>
      <c r="D98" s="29"/>
      <c r="E98" s="29"/>
      <c r="F98" s="30"/>
      <c r="G98" s="30"/>
      <c r="H98" s="52"/>
      <c r="I98" s="52"/>
      <c r="J98" s="52"/>
      <c r="K98" s="52"/>
      <c r="L98" s="52"/>
      <c r="M98" s="52"/>
      <c r="N98" s="52"/>
      <c r="O98" s="53"/>
      <c r="P98" s="53"/>
      <c r="Q98" s="53"/>
      <c r="R98" s="53"/>
      <c r="S98" s="53"/>
      <c r="T98" s="53"/>
      <c r="U98" s="53"/>
      <c r="V98" s="60"/>
      <c r="W98" s="60"/>
      <c r="X98" s="60"/>
      <c r="Y98" s="60"/>
      <c r="Z98" s="60"/>
      <c r="AA98" s="60"/>
      <c r="AB98" s="60"/>
      <c r="AC98" s="60"/>
      <c r="AD98" s="60"/>
      <c r="AE98" s="60"/>
      <c r="AF98" s="60"/>
      <c r="AG98" s="60"/>
      <c r="AH98" s="60"/>
      <c r="AI98" s="60"/>
      <c r="AJ98" s="58"/>
      <c r="AK98" s="58"/>
      <c r="AL98" s="58"/>
      <c r="AM98" s="58"/>
      <c r="AN98" s="58"/>
      <c r="AO98" s="58"/>
      <c r="AP98" s="58"/>
      <c r="AQ98" s="58"/>
      <c r="AR98" s="52" t="e">
        <f t="shared" si="3"/>
        <v>#N/A</v>
      </c>
      <c r="AS98" s="70" t="e">
        <f t="shared" si="5"/>
        <v>#N/A</v>
      </c>
      <c r="AZ98" s="68" t="e">
        <f>VLOOKUP(AJ98,'Validation Lists'!$B$232:$C$235,2,FALSE)</f>
        <v>#N/A</v>
      </c>
      <c r="BA98" s="68" t="e">
        <f>VLOOKUP(AK98,'Validation Lists'!$B$232:$C$235,2,FALSE)</f>
        <v>#N/A</v>
      </c>
      <c r="BB98" s="68" t="e">
        <f>VLOOKUP(AL98,'Validation Lists'!$B$232:$C$235,2,FALSE)</f>
        <v>#N/A</v>
      </c>
      <c r="BC98" s="68" t="e">
        <f>VLOOKUP(AM98,'Validation Lists'!$B$232:$C$235,2,FALSE)</f>
        <v>#N/A</v>
      </c>
      <c r="BD98" s="68" t="e">
        <f>VLOOKUP(AN98,'Validation Lists'!$B$232:$C$235,2,FALSE)</f>
        <v>#N/A</v>
      </c>
      <c r="BE98" s="68" t="e">
        <f>VLOOKUP(AO98,'Validation Lists'!$B$232:$C$235,2,FALSE)</f>
        <v>#N/A</v>
      </c>
      <c r="BF98" s="68" t="e">
        <f>VLOOKUP(AP98,'Validation Lists'!$B$232:$C$235,2,FALSE)</f>
        <v>#N/A</v>
      </c>
      <c r="BG98" s="68" t="e">
        <f>VLOOKUP(AQ98,'Validation Lists'!$B$232:$C$235,2,FALSE)</f>
        <v>#N/A</v>
      </c>
      <c r="BI98" s="68" t="e">
        <f>VLOOKUP(V98,'Validation Lists'!$B$229:$C$230,2,FALSE)</f>
        <v>#N/A</v>
      </c>
      <c r="BJ98" s="68" t="e">
        <f>VLOOKUP(W98,'Validation Lists'!$B$229:$C$230,2,FALSE)</f>
        <v>#N/A</v>
      </c>
      <c r="BK98" s="68" t="e">
        <f>VLOOKUP(X98,'Validation Lists'!$B$229:$C$230,2,FALSE)</f>
        <v>#N/A</v>
      </c>
      <c r="BL98" s="68" t="e">
        <f>VLOOKUP(Y98,'Validation Lists'!$B$229:$C$230,2,FALSE)</f>
        <v>#N/A</v>
      </c>
      <c r="BM98" s="68" t="e">
        <f>VLOOKUP(Z98,'Validation Lists'!$B$229:$C$230,2,FALSE)</f>
        <v>#N/A</v>
      </c>
      <c r="BN98" s="68" t="e">
        <f>VLOOKUP(AA98,'Validation Lists'!$B$229:$C$230,2,FALSE)</f>
        <v>#N/A</v>
      </c>
      <c r="BO98" s="68" t="e">
        <f>VLOOKUP(AB98,'Validation Lists'!$B$229:$C$230,2,FALSE)</f>
        <v>#N/A</v>
      </c>
      <c r="BP98" s="68" t="e">
        <f>VLOOKUP(AC98,'Validation Lists'!$B$229:$C$230,2,FALSE)</f>
        <v>#N/A</v>
      </c>
      <c r="BQ98" s="68" t="e">
        <f>VLOOKUP(AD98,'Validation Lists'!$B$229:$C$230,2,FALSE)</f>
        <v>#N/A</v>
      </c>
      <c r="BR98" s="68" t="e">
        <f>VLOOKUP(AE98,'Validation Lists'!$B$229:$C$230,2,FALSE)</f>
        <v>#N/A</v>
      </c>
      <c r="BS98" s="68" t="e">
        <f>VLOOKUP(AF98,'Validation Lists'!$B$229:$C$230,2,FALSE)</f>
        <v>#N/A</v>
      </c>
      <c r="BT98" s="68" t="e">
        <f>VLOOKUP(AG98,'Validation Lists'!$B$229:$C$230,2,FALSE)</f>
        <v>#N/A</v>
      </c>
      <c r="BU98" s="68" t="e">
        <f>VLOOKUP(AH98,'Validation Lists'!$B$229:$C$230,2,FALSE)</f>
        <v>#N/A</v>
      </c>
      <c r="BV98" s="68" t="e">
        <f>VLOOKUP(AI98,'Validation Lists'!$B$229:$C$230,2,FALSE)</f>
        <v>#N/A</v>
      </c>
      <c r="BW98" s="68" t="e">
        <f t="shared" si="4"/>
        <v>#N/A</v>
      </c>
    </row>
    <row r="99" spans="1:75" ht="77.5" customHeight="1" x14ac:dyDescent="0.15">
      <c r="A99" s="29"/>
      <c r="B99" s="29"/>
      <c r="C99" s="29"/>
      <c r="D99" s="29"/>
      <c r="E99" s="29"/>
      <c r="F99" s="30"/>
      <c r="G99" s="30"/>
      <c r="H99" s="52"/>
      <c r="I99" s="52"/>
      <c r="J99" s="52"/>
      <c r="K99" s="52"/>
      <c r="L99" s="52"/>
      <c r="M99" s="52"/>
      <c r="N99" s="52"/>
      <c r="O99" s="53"/>
      <c r="P99" s="53"/>
      <c r="Q99" s="53"/>
      <c r="R99" s="53"/>
      <c r="S99" s="53"/>
      <c r="T99" s="53"/>
      <c r="U99" s="53"/>
      <c r="V99" s="60"/>
      <c r="W99" s="60"/>
      <c r="X99" s="60"/>
      <c r="Y99" s="60"/>
      <c r="Z99" s="60"/>
      <c r="AA99" s="60"/>
      <c r="AB99" s="60"/>
      <c r="AC99" s="60"/>
      <c r="AD99" s="60"/>
      <c r="AE99" s="60"/>
      <c r="AF99" s="60"/>
      <c r="AG99" s="60"/>
      <c r="AH99" s="60"/>
      <c r="AI99" s="60"/>
      <c r="AJ99" s="58"/>
      <c r="AK99" s="58"/>
      <c r="AL99" s="58"/>
      <c r="AM99" s="58"/>
      <c r="AN99" s="58"/>
      <c r="AO99" s="58"/>
      <c r="AP99" s="58"/>
      <c r="AQ99" s="58"/>
      <c r="AR99" s="52" t="e">
        <f t="shared" si="3"/>
        <v>#N/A</v>
      </c>
      <c r="AS99" s="70" t="e">
        <f t="shared" si="5"/>
        <v>#N/A</v>
      </c>
      <c r="AZ99" s="68" t="e">
        <f>VLOOKUP(AJ99,'Validation Lists'!$B$232:$C$235,2,FALSE)</f>
        <v>#N/A</v>
      </c>
      <c r="BA99" s="68" t="e">
        <f>VLOOKUP(AK99,'Validation Lists'!$B$232:$C$235,2,FALSE)</f>
        <v>#N/A</v>
      </c>
      <c r="BB99" s="68" t="e">
        <f>VLOOKUP(AL99,'Validation Lists'!$B$232:$C$235,2,FALSE)</f>
        <v>#N/A</v>
      </c>
      <c r="BC99" s="68" t="e">
        <f>VLOOKUP(AM99,'Validation Lists'!$B$232:$C$235,2,FALSE)</f>
        <v>#N/A</v>
      </c>
      <c r="BD99" s="68" t="e">
        <f>VLOOKUP(AN99,'Validation Lists'!$B$232:$C$235,2,FALSE)</f>
        <v>#N/A</v>
      </c>
      <c r="BE99" s="68" t="e">
        <f>VLOOKUP(AO99,'Validation Lists'!$B$232:$C$235,2,FALSE)</f>
        <v>#N/A</v>
      </c>
      <c r="BF99" s="68" t="e">
        <f>VLOOKUP(AP99,'Validation Lists'!$B$232:$C$235,2,FALSE)</f>
        <v>#N/A</v>
      </c>
      <c r="BG99" s="68" t="e">
        <f>VLOOKUP(AQ99,'Validation Lists'!$B$232:$C$235,2,FALSE)</f>
        <v>#N/A</v>
      </c>
      <c r="BI99" s="68" t="e">
        <f>VLOOKUP(V99,'Validation Lists'!$B$229:$C$230,2,FALSE)</f>
        <v>#N/A</v>
      </c>
      <c r="BJ99" s="68" t="e">
        <f>VLOOKUP(W99,'Validation Lists'!$B$229:$C$230,2,FALSE)</f>
        <v>#N/A</v>
      </c>
      <c r="BK99" s="68" t="e">
        <f>VLOOKUP(X99,'Validation Lists'!$B$229:$C$230,2,FALSE)</f>
        <v>#N/A</v>
      </c>
      <c r="BL99" s="68" t="e">
        <f>VLOOKUP(Y99,'Validation Lists'!$B$229:$C$230,2,FALSE)</f>
        <v>#N/A</v>
      </c>
      <c r="BM99" s="68" t="e">
        <f>VLOOKUP(Z99,'Validation Lists'!$B$229:$C$230,2,FALSE)</f>
        <v>#N/A</v>
      </c>
      <c r="BN99" s="68" t="e">
        <f>VLOOKUP(AA99,'Validation Lists'!$B$229:$C$230,2,FALSE)</f>
        <v>#N/A</v>
      </c>
      <c r="BO99" s="68" t="e">
        <f>VLOOKUP(AB99,'Validation Lists'!$B$229:$C$230,2,FALSE)</f>
        <v>#N/A</v>
      </c>
      <c r="BP99" s="68" t="e">
        <f>VLOOKUP(AC99,'Validation Lists'!$B$229:$C$230,2,FALSE)</f>
        <v>#N/A</v>
      </c>
      <c r="BQ99" s="68" t="e">
        <f>VLOOKUP(AD99,'Validation Lists'!$B$229:$C$230,2,FALSE)</f>
        <v>#N/A</v>
      </c>
      <c r="BR99" s="68" t="e">
        <f>VLOOKUP(AE99,'Validation Lists'!$B$229:$C$230,2,FALSE)</f>
        <v>#N/A</v>
      </c>
      <c r="BS99" s="68" t="e">
        <f>VLOOKUP(AF99,'Validation Lists'!$B$229:$C$230,2,FALSE)</f>
        <v>#N/A</v>
      </c>
      <c r="BT99" s="68" t="e">
        <f>VLOOKUP(AG99,'Validation Lists'!$B$229:$C$230,2,FALSE)</f>
        <v>#N/A</v>
      </c>
      <c r="BU99" s="68" t="e">
        <f>VLOOKUP(AH99,'Validation Lists'!$B$229:$C$230,2,FALSE)</f>
        <v>#N/A</v>
      </c>
      <c r="BV99" s="68" t="e">
        <f>VLOOKUP(AI99,'Validation Lists'!$B$229:$C$230,2,FALSE)</f>
        <v>#N/A</v>
      </c>
      <c r="BW99" s="68" t="e">
        <f t="shared" si="4"/>
        <v>#N/A</v>
      </c>
    </row>
    <row r="100" spans="1:75" ht="77.5" customHeight="1" x14ac:dyDescent="0.15">
      <c r="A100" s="29"/>
      <c r="B100" s="29"/>
      <c r="C100" s="29"/>
      <c r="D100" s="29"/>
      <c r="E100" s="29"/>
      <c r="F100" s="30"/>
      <c r="G100" s="30"/>
      <c r="H100" s="52"/>
      <c r="I100" s="52"/>
      <c r="J100" s="52"/>
      <c r="K100" s="52"/>
      <c r="L100" s="52"/>
      <c r="M100" s="52"/>
      <c r="N100" s="52"/>
      <c r="O100" s="53"/>
      <c r="P100" s="53"/>
      <c r="Q100" s="53"/>
      <c r="R100" s="53"/>
      <c r="S100" s="53"/>
      <c r="T100" s="53"/>
      <c r="U100" s="53"/>
      <c r="V100" s="60"/>
      <c r="W100" s="60"/>
      <c r="X100" s="60"/>
      <c r="Y100" s="60"/>
      <c r="Z100" s="60"/>
      <c r="AA100" s="60"/>
      <c r="AB100" s="60"/>
      <c r="AC100" s="60"/>
      <c r="AD100" s="60"/>
      <c r="AE100" s="60"/>
      <c r="AF100" s="60"/>
      <c r="AG100" s="60"/>
      <c r="AH100" s="60"/>
      <c r="AI100" s="60"/>
      <c r="AJ100" s="58"/>
      <c r="AK100" s="58"/>
      <c r="AL100" s="58"/>
      <c r="AM100" s="58"/>
      <c r="AN100" s="58"/>
      <c r="AO100" s="58"/>
      <c r="AP100" s="58"/>
      <c r="AQ100" s="58"/>
      <c r="AR100" s="52" t="e">
        <f t="shared" si="3"/>
        <v>#N/A</v>
      </c>
      <c r="AS100" s="70" t="e">
        <f t="shared" si="5"/>
        <v>#N/A</v>
      </c>
      <c r="AZ100" s="68" t="e">
        <f>VLOOKUP(AJ100,'Validation Lists'!$B$232:$C$235,2,FALSE)</f>
        <v>#N/A</v>
      </c>
      <c r="BA100" s="68" t="e">
        <f>VLOOKUP(AK100,'Validation Lists'!$B$232:$C$235,2,FALSE)</f>
        <v>#N/A</v>
      </c>
      <c r="BB100" s="68" t="e">
        <f>VLOOKUP(AL100,'Validation Lists'!$B$232:$C$235,2,FALSE)</f>
        <v>#N/A</v>
      </c>
      <c r="BC100" s="68" t="e">
        <f>VLOOKUP(AM100,'Validation Lists'!$B$232:$C$235,2,FALSE)</f>
        <v>#N/A</v>
      </c>
      <c r="BD100" s="68" t="e">
        <f>VLOOKUP(AN100,'Validation Lists'!$B$232:$C$235,2,FALSE)</f>
        <v>#N/A</v>
      </c>
      <c r="BE100" s="68" t="e">
        <f>VLOOKUP(AO100,'Validation Lists'!$B$232:$C$235,2,FALSE)</f>
        <v>#N/A</v>
      </c>
      <c r="BF100" s="68" t="e">
        <f>VLOOKUP(AP100,'Validation Lists'!$B$232:$C$235,2,FALSE)</f>
        <v>#N/A</v>
      </c>
      <c r="BG100" s="68" t="e">
        <f>VLOOKUP(AQ100,'Validation Lists'!$B$232:$C$235,2,FALSE)</f>
        <v>#N/A</v>
      </c>
      <c r="BI100" s="68" t="e">
        <f>VLOOKUP(V100,'Validation Lists'!$B$229:$C$230,2,FALSE)</f>
        <v>#N/A</v>
      </c>
      <c r="BJ100" s="68" t="e">
        <f>VLOOKUP(W100,'Validation Lists'!$B$229:$C$230,2,FALSE)</f>
        <v>#N/A</v>
      </c>
      <c r="BK100" s="68" t="e">
        <f>VLOOKUP(X100,'Validation Lists'!$B$229:$C$230,2,FALSE)</f>
        <v>#N/A</v>
      </c>
      <c r="BL100" s="68" t="e">
        <f>VLOOKUP(Y100,'Validation Lists'!$B$229:$C$230,2,FALSE)</f>
        <v>#N/A</v>
      </c>
      <c r="BM100" s="68" t="e">
        <f>VLOOKUP(Z100,'Validation Lists'!$B$229:$C$230,2,FALSE)</f>
        <v>#N/A</v>
      </c>
      <c r="BN100" s="68" t="e">
        <f>VLOOKUP(AA100,'Validation Lists'!$B$229:$C$230,2,FALSE)</f>
        <v>#N/A</v>
      </c>
      <c r="BO100" s="68" t="e">
        <f>VLOOKUP(AB100,'Validation Lists'!$B$229:$C$230,2,FALSE)</f>
        <v>#N/A</v>
      </c>
      <c r="BP100" s="68" t="e">
        <f>VLOOKUP(AC100,'Validation Lists'!$B$229:$C$230,2,FALSE)</f>
        <v>#N/A</v>
      </c>
      <c r="BQ100" s="68" t="e">
        <f>VLOOKUP(AD100,'Validation Lists'!$B$229:$C$230,2,FALSE)</f>
        <v>#N/A</v>
      </c>
      <c r="BR100" s="68" t="e">
        <f>VLOOKUP(AE100,'Validation Lists'!$B$229:$C$230,2,FALSE)</f>
        <v>#N/A</v>
      </c>
      <c r="BS100" s="68" t="e">
        <f>VLOOKUP(AF100,'Validation Lists'!$B$229:$C$230,2,FALSE)</f>
        <v>#N/A</v>
      </c>
      <c r="BT100" s="68" t="e">
        <f>VLOOKUP(AG100,'Validation Lists'!$B$229:$C$230,2,FALSE)</f>
        <v>#N/A</v>
      </c>
      <c r="BU100" s="68" t="e">
        <f>VLOOKUP(AH100,'Validation Lists'!$B$229:$C$230,2,FALSE)</f>
        <v>#N/A</v>
      </c>
      <c r="BV100" s="68" t="e">
        <f>VLOOKUP(AI100,'Validation Lists'!$B$229:$C$230,2,FALSE)</f>
        <v>#N/A</v>
      </c>
      <c r="BW100" s="68" t="e">
        <f t="shared" si="4"/>
        <v>#N/A</v>
      </c>
    </row>
    <row r="101" spans="1:75" ht="77.5" customHeight="1" x14ac:dyDescent="0.15">
      <c r="A101" s="29"/>
      <c r="B101" s="29"/>
      <c r="C101" s="29"/>
      <c r="D101" s="29"/>
      <c r="E101" s="29"/>
      <c r="F101" s="30"/>
      <c r="G101" s="30"/>
      <c r="H101" s="52"/>
      <c r="I101" s="52"/>
      <c r="J101" s="52"/>
      <c r="K101" s="52"/>
      <c r="L101" s="52"/>
      <c r="M101" s="52"/>
      <c r="N101" s="52"/>
      <c r="O101" s="53"/>
      <c r="P101" s="53"/>
      <c r="Q101" s="53"/>
      <c r="R101" s="53"/>
      <c r="S101" s="53"/>
      <c r="T101" s="53"/>
      <c r="U101" s="53"/>
      <c r="V101" s="60"/>
      <c r="W101" s="60"/>
      <c r="X101" s="60"/>
      <c r="Y101" s="60"/>
      <c r="Z101" s="60"/>
      <c r="AA101" s="60"/>
      <c r="AB101" s="60"/>
      <c r="AC101" s="60"/>
      <c r="AD101" s="60"/>
      <c r="AE101" s="60"/>
      <c r="AF101" s="60"/>
      <c r="AG101" s="60"/>
      <c r="AH101" s="60"/>
      <c r="AI101" s="60"/>
      <c r="AJ101" s="58"/>
      <c r="AK101" s="58"/>
      <c r="AL101" s="58"/>
      <c r="AM101" s="58"/>
      <c r="AN101" s="58"/>
      <c r="AO101" s="58"/>
      <c r="AP101" s="58"/>
      <c r="AQ101" s="58"/>
      <c r="AR101" s="52" t="e">
        <f t="shared" si="3"/>
        <v>#N/A</v>
      </c>
      <c r="AS101" s="70" t="e">
        <f t="shared" si="5"/>
        <v>#N/A</v>
      </c>
      <c r="AZ101" s="68" t="e">
        <f>VLOOKUP(AJ101,'Validation Lists'!$B$232:$C$235,2,FALSE)</f>
        <v>#N/A</v>
      </c>
      <c r="BA101" s="68" t="e">
        <f>VLOOKUP(AK101,'Validation Lists'!$B$232:$C$235,2,FALSE)</f>
        <v>#N/A</v>
      </c>
      <c r="BB101" s="68" t="e">
        <f>VLOOKUP(AL101,'Validation Lists'!$B$232:$C$235,2,FALSE)</f>
        <v>#N/A</v>
      </c>
      <c r="BC101" s="68" t="e">
        <f>VLOOKUP(AM101,'Validation Lists'!$B$232:$C$235,2,FALSE)</f>
        <v>#N/A</v>
      </c>
      <c r="BD101" s="68" t="e">
        <f>VLOOKUP(AN101,'Validation Lists'!$B$232:$C$235,2,FALSE)</f>
        <v>#N/A</v>
      </c>
      <c r="BE101" s="68" t="e">
        <f>VLOOKUP(AO101,'Validation Lists'!$B$232:$C$235,2,FALSE)</f>
        <v>#N/A</v>
      </c>
      <c r="BF101" s="68" t="e">
        <f>VLOOKUP(AP101,'Validation Lists'!$B$232:$C$235,2,FALSE)</f>
        <v>#N/A</v>
      </c>
      <c r="BG101" s="68" t="e">
        <f>VLOOKUP(AQ101,'Validation Lists'!$B$232:$C$235,2,FALSE)</f>
        <v>#N/A</v>
      </c>
      <c r="BI101" s="68" t="e">
        <f>VLOOKUP(V101,'Validation Lists'!$B$229:$C$230,2,FALSE)</f>
        <v>#N/A</v>
      </c>
      <c r="BJ101" s="68" t="e">
        <f>VLOOKUP(W101,'Validation Lists'!$B$229:$C$230,2,FALSE)</f>
        <v>#N/A</v>
      </c>
      <c r="BK101" s="68" t="e">
        <f>VLOOKUP(X101,'Validation Lists'!$B$229:$C$230,2,FALSE)</f>
        <v>#N/A</v>
      </c>
      <c r="BL101" s="68" t="e">
        <f>VLOOKUP(Y101,'Validation Lists'!$B$229:$C$230,2,FALSE)</f>
        <v>#N/A</v>
      </c>
      <c r="BM101" s="68" t="e">
        <f>VLOOKUP(Z101,'Validation Lists'!$B$229:$C$230,2,FALSE)</f>
        <v>#N/A</v>
      </c>
      <c r="BN101" s="68" t="e">
        <f>VLOOKUP(AA101,'Validation Lists'!$B$229:$C$230,2,FALSE)</f>
        <v>#N/A</v>
      </c>
      <c r="BO101" s="68" t="e">
        <f>VLOOKUP(AB101,'Validation Lists'!$B$229:$C$230,2,FALSE)</f>
        <v>#N/A</v>
      </c>
      <c r="BP101" s="68" t="e">
        <f>VLOOKUP(AC101,'Validation Lists'!$B$229:$C$230,2,FALSE)</f>
        <v>#N/A</v>
      </c>
      <c r="BQ101" s="68" t="e">
        <f>VLOOKUP(AD101,'Validation Lists'!$B$229:$C$230,2,FALSE)</f>
        <v>#N/A</v>
      </c>
      <c r="BR101" s="68" t="e">
        <f>VLOOKUP(AE101,'Validation Lists'!$B$229:$C$230,2,FALSE)</f>
        <v>#N/A</v>
      </c>
      <c r="BS101" s="68" t="e">
        <f>VLOOKUP(AF101,'Validation Lists'!$B$229:$C$230,2,FALSE)</f>
        <v>#N/A</v>
      </c>
      <c r="BT101" s="68" t="e">
        <f>VLOOKUP(AG101,'Validation Lists'!$B$229:$C$230,2,FALSE)</f>
        <v>#N/A</v>
      </c>
      <c r="BU101" s="68" t="e">
        <f>VLOOKUP(AH101,'Validation Lists'!$B$229:$C$230,2,FALSE)</f>
        <v>#N/A</v>
      </c>
      <c r="BV101" s="68" t="e">
        <f>VLOOKUP(AI101,'Validation Lists'!$B$229:$C$230,2,FALSE)</f>
        <v>#N/A</v>
      </c>
      <c r="BW101" s="68" t="e">
        <f t="shared" si="4"/>
        <v>#N/A</v>
      </c>
    </row>
    <row r="102" spans="1:75" ht="77.5" customHeight="1" x14ac:dyDescent="0.15">
      <c r="A102" s="29"/>
      <c r="B102" s="29"/>
      <c r="C102" s="29"/>
      <c r="D102" s="29"/>
      <c r="E102" s="29"/>
      <c r="F102" s="30"/>
      <c r="G102" s="30"/>
      <c r="H102" s="52"/>
      <c r="I102" s="52"/>
      <c r="J102" s="52"/>
      <c r="K102" s="52"/>
      <c r="L102" s="52"/>
      <c r="M102" s="52"/>
      <c r="N102" s="52"/>
      <c r="O102" s="53"/>
      <c r="P102" s="53"/>
      <c r="Q102" s="53"/>
      <c r="R102" s="53"/>
      <c r="S102" s="53"/>
      <c r="T102" s="53"/>
      <c r="U102" s="53"/>
      <c r="V102" s="60"/>
      <c r="W102" s="60"/>
      <c r="X102" s="60"/>
      <c r="Y102" s="60"/>
      <c r="Z102" s="60"/>
      <c r="AA102" s="60"/>
      <c r="AB102" s="60"/>
      <c r="AC102" s="60"/>
      <c r="AD102" s="60"/>
      <c r="AE102" s="60"/>
      <c r="AF102" s="60"/>
      <c r="AG102" s="60"/>
      <c r="AH102" s="60"/>
      <c r="AI102" s="60"/>
      <c r="AJ102" s="58"/>
      <c r="AK102" s="58"/>
      <c r="AL102" s="58"/>
      <c r="AM102" s="58"/>
      <c r="AN102" s="58"/>
      <c r="AO102" s="58"/>
      <c r="AP102" s="58"/>
      <c r="AQ102" s="58"/>
      <c r="AR102" s="52" t="e">
        <f t="shared" si="3"/>
        <v>#N/A</v>
      </c>
      <c r="AS102" s="70" t="e">
        <f t="shared" si="5"/>
        <v>#N/A</v>
      </c>
      <c r="AZ102" s="68" t="e">
        <f>VLOOKUP(AJ102,'Validation Lists'!$B$232:$C$235,2,FALSE)</f>
        <v>#N/A</v>
      </c>
      <c r="BA102" s="68" t="e">
        <f>VLOOKUP(AK102,'Validation Lists'!$B$232:$C$235,2,FALSE)</f>
        <v>#N/A</v>
      </c>
      <c r="BB102" s="68" t="e">
        <f>VLOOKUP(AL102,'Validation Lists'!$B$232:$C$235,2,FALSE)</f>
        <v>#N/A</v>
      </c>
      <c r="BC102" s="68" t="e">
        <f>VLOOKUP(AM102,'Validation Lists'!$B$232:$C$235,2,FALSE)</f>
        <v>#N/A</v>
      </c>
      <c r="BD102" s="68" t="e">
        <f>VLOOKUP(AN102,'Validation Lists'!$B$232:$C$235,2,FALSE)</f>
        <v>#N/A</v>
      </c>
      <c r="BE102" s="68" t="e">
        <f>VLOOKUP(AO102,'Validation Lists'!$B$232:$C$235,2,FALSE)</f>
        <v>#N/A</v>
      </c>
      <c r="BF102" s="68" t="e">
        <f>VLOOKUP(AP102,'Validation Lists'!$B$232:$C$235,2,FALSE)</f>
        <v>#N/A</v>
      </c>
      <c r="BG102" s="68" t="e">
        <f>VLOOKUP(AQ102,'Validation Lists'!$B$232:$C$235,2,FALSE)</f>
        <v>#N/A</v>
      </c>
      <c r="BI102" s="68" t="e">
        <f>VLOOKUP(V102,'Validation Lists'!$B$229:$C$230,2,FALSE)</f>
        <v>#N/A</v>
      </c>
      <c r="BJ102" s="68" t="e">
        <f>VLOOKUP(W102,'Validation Lists'!$B$229:$C$230,2,FALSE)</f>
        <v>#N/A</v>
      </c>
      <c r="BK102" s="68" t="e">
        <f>VLOOKUP(X102,'Validation Lists'!$B$229:$C$230,2,FALSE)</f>
        <v>#N/A</v>
      </c>
      <c r="BL102" s="68" t="e">
        <f>VLOOKUP(Y102,'Validation Lists'!$B$229:$C$230,2,FALSE)</f>
        <v>#N/A</v>
      </c>
      <c r="BM102" s="68" t="e">
        <f>VLOOKUP(Z102,'Validation Lists'!$B$229:$C$230,2,FALSE)</f>
        <v>#N/A</v>
      </c>
      <c r="BN102" s="68" t="e">
        <f>VLOOKUP(AA102,'Validation Lists'!$B$229:$C$230,2,FALSE)</f>
        <v>#N/A</v>
      </c>
      <c r="BO102" s="68" t="e">
        <f>VLOOKUP(AB102,'Validation Lists'!$B$229:$C$230,2,FALSE)</f>
        <v>#N/A</v>
      </c>
      <c r="BP102" s="68" t="e">
        <f>VLOOKUP(AC102,'Validation Lists'!$B$229:$C$230,2,FALSE)</f>
        <v>#N/A</v>
      </c>
      <c r="BQ102" s="68" t="e">
        <f>VLOOKUP(AD102,'Validation Lists'!$B$229:$C$230,2,FALSE)</f>
        <v>#N/A</v>
      </c>
      <c r="BR102" s="68" t="e">
        <f>VLOOKUP(AE102,'Validation Lists'!$B$229:$C$230,2,FALSE)</f>
        <v>#N/A</v>
      </c>
      <c r="BS102" s="68" t="e">
        <f>VLOOKUP(AF102,'Validation Lists'!$B$229:$C$230,2,FALSE)</f>
        <v>#N/A</v>
      </c>
      <c r="BT102" s="68" t="e">
        <f>VLOOKUP(AG102,'Validation Lists'!$B$229:$C$230,2,FALSE)</f>
        <v>#N/A</v>
      </c>
      <c r="BU102" s="68" t="e">
        <f>VLOOKUP(AH102,'Validation Lists'!$B$229:$C$230,2,FALSE)</f>
        <v>#N/A</v>
      </c>
      <c r="BV102" s="68" t="e">
        <f>VLOOKUP(AI102,'Validation Lists'!$B$229:$C$230,2,FALSE)</f>
        <v>#N/A</v>
      </c>
      <c r="BW102" s="68" t="e">
        <f t="shared" si="4"/>
        <v>#N/A</v>
      </c>
    </row>
    <row r="103" spans="1:75" ht="77.5" customHeight="1" x14ac:dyDescent="0.15">
      <c r="A103" s="29"/>
      <c r="B103" s="29"/>
      <c r="C103" s="29"/>
      <c r="D103" s="29"/>
      <c r="E103" s="29"/>
      <c r="F103" s="30"/>
      <c r="G103" s="30"/>
      <c r="H103" s="52"/>
      <c r="I103" s="52"/>
      <c r="J103" s="52"/>
      <c r="K103" s="52"/>
      <c r="L103" s="52"/>
      <c r="M103" s="52"/>
      <c r="N103" s="52"/>
      <c r="O103" s="53"/>
      <c r="P103" s="53"/>
      <c r="Q103" s="53"/>
      <c r="R103" s="53"/>
      <c r="S103" s="53"/>
      <c r="T103" s="53"/>
      <c r="U103" s="53"/>
      <c r="V103" s="60"/>
      <c r="W103" s="60"/>
      <c r="X103" s="60"/>
      <c r="Y103" s="60"/>
      <c r="Z103" s="60"/>
      <c r="AA103" s="60"/>
      <c r="AB103" s="60"/>
      <c r="AC103" s="60"/>
      <c r="AD103" s="60"/>
      <c r="AE103" s="60"/>
      <c r="AF103" s="60"/>
      <c r="AG103" s="60"/>
      <c r="AH103" s="60"/>
      <c r="AI103" s="60"/>
      <c r="AJ103" s="58"/>
      <c r="AK103" s="58"/>
      <c r="AL103" s="58"/>
      <c r="AM103" s="58"/>
      <c r="AN103" s="58"/>
      <c r="AO103" s="58"/>
      <c r="AP103" s="58"/>
      <c r="AQ103" s="58"/>
      <c r="AR103" s="52" t="e">
        <f t="shared" si="3"/>
        <v>#N/A</v>
      </c>
      <c r="AS103" s="70" t="e">
        <f t="shared" si="5"/>
        <v>#N/A</v>
      </c>
      <c r="AZ103" s="68" t="e">
        <f>VLOOKUP(AJ103,'Validation Lists'!$B$232:$C$235,2,FALSE)</f>
        <v>#N/A</v>
      </c>
      <c r="BA103" s="68" t="e">
        <f>VLOOKUP(AK103,'Validation Lists'!$B$232:$C$235,2,FALSE)</f>
        <v>#N/A</v>
      </c>
      <c r="BB103" s="68" t="e">
        <f>VLOOKUP(AL103,'Validation Lists'!$B$232:$C$235,2,FALSE)</f>
        <v>#N/A</v>
      </c>
      <c r="BC103" s="68" t="e">
        <f>VLOOKUP(AM103,'Validation Lists'!$B$232:$C$235,2,FALSE)</f>
        <v>#N/A</v>
      </c>
      <c r="BD103" s="68" t="e">
        <f>VLOOKUP(AN103,'Validation Lists'!$B$232:$C$235,2,FALSE)</f>
        <v>#N/A</v>
      </c>
      <c r="BE103" s="68" t="e">
        <f>VLOOKUP(AO103,'Validation Lists'!$B$232:$C$235,2,FALSE)</f>
        <v>#N/A</v>
      </c>
      <c r="BF103" s="68" t="e">
        <f>VLOOKUP(AP103,'Validation Lists'!$B$232:$C$235,2,FALSE)</f>
        <v>#N/A</v>
      </c>
      <c r="BG103" s="68" t="e">
        <f>VLOOKUP(AQ103,'Validation Lists'!$B$232:$C$235,2,FALSE)</f>
        <v>#N/A</v>
      </c>
      <c r="BI103" s="68" t="e">
        <f>VLOOKUP(V103,'Validation Lists'!$B$229:$C$230,2,FALSE)</f>
        <v>#N/A</v>
      </c>
      <c r="BJ103" s="68" t="e">
        <f>VLOOKUP(W103,'Validation Lists'!$B$229:$C$230,2,FALSE)</f>
        <v>#N/A</v>
      </c>
      <c r="BK103" s="68" t="e">
        <f>VLOOKUP(X103,'Validation Lists'!$B$229:$C$230,2,FALSE)</f>
        <v>#N/A</v>
      </c>
      <c r="BL103" s="68" t="e">
        <f>VLOOKUP(Y103,'Validation Lists'!$B$229:$C$230,2,FALSE)</f>
        <v>#N/A</v>
      </c>
      <c r="BM103" s="68" t="e">
        <f>VLOOKUP(Z103,'Validation Lists'!$B$229:$C$230,2,FALSE)</f>
        <v>#N/A</v>
      </c>
      <c r="BN103" s="68" t="e">
        <f>VLOOKUP(AA103,'Validation Lists'!$B$229:$C$230,2,FALSE)</f>
        <v>#N/A</v>
      </c>
      <c r="BO103" s="68" t="e">
        <f>VLOOKUP(AB103,'Validation Lists'!$B$229:$C$230,2,FALSE)</f>
        <v>#N/A</v>
      </c>
      <c r="BP103" s="68" t="e">
        <f>VLOOKUP(AC103,'Validation Lists'!$B$229:$C$230,2,FALSE)</f>
        <v>#N/A</v>
      </c>
      <c r="BQ103" s="68" t="e">
        <f>VLOOKUP(AD103,'Validation Lists'!$B$229:$C$230,2,FALSE)</f>
        <v>#N/A</v>
      </c>
      <c r="BR103" s="68" t="e">
        <f>VLOOKUP(AE103,'Validation Lists'!$B$229:$C$230,2,FALSE)</f>
        <v>#N/A</v>
      </c>
      <c r="BS103" s="68" t="e">
        <f>VLOOKUP(AF103,'Validation Lists'!$B$229:$C$230,2,FALSE)</f>
        <v>#N/A</v>
      </c>
      <c r="BT103" s="68" t="e">
        <f>VLOOKUP(AG103,'Validation Lists'!$B$229:$C$230,2,FALSE)</f>
        <v>#N/A</v>
      </c>
      <c r="BU103" s="68" t="e">
        <f>VLOOKUP(AH103,'Validation Lists'!$B$229:$C$230,2,FALSE)</f>
        <v>#N/A</v>
      </c>
      <c r="BV103" s="68" t="e">
        <f>VLOOKUP(AI103,'Validation Lists'!$B$229:$C$230,2,FALSE)</f>
        <v>#N/A</v>
      </c>
      <c r="BW103" s="68" t="e">
        <f t="shared" si="4"/>
        <v>#N/A</v>
      </c>
    </row>
    <row r="104" spans="1:75" ht="77.5" customHeight="1" x14ac:dyDescent="0.15">
      <c r="A104" s="29"/>
      <c r="B104" s="29"/>
      <c r="C104" s="29"/>
      <c r="D104" s="29"/>
      <c r="E104" s="29"/>
      <c r="F104" s="30"/>
      <c r="G104" s="30"/>
      <c r="H104" s="52"/>
      <c r="I104" s="52"/>
      <c r="J104" s="52"/>
      <c r="K104" s="52"/>
      <c r="L104" s="52"/>
      <c r="M104" s="52"/>
      <c r="N104" s="52"/>
      <c r="O104" s="53"/>
      <c r="P104" s="53"/>
      <c r="Q104" s="53"/>
      <c r="R104" s="53"/>
      <c r="S104" s="53"/>
      <c r="T104" s="53"/>
      <c r="U104" s="53"/>
      <c r="V104" s="60"/>
      <c r="W104" s="60"/>
      <c r="X104" s="60"/>
      <c r="Y104" s="60"/>
      <c r="Z104" s="60"/>
      <c r="AA104" s="60"/>
      <c r="AB104" s="60"/>
      <c r="AC104" s="60"/>
      <c r="AD104" s="60"/>
      <c r="AE104" s="60"/>
      <c r="AF104" s="60"/>
      <c r="AG104" s="60"/>
      <c r="AH104" s="60"/>
      <c r="AI104" s="60"/>
      <c r="AJ104" s="58"/>
      <c r="AK104" s="58"/>
      <c r="AL104" s="58"/>
      <c r="AM104" s="58"/>
      <c r="AN104" s="58"/>
      <c r="AO104" s="58"/>
      <c r="AP104" s="58"/>
      <c r="AQ104" s="58"/>
      <c r="AR104" s="52" t="e">
        <f t="shared" si="3"/>
        <v>#N/A</v>
      </c>
      <c r="AS104" s="70" t="e">
        <f t="shared" si="5"/>
        <v>#N/A</v>
      </c>
      <c r="AZ104" s="68" t="e">
        <f>VLOOKUP(AJ104,'Validation Lists'!$B$232:$C$235,2,FALSE)</f>
        <v>#N/A</v>
      </c>
      <c r="BA104" s="68" t="e">
        <f>VLOOKUP(AK104,'Validation Lists'!$B$232:$C$235,2,FALSE)</f>
        <v>#N/A</v>
      </c>
      <c r="BB104" s="68" t="e">
        <f>VLOOKUP(AL104,'Validation Lists'!$B$232:$C$235,2,FALSE)</f>
        <v>#N/A</v>
      </c>
      <c r="BC104" s="68" t="e">
        <f>VLOOKUP(AM104,'Validation Lists'!$B$232:$C$235,2,FALSE)</f>
        <v>#N/A</v>
      </c>
      <c r="BD104" s="68" t="e">
        <f>VLOOKUP(AN104,'Validation Lists'!$B$232:$C$235,2,FALSE)</f>
        <v>#N/A</v>
      </c>
      <c r="BE104" s="68" t="e">
        <f>VLOOKUP(AO104,'Validation Lists'!$B$232:$C$235,2,FALSE)</f>
        <v>#N/A</v>
      </c>
      <c r="BF104" s="68" t="e">
        <f>VLOOKUP(AP104,'Validation Lists'!$B$232:$C$235,2,FALSE)</f>
        <v>#N/A</v>
      </c>
      <c r="BG104" s="68" t="e">
        <f>VLOOKUP(AQ104,'Validation Lists'!$B$232:$C$235,2,FALSE)</f>
        <v>#N/A</v>
      </c>
      <c r="BI104" s="68" t="e">
        <f>VLOOKUP(V104,'Validation Lists'!$B$229:$C$230,2,FALSE)</f>
        <v>#N/A</v>
      </c>
      <c r="BJ104" s="68" t="e">
        <f>VLOOKUP(W104,'Validation Lists'!$B$229:$C$230,2,FALSE)</f>
        <v>#N/A</v>
      </c>
      <c r="BK104" s="68" t="e">
        <f>VLOOKUP(X104,'Validation Lists'!$B$229:$C$230,2,FALSE)</f>
        <v>#N/A</v>
      </c>
      <c r="BL104" s="68" t="e">
        <f>VLOOKUP(Y104,'Validation Lists'!$B$229:$C$230,2,FALSE)</f>
        <v>#N/A</v>
      </c>
      <c r="BM104" s="68" t="e">
        <f>VLOOKUP(Z104,'Validation Lists'!$B$229:$C$230,2,FALSE)</f>
        <v>#N/A</v>
      </c>
      <c r="BN104" s="68" t="e">
        <f>VLOOKUP(AA104,'Validation Lists'!$B$229:$C$230,2,FALSE)</f>
        <v>#N/A</v>
      </c>
      <c r="BO104" s="68" t="e">
        <f>VLOOKUP(AB104,'Validation Lists'!$B$229:$C$230,2,FALSE)</f>
        <v>#N/A</v>
      </c>
      <c r="BP104" s="68" t="e">
        <f>VLOOKUP(AC104,'Validation Lists'!$B$229:$C$230,2,FALSE)</f>
        <v>#N/A</v>
      </c>
      <c r="BQ104" s="68" t="e">
        <f>VLOOKUP(AD104,'Validation Lists'!$B$229:$C$230,2,FALSE)</f>
        <v>#N/A</v>
      </c>
      <c r="BR104" s="68" t="e">
        <f>VLOOKUP(AE104,'Validation Lists'!$B$229:$C$230,2,FALSE)</f>
        <v>#N/A</v>
      </c>
      <c r="BS104" s="68" t="e">
        <f>VLOOKUP(AF104,'Validation Lists'!$B$229:$C$230,2,FALSE)</f>
        <v>#N/A</v>
      </c>
      <c r="BT104" s="68" t="e">
        <f>VLOOKUP(AG104,'Validation Lists'!$B$229:$C$230,2,FALSE)</f>
        <v>#N/A</v>
      </c>
      <c r="BU104" s="68" t="e">
        <f>VLOOKUP(AH104,'Validation Lists'!$B$229:$C$230,2,FALSE)</f>
        <v>#N/A</v>
      </c>
      <c r="BV104" s="68" t="e">
        <f>VLOOKUP(AI104,'Validation Lists'!$B$229:$C$230,2,FALSE)</f>
        <v>#N/A</v>
      </c>
      <c r="BW104" s="68" t="e">
        <f t="shared" si="4"/>
        <v>#N/A</v>
      </c>
    </row>
    <row r="105" spans="1:75" ht="77.5" customHeight="1" x14ac:dyDescent="0.15">
      <c r="A105" s="29"/>
      <c r="B105" s="29"/>
      <c r="C105" s="29"/>
      <c r="D105" s="29"/>
      <c r="E105" s="29"/>
      <c r="F105" s="30"/>
      <c r="G105" s="30"/>
      <c r="H105" s="52"/>
      <c r="I105" s="52"/>
      <c r="J105" s="52"/>
      <c r="K105" s="52"/>
      <c r="L105" s="52"/>
      <c r="M105" s="52"/>
      <c r="N105" s="52"/>
      <c r="O105" s="53"/>
      <c r="P105" s="53"/>
      <c r="Q105" s="53"/>
      <c r="R105" s="53"/>
      <c r="S105" s="53"/>
      <c r="T105" s="53"/>
      <c r="U105" s="53"/>
      <c r="V105" s="60"/>
      <c r="W105" s="60"/>
      <c r="X105" s="60"/>
      <c r="Y105" s="60"/>
      <c r="Z105" s="60"/>
      <c r="AA105" s="60"/>
      <c r="AB105" s="60"/>
      <c r="AC105" s="60"/>
      <c r="AD105" s="60"/>
      <c r="AE105" s="60"/>
      <c r="AF105" s="60"/>
      <c r="AG105" s="60"/>
      <c r="AH105" s="60"/>
      <c r="AI105" s="60"/>
      <c r="AJ105" s="58"/>
      <c r="AK105" s="58"/>
      <c r="AL105" s="58"/>
      <c r="AM105" s="58"/>
      <c r="AN105" s="58"/>
      <c r="AO105" s="58"/>
      <c r="AP105" s="58"/>
      <c r="AQ105" s="58"/>
      <c r="AR105" s="52" t="e">
        <f t="shared" si="3"/>
        <v>#N/A</v>
      </c>
      <c r="AS105" s="70" t="e">
        <f t="shared" si="5"/>
        <v>#N/A</v>
      </c>
      <c r="AZ105" s="68" t="e">
        <f>VLOOKUP(AJ105,'Validation Lists'!$B$232:$C$235,2,FALSE)</f>
        <v>#N/A</v>
      </c>
      <c r="BA105" s="68" t="e">
        <f>VLOOKUP(AK105,'Validation Lists'!$B$232:$C$235,2,FALSE)</f>
        <v>#N/A</v>
      </c>
      <c r="BB105" s="68" t="e">
        <f>VLOOKUP(AL105,'Validation Lists'!$B$232:$C$235,2,FALSE)</f>
        <v>#N/A</v>
      </c>
      <c r="BC105" s="68" t="e">
        <f>VLOOKUP(AM105,'Validation Lists'!$B$232:$C$235,2,FALSE)</f>
        <v>#N/A</v>
      </c>
      <c r="BD105" s="68" t="e">
        <f>VLOOKUP(AN105,'Validation Lists'!$B$232:$C$235,2,FALSE)</f>
        <v>#N/A</v>
      </c>
      <c r="BE105" s="68" t="e">
        <f>VLOOKUP(AO105,'Validation Lists'!$B$232:$C$235,2,FALSE)</f>
        <v>#N/A</v>
      </c>
      <c r="BF105" s="68" t="e">
        <f>VLOOKUP(AP105,'Validation Lists'!$B$232:$C$235,2,FALSE)</f>
        <v>#N/A</v>
      </c>
      <c r="BG105" s="68" t="e">
        <f>VLOOKUP(AQ105,'Validation Lists'!$B$232:$C$235,2,FALSE)</f>
        <v>#N/A</v>
      </c>
      <c r="BI105" s="68" t="e">
        <f>VLOOKUP(V105,'Validation Lists'!$B$229:$C$230,2,FALSE)</f>
        <v>#N/A</v>
      </c>
      <c r="BJ105" s="68" t="e">
        <f>VLOOKUP(W105,'Validation Lists'!$B$229:$C$230,2,FALSE)</f>
        <v>#N/A</v>
      </c>
      <c r="BK105" s="68" t="e">
        <f>VLOOKUP(X105,'Validation Lists'!$B$229:$C$230,2,FALSE)</f>
        <v>#N/A</v>
      </c>
      <c r="BL105" s="68" t="e">
        <f>VLOOKUP(Y105,'Validation Lists'!$B$229:$C$230,2,FALSE)</f>
        <v>#N/A</v>
      </c>
      <c r="BM105" s="68" t="e">
        <f>VLOOKUP(Z105,'Validation Lists'!$B$229:$C$230,2,FALSE)</f>
        <v>#N/A</v>
      </c>
      <c r="BN105" s="68" t="e">
        <f>VLOOKUP(AA105,'Validation Lists'!$B$229:$C$230,2,FALSE)</f>
        <v>#N/A</v>
      </c>
      <c r="BO105" s="68" t="e">
        <f>VLOOKUP(AB105,'Validation Lists'!$B$229:$C$230,2,FALSE)</f>
        <v>#N/A</v>
      </c>
      <c r="BP105" s="68" t="e">
        <f>VLOOKUP(AC105,'Validation Lists'!$B$229:$C$230,2,FALSE)</f>
        <v>#N/A</v>
      </c>
      <c r="BQ105" s="68" t="e">
        <f>VLOOKUP(AD105,'Validation Lists'!$B$229:$C$230,2,FALSE)</f>
        <v>#N/A</v>
      </c>
      <c r="BR105" s="68" t="e">
        <f>VLOOKUP(AE105,'Validation Lists'!$B$229:$C$230,2,FALSE)</f>
        <v>#N/A</v>
      </c>
      <c r="BS105" s="68" t="e">
        <f>VLOOKUP(AF105,'Validation Lists'!$B$229:$C$230,2,FALSE)</f>
        <v>#N/A</v>
      </c>
      <c r="BT105" s="68" t="e">
        <f>VLOOKUP(AG105,'Validation Lists'!$B$229:$C$230,2,FALSE)</f>
        <v>#N/A</v>
      </c>
      <c r="BU105" s="68" t="e">
        <f>VLOOKUP(AH105,'Validation Lists'!$B$229:$C$230,2,FALSE)</f>
        <v>#N/A</v>
      </c>
      <c r="BV105" s="68" t="e">
        <f>VLOOKUP(AI105,'Validation Lists'!$B$229:$C$230,2,FALSE)</f>
        <v>#N/A</v>
      </c>
      <c r="BW105" s="68" t="e">
        <f t="shared" si="4"/>
        <v>#N/A</v>
      </c>
    </row>
    <row r="106" spans="1:75" ht="77.5" customHeight="1" x14ac:dyDescent="0.15">
      <c r="A106" s="29"/>
      <c r="B106" s="29"/>
      <c r="C106" s="29"/>
      <c r="D106" s="29"/>
      <c r="E106" s="29"/>
      <c r="F106" s="30"/>
      <c r="G106" s="30"/>
      <c r="H106" s="52"/>
      <c r="I106" s="52"/>
      <c r="J106" s="52"/>
      <c r="K106" s="52"/>
      <c r="L106" s="52"/>
      <c r="M106" s="52"/>
      <c r="N106" s="52"/>
      <c r="O106" s="53"/>
      <c r="P106" s="53"/>
      <c r="Q106" s="53"/>
      <c r="R106" s="53"/>
      <c r="S106" s="53"/>
      <c r="T106" s="53"/>
      <c r="U106" s="53"/>
      <c r="V106" s="60"/>
      <c r="W106" s="60"/>
      <c r="X106" s="60"/>
      <c r="Y106" s="60"/>
      <c r="Z106" s="60"/>
      <c r="AA106" s="60"/>
      <c r="AB106" s="60"/>
      <c r="AC106" s="60"/>
      <c r="AD106" s="60"/>
      <c r="AE106" s="60"/>
      <c r="AF106" s="60"/>
      <c r="AG106" s="60"/>
      <c r="AH106" s="60"/>
      <c r="AI106" s="60"/>
      <c r="AJ106" s="58"/>
      <c r="AK106" s="58"/>
      <c r="AL106" s="58"/>
      <c r="AM106" s="58"/>
      <c r="AN106" s="58"/>
      <c r="AO106" s="58"/>
      <c r="AP106" s="58"/>
      <c r="AQ106" s="58"/>
      <c r="AR106" s="52" t="e">
        <f t="shared" si="3"/>
        <v>#N/A</v>
      </c>
      <c r="AS106" s="70" t="e">
        <f t="shared" si="5"/>
        <v>#N/A</v>
      </c>
      <c r="AZ106" s="68" t="e">
        <f>VLOOKUP(AJ106,'Validation Lists'!$B$232:$C$235,2,FALSE)</f>
        <v>#N/A</v>
      </c>
      <c r="BA106" s="68" t="e">
        <f>VLOOKUP(AK106,'Validation Lists'!$B$232:$C$235,2,FALSE)</f>
        <v>#N/A</v>
      </c>
      <c r="BB106" s="68" t="e">
        <f>VLOOKUP(AL106,'Validation Lists'!$B$232:$C$235,2,FALSE)</f>
        <v>#N/A</v>
      </c>
      <c r="BC106" s="68" t="e">
        <f>VLOOKUP(AM106,'Validation Lists'!$B$232:$C$235,2,FALSE)</f>
        <v>#N/A</v>
      </c>
      <c r="BD106" s="68" t="e">
        <f>VLOOKUP(AN106,'Validation Lists'!$B$232:$C$235,2,FALSE)</f>
        <v>#N/A</v>
      </c>
      <c r="BE106" s="68" t="e">
        <f>VLOOKUP(AO106,'Validation Lists'!$B$232:$C$235,2,FALSE)</f>
        <v>#N/A</v>
      </c>
      <c r="BF106" s="68" t="e">
        <f>VLOOKUP(AP106,'Validation Lists'!$B$232:$C$235,2,FALSE)</f>
        <v>#N/A</v>
      </c>
      <c r="BG106" s="68" t="e">
        <f>VLOOKUP(AQ106,'Validation Lists'!$B$232:$C$235,2,FALSE)</f>
        <v>#N/A</v>
      </c>
      <c r="BI106" s="68" t="e">
        <f>VLOOKUP(V106,'Validation Lists'!$B$229:$C$230,2,FALSE)</f>
        <v>#N/A</v>
      </c>
      <c r="BJ106" s="68" t="e">
        <f>VLOOKUP(W106,'Validation Lists'!$B$229:$C$230,2,FALSE)</f>
        <v>#N/A</v>
      </c>
      <c r="BK106" s="68" t="e">
        <f>VLOOKUP(X106,'Validation Lists'!$B$229:$C$230,2,FALSE)</f>
        <v>#N/A</v>
      </c>
      <c r="BL106" s="68" t="e">
        <f>VLOOKUP(Y106,'Validation Lists'!$B$229:$C$230,2,FALSE)</f>
        <v>#N/A</v>
      </c>
      <c r="BM106" s="68" t="e">
        <f>VLOOKUP(Z106,'Validation Lists'!$B$229:$C$230,2,FALSE)</f>
        <v>#N/A</v>
      </c>
      <c r="BN106" s="68" t="e">
        <f>VLOOKUP(AA106,'Validation Lists'!$B$229:$C$230,2,FALSE)</f>
        <v>#N/A</v>
      </c>
      <c r="BO106" s="68" t="e">
        <f>VLOOKUP(AB106,'Validation Lists'!$B$229:$C$230,2,FALSE)</f>
        <v>#N/A</v>
      </c>
      <c r="BP106" s="68" t="e">
        <f>VLOOKUP(AC106,'Validation Lists'!$B$229:$C$230,2,FALSE)</f>
        <v>#N/A</v>
      </c>
      <c r="BQ106" s="68" t="e">
        <f>VLOOKUP(AD106,'Validation Lists'!$B$229:$C$230,2,FALSE)</f>
        <v>#N/A</v>
      </c>
      <c r="BR106" s="68" t="e">
        <f>VLOOKUP(AE106,'Validation Lists'!$B$229:$C$230,2,FALSE)</f>
        <v>#N/A</v>
      </c>
      <c r="BS106" s="68" t="e">
        <f>VLOOKUP(AF106,'Validation Lists'!$B$229:$C$230,2,FALSE)</f>
        <v>#N/A</v>
      </c>
      <c r="BT106" s="68" t="e">
        <f>VLOOKUP(AG106,'Validation Lists'!$B$229:$C$230,2,FALSE)</f>
        <v>#N/A</v>
      </c>
      <c r="BU106" s="68" t="e">
        <f>VLOOKUP(AH106,'Validation Lists'!$B$229:$C$230,2,FALSE)</f>
        <v>#N/A</v>
      </c>
      <c r="BV106" s="68" t="e">
        <f>VLOOKUP(AI106,'Validation Lists'!$B$229:$C$230,2,FALSE)</f>
        <v>#N/A</v>
      </c>
      <c r="BW106" s="68" t="e">
        <f t="shared" si="4"/>
        <v>#N/A</v>
      </c>
    </row>
    <row r="107" spans="1:75" ht="77.5" customHeight="1" x14ac:dyDescent="0.15">
      <c r="A107" s="29"/>
      <c r="B107" s="29"/>
      <c r="C107" s="29"/>
      <c r="D107" s="29"/>
      <c r="E107" s="29"/>
      <c r="F107" s="30"/>
      <c r="G107" s="30"/>
      <c r="H107" s="52"/>
      <c r="I107" s="52"/>
      <c r="J107" s="52"/>
      <c r="K107" s="52"/>
      <c r="L107" s="52"/>
      <c r="M107" s="52"/>
      <c r="N107" s="52"/>
      <c r="O107" s="53"/>
      <c r="P107" s="53"/>
      <c r="Q107" s="53"/>
      <c r="R107" s="53"/>
      <c r="S107" s="53"/>
      <c r="T107" s="53"/>
      <c r="U107" s="53"/>
      <c r="V107" s="60"/>
      <c r="W107" s="60"/>
      <c r="X107" s="60"/>
      <c r="Y107" s="60"/>
      <c r="Z107" s="60"/>
      <c r="AA107" s="60"/>
      <c r="AB107" s="60"/>
      <c r="AC107" s="60"/>
      <c r="AD107" s="60"/>
      <c r="AE107" s="60"/>
      <c r="AF107" s="60"/>
      <c r="AG107" s="60"/>
      <c r="AH107" s="60"/>
      <c r="AI107" s="60"/>
      <c r="AJ107" s="58"/>
      <c r="AK107" s="58"/>
      <c r="AL107" s="58"/>
      <c r="AM107" s="58"/>
      <c r="AN107" s="58"/>
      <c r="AO107" s="58"/>
      <c r="AP107" s="58"/>
      <c r="AQ107" s="58"/>
      <c r="AR107" s="52" t="e">
        <f t="shared" si="3"/>
        <v>#N/A</v>
      </c>
      <c r="AS107" s="70" t="e">
        <f t="shared" si="5"/>
        <v>#N/A</v>
      </c>
      <c r="AZ107" s="68" t="e">
        <f>VLOOKUP(AJ107,'Validation Lists'!$B$232:$C$235,2,FALSE)</f>
        <v>#N/A</v>
      </c>
      <c r="BA107" s="68" t="e">
        <f>VLOOKUP(AK107,'Validation Lists'!$B$232:$C$235,2,FALSE)</f>
        <v>#N/A</v>
      </c>
      <c r="BB107" s="68" t="e">
        <f>VLOOKUP(AL107,'Validation Lists'!$B$232:$C$235,2,FALSE)</f>
        <v>#N/A</v>
      </c>
      <c r="BC107" s="68" t="e">
        <f>VLOOKUP(AM107,'Validation Lists'!$B$232:$C$235,2,FALSE)</f>
        <v>#N/A</v>
      </c>
      <c r="BD107" s="68" t="e">
        <f>VLOOKUP(AN107,'Validation Lists'!$B$232:$C$235,2,FALSE)</f>
        <v>#N/A</v>
      </c>
      <c r="BE107" s="68" t="e">
        <f>VLOOKUP(AO107,'Validation Lists'!$B$232:$C$235,2,FALSE)</f>
        <v>#N/A</v>
      </c>
      <c r="BF107" s="68" t="e">
        <f>VLOOKUP(AP107,'Validation Lists'!$B$232:$C$235,2,FALSE)</f>
        <v>#N/A</v>
      </c>
      <c r="BG107" s="68" t="e">
        <f>VLOOKUP(AQ107,'Validation Lists'!$B$232:$C$235,2,FALSE)</f>
        <v>#N/A</v>
      </c>
      <c r="BI107" s="68" t="e">
        <f>VLOOKUP(V107,'Validation Lists'!$B$229:$C$230,2,FALSE)</f>
        <v>#N/A</v>
      </c>
      <c r="BJ107" s="68" t="e">
        <f>VLOOKUP(W107,'Validation Lists'!$B$229:$C$230,2,FALSE)</f>
        <v>#N/A</v>
      </c>
      <c r="BK107" s="68" t="e">
        <f>VLOOKUP(X107,'Validation Lists'!$B$229:$C$230,2,FALSE)</f>
        <v>#N/A</v>
      </c>
      <c r="BL107" s="68" t="e">
        <f>VLOOKUP(Y107,'Validation Lists'!$B$229:$C$230,2,FALSE)</f>
        <v>#N/A</v>
      </c>
      <c r="BM107" s="68" t="e">
        <f>VLOOKUP(Z107,'Validation Lists'!$B$229:$C$230,2,FALSE)</f>
        <v>#N/A</v>
      </c>
      <c r="BN107" s="68" t="e">
        <f>VLOOKUP(AA107,'Validation Lists'!$B$229:$C$230,2,FALSE)</f>
        <v>#N/A</v>
      </c>
      <c r="BO107" s="68" t="e">
        <f>VLOOKUP(AB107,'Validation Lists'!$B$229:$C$230,2,FALSE)</f>
        <v>#N/A</v>
      </c>
      <c r="BP107" s="68" t="e">
        <f>VLOOKUP(AC107,'Validation Lists'!$B$229:$C$230,2,FALSE)</f>
        <v>#N/A</v>
      </c>
      <c r="BQ107" s="68" t="e">
        <f>VLOOKUP(AD107,'Validation Lists'!$B$229:$C$230,2,FALSE)</f>
        <v>#N/A</v>
      </c>
      <c r="BR107" s="68" t="e">
        <f>VLOOKUP(AE107,'Validation Lists'!$B$229:$C$230,2,FALSE)</f>
        <v>#N/A</v>
      </c>
      <c r="BS107" s="68" t="e">
        <f>VLOOKUP(AF107,'Validation Lists'!$B$229:$C$230,2,FALSE)</f>
        <v>#N/A</v>
      </c>
      <c r="BT107" s="68" t="e">
        <f>VLOOKUP(AG107,'Validation Lists'!$B$229:$C$230,2,FALSE)</f>
        <v>#N/A</v>
      </c>
      <c r="BU107" s="68" t="e">
        <f>VLOOKUP(AH107,'Validation Lists'!$B$229:$C$230,2,FALSE)</f>
        <v>#N/A</v>
      </c>
      <c r="BV107" s="68" t="e">
        <f>VLOOKUP(AI107,'Validation Lists'!$B$229:$C$230,2,FALSE)</f>
        <v>#N/A</v>
      </c>
      <c r="BW107" s="68" t="e">
        <f t="shared" si="4"/>
        <v>#N/A</v>
      </c>
    </row>
    <row r="108" spans="1:75" ht="77.5" customHeight="1" x14ac:dyDescent="0.15">
      <c r="A108" s="29"/>
      <c r="B108" s="29"/>
      <c r="C108" s="29"/>
      <c r="D108" s="29"/>
      <c r="E108" s="29"/>
      <c r="F108" s="30"/>
      <c r="G108" s="30"/>
      <c r="H108" s="52"/>
      <c r="I108" s="52"/>
      <c r="J108" s="52"/>
      <c r="K108" s="52"/>
      <c r="L108" s="52"/>
      <c r="M108" s="52"/>
      <c r="N108" s="52"/>
      <c r="O108" s="53"/>
      <c r="P108" s="53"/>
      <c r="Q108" s="53"/>
      <c r="R108" s="53"/>
      <c r="S108" s="53"/>
      <c r="T108" s="53"/>
      <c r="U108" s="53"/>
      <c r="V108" s="60"/>
      <c r="W108" s="60"/>
      <c r="X108" s="60"/>
      <c r="Y108" s="60"/>
      <c r="Z108" s="60"/>
      <c r="AA108" s="60"/>
      <c r="AB108" s="60"/>
      <c r="AC108" s="60"/>
      <c r="AD108" s="60"/>
      <c r="AE108" s="60"/>
      <c r="AF108" s="60"/>
      <c r="AG108" s="60"/>
      <c r="AH108" s="60"/>
      <c r="AI108" s="60"/>
      <c r="AJ108" s="58"/>
      <c r="AK108" s="58"/>
      <c r="AL108" s="58"/>
      <c r="AM108" s="58"/>
      <c r="AN108" s="58"/>
      <c r="AO108" s="58"/>
      <c r="AP108" s="58"/>
      <c r="AQ108" s="58"/>
      <c r="AR108" s="52" t="e">
        <f t="shared" si="3"/>
        <v>#N/A</v>
      </c>
      <c r="AS108" s="70" t="e">
        <f t="shared" si="5"/>
        <v>#N/A</v>
      </c>
      <c r="AZ108" s="68" t="e">
        <f>VLOOKUP(AJ108,'Validation Lists'!$B$232:$C$235,2,FALSE)</f>
        <v>#N/A</v>
      </c>
      <c r="BA108" s="68" t="e">
        <f>VLOOKUP(AK108,'Validation Lists'!$B$232:$C$235,2,FALSE)</f>
        <v>#N/A</v>
      </c>
      <c r="BB108" s="68" t="e">
        <f>VLOOKUP(AL108,'Validation Lists'!$B$232:$C$235,2,FALSE)</f>
        <v>#N/A</v>
      </c>
      <c r="BC108" s="68" t="e">
        <f>VLOOKUP(AM108,'Validation Lists'!$B$232:$C$235,2,FALSE)</f>
        <v>#N/A</v>
      </c>
      <c r="BD108" s="68" t="e">
        <f>VLOOKUP(AN108,'Validation Lists'!$B$232:$C$235,2,FALSE)</f>
        <v>#N/A</v>
      </c>
      <c r="BE108" s="68" t="e">
        <f>VLOOKUP(AO108,'Validation Lists'!$B$232:$C$235,2,FALSE)</f>
        <v>#N/A</v>
      </c>
      <c r="BF108" s="68" t="e">
        <f>VLOOKUP(AP108,'Validation Lists'!$B$232:$C$235,2,FALSE)</f>
        <v>#N/A</v>
      </c>
      <c r="BG108" s="68" t="e">
        <f>VLOOKUP(AQ108,'Validation Lists'!$B$232:$C$235,2,FALSE)</f>
        <v>#N/A</v>
      </c>
      <c r="BI108" s="68" t="e">
        <f>VLOOKUP(V108,'Validation Lists'!$B$229:$C$230,2,FALSE)</f>
        <v>#N/A</v>
      </c>
      <c r="BJ108" s="68" t="e">
        <f>VLOOKUP(W108,'Validation Lists'!$B$229:$C$230,2,FALSE)</f>
        <v>#N/A</v>
      </c>
      <c r="BK108" s="68" t="e">
        <f>VLOOKUP(X108,'Validation Lists'!$B$229:$C$230,2,FALSE)</f>
        <v>#N/A</v>
      </c>
      <c r="BL108" s="68" t="e">
        <f>VLOOKUP(Y108,'Validation Lists'!$B$229:$C$230,2,FALSE)</f>
        <v>#N/A</v>
      </c>
      <c r="BM108" s="68" t="e">
        <f>VLOOKUP(Z108,'Validation Lists'!$B$229:$C$230,2,FALSE)</f>
        <v>#N/A</v>
      </c>
      <c r="BN108" s="68" t="e">
        <f>VLOOKUP(AA108,'Validation Lists'!$B$229:$C$230,2,FALSE)</f>
        <v>#N/A</v>
      </c>
      <c r="BO108" s="68" t="e">
        <f>VLOOKUP(AB108,'Validation Lists'!$B$229:$C$230,2,FALSE)</f>
        <v>#N/A</v>
      </c>
      <c r="BP108" s="68" t="e">
        <f>VLOOKUP(AC108,'Validation Lists'!$B$229:$C$230,2,FALSE)</f>
        <v>#N/A</v>
      </c>
      <c r="BQ108" s="68" t="e">
        <f>VLOOKUP(AD108,'Validation Lists'!$B$229:$C$230,2,FALSE)</f>
        <v>#N/A</v>
      </c>
      <c r="BR108" s="68" t="e">
        <f>VLOOKUP(AE108,'Validation Lists'!$B$229:$C$230,2,FALSE)</f>
        <v>#N/A</v>
      </c>
      <c r="BS108" s="68" t="e">
        <f>VLOOKUP(AF108,'Validation Lists'!$B$229:$C$230,2,FALSE)</f>
        <v>#N/A</v>
      </c>
      <c r="BT108" s="68" t="e">
        <f>VLOOKUP(AG108,'Validation Lists'!$B$229:$C$230,2,FALSE)</f>
        <v>#N/A</v>
      </c>
      <c r="BU108" s="68" t="e">
        <f>VLOOKUP(AH108,'Validation Lists'!$B$229:$C$230,2,FALSE)</f>
        <v>#N/A</v>
      </c>
      <c r="BV108" s="68" t="e">
        <f>VLOOKUP(AI108,'Validation Lists'!$B$229:$C$230,2,FALSE)</f>
        <v>#N/A</v>
      </c>
      <c r="BW108" s="68" t="e">
        <f t="shared" si="4"/>
        <v>#N/A</v>
      </c>
    </row>
    <row r="109" spans="1:75" ht="77.5" customHeight="1" x14ac:dyDescent="0.15">
      <c r="A109" s="29"/>
      <c r="B109" s="29"/>
      <c r="C109" s="29"/>
      <c r="D109" s="29"/>
      <c r="E109" s="29"/>
      <c r="F109" s="30"/>
      <c r="G109" s="30"/>
      <c r="H109" s="52"/>
      <c r="I109" s="52"/>
      <c r="J109" s="52"/>
      <c r="K109" s="52"/>
      <c r="L109" s="52"/>
      <c r="M109" s="52"/>
      <c r="N109" s="52"/>
      <c r="O109" s="53"/>
      <c r="P109" s="53"/>
      <c r="Q109" s="53"/>
      <c r="R109" s="53"/>
      <c r="S109" s="53"/>
      <c r="T109" s="53"/>
      <c r="U109" s="53"/>
      <c r="V109" s="60"/>
      <c r="W109" s="60"/>
      <c r="X109" s="60"/>
      <c r="Y109" s="60"/>
      <c r="Z109" s="60"/>
      <c r="AA109" s="60"/>
      <c r="AB109" s="60"/>
      <c r="AC109" s="60"/>
      <c r="AD109" s="60"/>
      <c r="AE109" s="60"/>
      <c r="AF109" s="60"/>
      <c r="AG109" s="60"/>
      <c r="AH109" s="60"/>
      <c r="AI109" s="60"/>
      <c r="AJ109" s="58"/>
      <c r="AK109" s="58"/>
      <c r="AL109" s="58"/>
      <c r="AM109" s="58"/>
      <c r="AN109" s="58"/>
      <c r="AO109" s="58"/>
      <c r="AP109" s="58"/>
      <c r="AQ109" s="58"/>
      <c r="AR109" s="52" t="e">
        <f t="shared" si="3"/>
        <v>#N/A</v>
      </c>
      <c r="AS109" s="70" t="e">
        <f t="shared" si="5"/>
        <v>#N/A</v>
      </c>
      <c r="AZ109" s="68" t="e">
        <f>VLOOKUP(AJ109,'Validation Lists'!$B$232:$C$235,2,FALSE)</f>
        <v>#N/A</v>
      </c>
      <c r="BA109" s="68" t="e">
        <f>VLOOKUP(AK109,'Validation Lists'!$B$232:$C$235,2,FALSE)</f>
        <v>#N/A</v>
      </c>
      <c r="BB109" s="68" t="e">
        <f>VLOOKUP(AL109,'Validation Lists'!$B$232:$C$235,2,FALSE)</f>
        <v>#N/A</v>
      </c>
      <c r="BC109" s="68" t="e">
        <f>VLOOKUP(AM109,'Validation Lists'!$B$232:$C$235,2,FALSE)</f>
        <v>#N/A</v>
      </c>
      <c r="BD109" s="68" t="e">
        <f>VLOOKUP(AN109,'Validation Lists'!$B$232:$C$235,2,FALSE)</f>
        <v>#N/A</v>
      </c>
      <c r="BE109" s="68" t="e">
        <f>VLOOKUP(AO109,'Validation Lists'!$B$232:$C$235,2,FALSE)</f>
        <v>#N/A</v>
      </c>
      <c r="BF109" s="68" t="e">
        <f>VLOOKUP(AP109,'Validation Lists'!$B$232:$C$235,2,FALSE)</f>
        <v>#N/A</v>
      </c>
      <c r="BG109" s="68" t="e">
        <f>VLOOKUP(AQ109,'Validation Lists'!$B$232:$C$235,2,FALSE)</f>
        <v>#N/A</v>
      </c>
      <c r="BI109" s="68" t="e">
        <f>VLOOKUP(V109,'Validation Lists'!$B$229:$C$230,2,FALSE)</f>
        <v>#N/A</v>
      </c>
      <c r="BJ109" s="68" t="e">
        <f>VLOOKUP(W109,'Validation Lists'!$B$229:$C$230,2,FALSE)</f>
        <v>#N/A</v>
      </c>
      <c r="BK109" s="68" t="e">
        <f>VLOOKUP(X109,'Validation Lists'!$B$229:$C$230,2,FALSE)</f>
        <v>#N/A</v>
      </c>
      <c r="BL109" s="68" t="e">
        <f>VLOOKUP(Y109,'Validation Lists'!$B$229:$C$230,2,FALSE)</f>
        <v>#N/A</v>
      </c>
      <c r="BM109" s="68" t="e">
        <f>VLOOKUP(Z109,'Validation Lists'!$B$229:$C$230,2,FALSE)</f>
        <v>#N/A</v>
      </c>
      <c r="BN109" s="68" t="e">
        <f>VLOOKUP(AA109,'Validation Lists'!$B$229:$C$230,2,FALSE)</f>
        <v>#N/A</v>
      </c>
      <c r="BO109" s="68" t="e">
        <f>VLOOKUP(AB109,'Validation Lists'!$B$229:$C$230,2,FALSE)</f>
        <v>#N/A</v>
      </c>
      <c r="BP109" s="68" t="e">
        <f>VLOOKUP(AC109,'Validation Lists'!$B$229:$C$230,2,FALSE)</f>
        <v>#N/A</v>
      </c>
      <c r="BQ109" s="68" t="e">
        <f>VLOOKUP(AD109,'Validation Lists'!$B$229:$C$230,2,FALSE)</f>
        <v>#N/A</v>
      </c>
      <c r="BR109" s="68" t="e">
        <f>VLOOKUP(AE109,'Validation Lists'!$B$229:$C$230,2,FALSE)</f>
        <v>#N/A</v>
      </c>
      <c r="BS109" s="68" t="e">
        <f>VLOOKUP(AF109,'Validation Lists'!$B$229:$C$230,2,FALSE)</f>
        <v>#N/A</v>
      </c>
      <c r="BT109" s="68" t="e">
        <f>VLOOKUP(AG109,'Validation Lists'!$B$229:$C$230,2,FALSE)</f>
        <v>#N/A</v>
      </c>
      <c r="BU109" s="68" t="e">
        <f>VLOOKUP(AH109,'Validation Lists'!$B$229:$C$230,2,FALSE)</f>
        <v>#N/A</v>
      </c>
      <c r="BV109" s="68" t="e">
        <f>VLOOKUP(AI109,'Validation Lists'!$B$229:$C$230,2,FALSE)</f>
        <v>#N/A</v>
      </c>
      <c r="BW109" s="68" t="e">
        <f t="shared" si="4"/>
        <v>#N/A</v>
      </c>
    </row>
    <row r="110" spans="1:75" ht="77.5" customHeight="1" x14ac:dyDescent="0.15">
      <c r="A110" s="29"/>
      <c r="B110" s="29"/>
      <c r="C110" s="29"/>
      <c r="D110" s="29"/>
      <c r="E110" s="29"/>
      <c r="F110" s="30"/>
      <c r="G110" s="30"/>
      <c r="H110" s="52"/>
      <c r="I110" s="52"/>
      <c r="J110" s="52"/>
      <c r="K110" s="52"/>
      <c r="L110" s="52"/>
      <c r="M110" s="52"/>
      <c r="N110" s="52"/>
      <c r="O110" s="53"/>
      <c r="P110" s="53"/>
      <c r="Q110" s="53"/>
      <c r="R110" s="53"/>
      <c r="S110" s="53"/>
      <c r="T110" s="53"/>
      <c r="U110" s="53"/>
      <c r="V110" s="60"/>
      <c r="W110" s="60"/>
      <c r="X110" s="60"/>
      <c r="Y110" s="60"/>
      <c r="Z110" s="60"/>
      <c r="AA110" s="60"/>
      <c r="AB110" s="60"/>
      <c r="AC110" s="60"/>
      <c r="AD110" s="60"/>
      <c r="AE110" s="60"/>
      <c r="AF110" s="60"/>
      <c r="AG110" s="60"/>
      <c r="AH110" s="60"/>
      <c r="AI110" s="60"/>
      <c r="AJ110" s="58"/>
      <c r="AK110" s="58"/>
      <c r="AL110" s="58"/>
      <c r="AM110" s="58"/>
      <c r="AN110" s="58"/>
      <c r="AO110" s="58"/>
      <c r="AP110" s="58"/>
      <c r="AQ110" s="58"/>
      <c r="AR110" s="52" t="e">
        <f t="shared" si="3"/>
        <v>#N/A</v>
      </c>
      <c r="AS110" s="70" t="e">
        <f t="shared" si="5"/>
        <v>#N/A</v>
      </c>
      <c r="AZ110" s="68" t="e">
        <f>VLOOKUP(AJ110,'Validation Lists'!$B$232:$C$235,2,FALSE)</f>
        <v>#N/A</v>
      </c>
      <c r="BA110" s="68" t="e">
        <f>VLOOKUP(AK110,'Validation Lists'!$B$232:$C$235,2,FALSE)</f>
        <v>#N/A</v>
      </c>
      <c r="BB110" s="68" t="e">
        <f>VLOOKUP(AL110,'Validation Lists'!$B$232:$C$235,2,FALSE)</f>
        <v>#N/A</v>
      </c>
      <c r="BC110" s="68" t="e">
        <f>VLOOKUP(AM110,'Validation Lists'!$B$232:$C$235,2,FALSE)</f>
        <v>#N/A</v>
      </c>
      <c r="BD110" s="68" t="e">
        <f>VLOOKUP(AN110,'Validation Lists'!$B$232:$C$235,2,FALSE)</f>
        <v>#N/A</v>
      </c>
      <c r="BE110" s="68" t="e">
        <f>VLOOKUP(AO110,'Validation Lists'!$B$232:$C$235,2,FALSE)</f>
        <v>#N/A</v>
      </c>
      <c r="BF110" s="68" t="e">
        <f>VLOOKUP(AP110,'Validation Lists'!$B$232:$C$235,2,FALSE)</f>
        <v>#N/A</v>
      </c>
      <c r="BG110" s="68" t="e">
        <f>VLOOKUP(AQ110,'Validation Lists'!$B$232:$C$235,2,FALSE)</f>
        <v>#N/A</v>
      </c>
      <c r="BI110" s="68" t="e">
        <f>VLOOKUP(V110,'Validation Lists'!$B$229:$C$230,2,FALSE)</f>
        <v>#N/A</v>
      </c>
      <c r="BJ110" s="68" t="e">
        <f>VLOOKUP(W110,'Validation Lists'!$B$229:$C$230,2,FALSE)</f>
        <v>#N/A</v>
      </c>
      <c r="BK110" s="68" t="e">
        <f>VLOOKUP(X110,'Validation Lists'!$B$229:$C$230,2,FALSE)</f>
        <v>#N/A</v>
      </c>
      <c r="BL110" s="68" t="e">
        <f>VLOOKUP(Y110,'Validation Lists'!$B$229:$C$230,2,FALSE)</f>
        <v>#N/A</v>
      </c>
      <c r="BM110" s="68" t="e">
        <f>VLOOKUP(Z110,'Validation Lists'!$B$229:$C$230,2,FALSE)</f>
        <v>#N/A</v>
      </c>
      <c r="BN110" s="68" t="e">
        <f>VLOOKUP(AA110,'Validation Lists'!$B$229:$C$230,2,FALSE)</f>
        <v>#N/A</v>
      </c>
      <c r="BO110" s="68" t="e">
        <f>VLOOKUP(AB110,'Validation Lists'!$B$229:$C$230,2,FALSE)</f>
        <v>#N/A</v>
      </c>
      <c r="BP110" s="68" t="e">
        <f>VLOOKUP(AC110,'Validation Lists'!$B$229:$C$230,2,FALSE)</f>
        <v>#N/A</v>
      </c>
      <c r="BQ110" s="68" t="e">
        <f>VLOOKUP(AD110,'Validation Lists'!$B$229:$C$230,2,FALSE)</f>
        <v>#N/A</v>
      </c>
      <c r="BR110" s="68" t="e">
        <f>VLOOKUP(AE110,'Validation Lists'!$B$229:$C$230,2,FALSE)</f>
        <v>#N/A</v>
      </c>
      <c r="BS110" s="68" t="e">
        <f>VLOOKUP(AF110,'Validation Lists'!$B$229:$C$230,2,FALSE)</f>
        <v>#N/A</v>
      </c>
      <c r="BT110" s="68" t="e">
        <f>VLOOKUP(AG110,'Validation Lists'!$B$229:$C$230,2,FALSE)</f>
        <v>#N/A</v>
      </c>
      <c r="BU110" s="68" t="e">
        <f>VLOOKUP(AH110,'Validation Lists'!$B$229:$C$230,2,FALSE)</f>
        <v>#N/A</v>
      </c>
      <c r="BV110" s="68" t="e">
        <f>VLOOKUP(AI110,'Validation Lists'!$B$229:$C$230,2,FALSE)</f>
        <v>#N/A</v>
      </c>
      <c r="BW110" s="68" t="e">
        <f t="shared" si="4"/>
        <v>#N/A</v>
      </c>
    </row>
    <row r="111" spans="1:75" ht="77.5" customHeight="1" x14ac:dyDescent="0.15">
      <c r="A111" s="29"/>
      <c r="B111" s="29"/>
      <c r="C111" s="29"/>
      <c r="D111" s="29"/>
      <c r="E111" s="29"/>
      <c r="F111" s="30"/>
      <c r="G111" s="30"/>
      <c r="H111" s="52"/>
      <c r="I111" s="52"/>
      <c r="J111" s="52"/>
      <c r="K111" s="52"/>
      <c r="L111" s="52"/>
      <c r="M111" s="52"/>
      <c r="N111" s="52"/>
      <c r="O111" s="53"/>
      <c r="P111" s="53"/>
      <c r="Q111" s="53"/>
      <c r="R111" s="53"/>
      <c r="S111" s="53"/>
      <c r="T111" s="53"/>
      <c r="U111" s="53"/>
      <c r="V111" s="60"/>
      <c r="W111" s="60"/>
      <c r="X111" s="60"/>
      <c r="Y111" s="60"/>
      <c r="Z111" s="60"/>
      <c r="AA111" s="60"/>
      <c r="AB111" s="60"/>
      <c r="AC111" s="60"/>
      <c r="AD111" s="60"/>
      <c r="AE111" s="60"/>
      <c r="AF111" s="60"/>
      <c r="AG111" s="60"/>
      <c r="AH111" s="60"/>
      <c r="AI111" s="60"/>
      <c r="AJ111" s="58"/>
      <c r="AK111" s="58"/>
      <c r="AL111" s="58"/>
      <c r="AM111" s="58"/>
      <c r="AN111" s="58"/>
      <c r="AO111" s="58"/>
      <c r="AP111" s="58"/>
      <c r="AQ111" s="58"/>
      <c r="AR111" s="52" t="e">
        <f t="shared" si="3"/>
        <v>#N/A</v>
      </c>
      <c r="AS111" s="70" t="e">
        <f t="shared" si="5"/>
        <v>#N/A</v>
      </c>
      <c r="AZ111" s="68" t="e">
        <f>VLOOKUP(AJ111,'Validation Lists'!$B$232:$C$235,2,FALSE)</f>
        <v>#N/A</v>
      </c>
      <c r="BA111" s="68" t="e">
        <f>VLOOKUP(AK111,'Validation Lists'!$B$232:$C$235,2,FALSE)</f>
        <v>#N/A</v>
      </c>
      <c r="BB111" s="68" t="e">
        <f>VLOOKUP(AL111,'Validation Lists'!$B$232:$C$235,2,FALSE)</f>
        <v>#N/A</v>
      </c>
      <c r="BC111" s="68" t="e">
        <f>VLOOKUP(AM111,'Validation Lists'!$B$232:$C$235,2,FALSE)</f>
        <v>#N/A</v>
      </c>
      <c r="BD111" s="68" t="e">
        <f>VLOOKUP(AN111,'Validation Lists'!$B$232:$C$235,2,FALSE)</f>
        <v>#N/A</v>
      </c>
      <c r="BE111" s="68" t="e">
        <f>VLOOKUP(AO111,'Validation Lists'!$B$232:$C$235,2,FALSE)</f>
        <v>#N/A</v>
      </c>
      <c r="BF111" s="68" t="e">
        <f>VLOOKUP(AP111,'Validation Lists'!$B$232:$C$235,2,FALSE)</f>
        <v>#N/A</v>
      </c>
      <c r="BG111" s="68" t="e">
        <f>VLOOKUP(AQ111,'Validation Lists'!$B$232:$C$235,2,FALSE)</f>
        <v>#N/A</v>
      </c>
      <c r="BI111" s="68" t="e">
        <f>VLOOKUP(V111,'Validation Lists'!$B$229:$C$230,2,FALSE)</f>
        <v>#N/A</v>
      </c>
      <c r="BJ111" s="68" t="e">
        <f>VLOOKUP(W111,'Validation Lists'!$B$229:$C$230,2,FALSE)</f>
        <v>#N/A</v>
      </c>
      <c r="BK111" s="68" t="e">
        <f>VLOOKUP(X111,'Validation Lists'!$B$229:$C$230,2,FALSE)</f>
        <v>#N/A</v>
      </c>
      <c r="BL111" s="68" t="e">
        <f>VLOOKUP(Y111,'Validation Lists'!$B$229:$C$230,2,FALSE)</f>
        <v>#N/A</v>
      </c>
      <c r="BM111" s="68" t="e">
        <f>VLOOKUP(Z111,'Validation Lists'!$B$229:$C$230,2,FALSE)</f>
        <v>#N/A</v>
      </c>
      <c r="BN111" s="68" t="e">
        <f>VLOOKUP(AA111,'Validation Lists'!$B$229:$C$230,2,FALSE)</f>
        <v>#N/A</v>
      </c>
      <c r="BO111" s="68" t="e">
        <f>VLOOKUP(AB111,'Validation Lists'!$B$229:$C$230,2,FALSE)</f>
        <v>#N/A</v>
      </c>
      <c r="BP111" s="68" t="e">
        <f>VLOOKUP(AC111,'Validation Lists'!$B$229:$C$230,2,FALSE)</f>
        <v>#N/A</v>
      </c>
      <c r="BQ111" s="68" t="e">
        <f>VLOOKUP(AD111,'Validation Lists'!$B$229:$C$230,2,FALSE)</f>
        <v>#N/A</v>
      </c>
      <c r="BR111" s="68" t="e">
        <f>VLOOKUP(AE111,'Validation Lists'!$B$229:$C$230,2,FALSE)</f>
        <v>#N/A</v>
      </c>
      <c r="BS111" s="68" t="e">
        <f>VLOOKUP(AF111,'Validation Lists'!$B$229:$C$230,2,FALSE)</f>
        <v>#N/A</v>
      </c>
      <c r="BT111" s="68" t="e">
        <f>VLOOKUP(AG111,'Validation Lists'!$B$229:$C$230,2,FALSE)</f>
        <v>#N/A</v>
      </c>
      <c r="BU111" s="68" t="e">
        <f>VLOOKUP(AH111,'Validation Lists'!$B$229:$C$230,2,FALSE)</f>
        <v>#N/A</v>
      </c>
      <c r="BV111" s="68" t="e">
        <f>VLOOKUP(AI111,'Validation Lists'!$B$229:$C$230,2,FALSE)</f>
        <v>#N/A</v>
      </c>
      <c r="BW111" s="68" t="e">
        <f t="shared" si="4"/>
        <v>#N/A</v>
      </c>
    </row>
    <row r="112" spans="1:75" ht="77.5" customHeight="1" x14ac:dyDescent="0.15">
      <c r="A112" s="29"/>
      <c r="B112" s="29"/>
      <c r="C112" s="29"/>
      <c r="D112" s="29"/>
      <c r="E112" s="29"/>
      <c r="F112" s="30"/>
      <c r="G112" s="30"/>
      <c r="H112" s="52"/>
      <c r="I112" s="52"/>
      <c r="J112" s="52"/>
      <c r="K112" s="52"/>
      <c r="L112" s="52"/>
      <c r="M112" s="52"/>
      <c r="N112" s="52"/>
      <c r="O112" s="53"/>
      <c r="P112" s="53"/>
      <c r="Q112" s="53"/>
      <c r="R112" s="53"/>
      <c r="S112" s="53"/>
      <c r="T112" s="53"/>
      <c r="U112" s="53"/>
      <c r="V112" s="60"/>
      <c r="W112" s="60"/>
      <c r="X112" s="60"/>
      <c r="Y112" s="60"/>
      <c r="Z112" s="60"/>
      <c r="AA112" s="60"/>
      <c r="AB112" s="60"/>
      <c r="AC112" s="60"/>
      <c r="AD112" s="60"/>
      <c r="AE112" s="60"/>
      <c r="AF112" s="60"/>
      <c r="AG112" s="60"/>
      <c r="AH112" s="60"/>
      <c r="AI112" s="60"/>
      <c r="AJ112" s="58"/>
      <c r="AK112" s="58"/>
      <c r="AL112" s="58"/>
      <c r="AM112" s="58"/>
      <c r="AN112" s="58"/>
      <c r="AO112" s="58"/>
      <c r="AP112" s="58"/>
      <c r="AQ112" s="58"/>
      <c r="AR112" s="52" t="e">
        <f t="shared" si="3"/>
        <v>#N/A</v>
      </c>
      <c r="AS112" s="70" t="e">
        <f t="shared" si="5"/>
        <v>#N/A</v>
      </c>
      <c r="AZ112" s="68" t="e">
        <f>VLOOKUP(AJ112,'Validation Lists'!$B$232:$C$235,2,FALSE)</f>
        <v>#N/A</v>
      </c>
      <c r="BA112" s="68" t="e">
        <f>VLOOKUP(AK112,'Validation Lists'!$B$232:$C$235,2,FALSE)</f>
        <v>#N/A</v>
      </c>
      <c r="BB112" s="68" t="e">
        <f>VLOOKUP(AL112,'Validation Lists'!$B$232:$C$235,2,FALSE)</f>
        <v>#N/A</v>
      </c>
      <c r="BC112" s="68" t="e">
        <f>VLOOKUP(AM112,'Validation Lists'!$B$232:$C$235,2,FALSE)</f>
        <v>#N/A</v>
      </c>
      <c r="BD112" s="68" t="e">
        <f>VLOOKUP(AN112,'Validation Lists'!$B$232:$C$235,2,FALSE)</f>
        <v>#N/A</v>
      </c>
      <c r="BE112" s="68" t="e">
        <f>VLOOKUP(AO112,'Validation Lists'!$B$232:$C$235,2,FALSE)</f>
        <v>#N/A</v>
      </c>
      <c r="BF112" s="68" t="e">
        <f>VLOOKUP(AP112,'Validation Lists'!$B$232:$C$235,2,FALSE)</f>
        <v>#N/A</v>
      </c>
      <c r="BG112" s="68" t="e">
        <f>VLOOKUP(AQ112,'Validation Lists'!$B$232:$C$235,2,FALSE)</f>
        <v>#N/A</v>
      </c>
      <c r="BI112" s="68" t="e">
        <f>VLOOKUP(V112,'Validation Lists'!$B$229:$C$230,2,FALSE)</f>
        <v>#N/A</v>
      </c>
      <c r="BJ112" s="68" t="e">
        <f>VLOOKUP(W112,'Validation Lists'!$B$229:$C$230,2,FALSE)</f>
        <v>#N/A</v>
      </c>
      <c r="BK112" s="68" t="e">
        <f>VLOOKUP(X112,'Validation Lists'!$B$229:$C$230,2,FALSE)</f>
        <v>#N/A</v>
      </c>
      <c r="BL112" s="68" t="e">
        <f>VLOOKUP(Y112,'Validation Lists'!$B$229:$C$230,2,FALSE)</f>
        <v>#N/A</v>
      </c>
      <c r="BM112" s="68" t="e">
        <f>VLOOKUP(Z112,'Validation Lists'!$B$229:$C$230,2,FALSE)</f>
        <v>#N/A</v>
      </c>
      <c r="BN112" s="68" t="e">
        <f>VLOOKUP(AA112,'Validation Lists'!$B$229:$C$230,2,FALSE)</f>
        <v>#N/A</v>
      </c>
      <c r="BO112" s="68" t="e">
        <f>VLOOKUP(AB112,'Validation Lists'!$B$229:$C$230,2,FALSE)</f>
        <v>#N/A</v>
      </c>
      <c r="BP112" s="68" t="e">
        <f>VLOOKUP(AC112,'Validation Lists'!$B$229:$C$230,2,FALSE)</f>
        <v>#N/A</v>
      </c>
      <c r="BQ112" s="68" t="e">
        <f>VLOOKUP(AD112,'Validation Lists'!$B$229:$C$230,2,FALSE)</f>
        <v>#N/A</v>
      </c>
      <c r="BR112" s="68" t="e">
        <f>VLOOKUP(AE112,'Validation Lists'!$B$229:$C$230,2,FALSE)</f>
        <v>#N/A</v>
      </c>
      <c r="BS112" s="68" t="e">
        <f>VLOOKUP(AF112,'Validation Lists'!$B$229:$C$230,2,FALSE)</f>
        <v>#N/A</v>
      </c>
      <c r="BT112" s="68" t="e">
        <f>VLOOKUP(AG112,'Validation Lists'!$B$229:$C$230,2,FALSE)</f>
        <v>#N/A</v>
      </c>
      <c r="BU112" s="68" t="e">
        <f>VLOOKUP(AH112,'Validation Lists'!$B$229:$C$230,2,FALSE)</f>
        <v>#N/A</v>
      </c>
      <c r="BV112" s="68" t="e">
        <f>VLOOKUP(AI112,'Validation Lists'!$B$229:$C$230,2,FALSE)</f>
        <v>#N/A</v>
      </c>
      <c r="BW112" s="68" t="e">
        <f t="shared" si="4"/>
        <v>#N/A</v>
      </c>
    </row>
    <row r="113" spans="1:75" ht="77.5" customHeight="1" x14ac:dyDescent="0.15">
      <c r="A113" s="29"/>
      <c r="B113" s="29"/>
      <c r="C113" s="29"/>
      <c r="D113" s="29"/>
      <c r="E113" s="29"/>
      <c r="F113" s="30"/>
      <c r="G113" s="30"/>
      <c r="H113" s="52"/>
      <c r="I113" s="52"/>
      <c r="J113" s="52"/>
      <c r="K113" s="52"/>
      <c r="L113" s="52"/>
      <c r="M113" s="52"/>
      <c r="N113" s="52"/>
      <c r="O113" s="53"/>
      <c r="P113" s="53"/>
      <c r="Q113" s="53"/>
      <c r="R113" s="53"/>
      <c r="S113" s="53"/>
      <c r="T113" s="53"/>
      <c r="U113" s="53"/>
      <c r="V113" s="60"/>
      <c r="W113" s="60"/>
      <c r="X113" s="60"/>
      <c r="Y113" s="60"/>
      <c r="Z113" s="60"/>
      <c r="AA113" s="60"/>
      <c r="AB113" s="60"/>
      <c r="AC113" s="60"/>
      <c r="AD113" s="60"/>
      <c r="AE113" s="60"/>
      <c r="AF113" s="60"/>
      <c r="AG113" s="60"/>
      <c r="AH113" s="60"/>
      <c r="AI113" s="60"/>
      <c r="AJ113" s="58"/>
      <c r="AK113" s="58"/>
      <c r="AL113" s="58"/>
      <c r="AM113" s="58"/>
      <c r="AN113" s="58"/>
      <c r="AO113" s="58"/>
      <c r="AP113" s="58"/>
      <c r="AQ113" s="58"/>
      <c r="AR113" s="52" t="e">
        <f t="shared" si="3"/>
        <v>#N/A</v>
      </c>
      <c r="AS113" s="70" t="e">
        <f t="shared" si="5"/>
        <v>#N/A</v>
      </c>
      <c r="AZ113" s="68" t="e">
        <f>VLOOKUP(AJ113,'Validation Lists'!$B$232:$C$235,2,FALSE)</f>
        <v>#N/A</v>
      </c>
      <c r="BA113" s="68" t="e">
        <f>VLOOKUP(AK113,'Validation Lists'!$B$232:$C$235,2,FALSE)</f>
        <v>#N/A</v>
      </c>
      <c r="BB113" s="68" t="e">
        <f>VLOOKUP(AL113,'Validation Lists'!$B$232:$C$235,2,FALSE)</f>
        <v>#N/A</v>
      </c>
      <c r="BC113" s="68" t="e">
        <f>VLOOKUP(AM113,'Validation Lists'!$B$232:$C$235,2,FALSE)</f>
        <v>#N/A</v>
      </c>
      <c r="BD113" s="68" t="e">
        <f>VLOOKUP(AN113,'Validation Lists'!$B$232:$C$235,2,FALSE)</f>
        <v>#N/A</v>
      </c>
      <c r="BE113" s="68" t="e">
        <f>VLOOKUP(AO113,'Validation Lists'!$B$232:$C$235,2,FALSE)</f>
        <v>#N/A</v>
      </c>
      <c r="BF113" s="68" t="e">
        <f>VLOOKUP(AP113,'Validation Lists'!$B$232:$C$235,2,FALSE)</f>
        <v>#N/A</v>
      </c>
      <c r="BG113" s="68" t="e">
        <f>VLOOKUP(AQ113,'Validation Lists'!$B$232:$C$235,2,FALSE)</f>
        <v>#N/A</v>
      </c>
      <c r="BI113" s="68" t="e">
        <f>VLOOKUP(V113,'Validation Lists'!$B$229:$C$230,2,FALSE)</f>
        <v>#N/A</v>
      </c>
      <c r="BJ113" s="68" t="e">
        <f>VLOOKUP(W113,'Validation Lists'!$B$229:$C$230,2,FALSE)</f>
        <v>#N/A</v>
      </c>
      <c r="BK113" s="68" t="e">
        <f>VLOOKUP(X113,'Validation Lists'!$B$229:$C$230,2,FALSE)</f>
        <v>#N/A</v>
      </c>
      <c r="BL113" s="68" t="e">
        <f>VLOOKUP(Y113,'Validation Lists'!$B$229:$C$230,2,FALSE)</f>
        <v>#N/A</v>
      </c>
      <c r="BM113" s="68" t="e">
        <f>VLOOKUP(Z113,'Validation Lists'!$B$229:$C$230,2,FALSE)</f>
        <v>#N/A</v>
      </c>
      <c r="BN113" s="68" t="e">
        <f>VLOOKUP(AA113,'Validation Lists'!$B$229:$C$230,2,FALSE)</f>
        <v>#N/A</v>
      </c>
      <c r="BO113" s="68" t="e">
        <f>VLOOKUP(AB113,'Validation Lists'!$B$229:$C$230,2,FALSE)</f>
        <v>#N/A</v>
      </c>
      <c r="BP113" s="68" t="e">
        <f>VLOOKUP(AC113,'Validation Lists'!$B$229:$C$230,2,FALSE)</f>
        <v>#N/A</v>
      </c>
      <c r="BQ113" s="68" t="e">
        <f>VLOOKUP(AD113,'Validation Lists'!$B$229:$C$230,2,FALSE)</f>
        <v>#N/A</v>
      </c>
      <c r="BR113" s="68" t="e">
        <f>VLOOKUP(AE113,'Validation Lists'!$B$229:$C$230,2,FALSE)</f>
        <v>#N/A</v>
      </c>
      <c r="BS113" s="68" t="e">
        <f>VLOOKUP(AF113,'Validation Lists'!$B$229:$C$230,2,FALSE)</f>
        <v>#N/A</v>
      </c>
      <c r="BT113" s="68" t="e">
        <f>VLOOKUP(AG113,'Validation Lists'!$B$229:$C$230,2,FALSE)</f>
        <v>#N/A</v>
      </c>
      <c r="BU113" s="68" t="e">
        <f>VLOOKUP(AH113,'Validation Lists'!$B$229:$C$230,2,FALSE)</f>
        <v>#N/A</v>
      </c>
      <c r="BV113" s="68" t="e">
        <f>VLOOKUP(AI113,'Validation Lists'!$B$229:$C$230,2,FALSE)</f>
        <v>#N/A</v>
      </c>
      <c r="BW113" s="68" t="e">
        <f t="shared" si="4"/>
        <v>#N/A</v>
      </c>
    </row>
    <row r="114" spans="1:75" ht="77.5" customHeight="1" x14ac:dyDescent="0.15">
      <c r="A114" s="29"/>
      <c r="B114" s="29"/>
      <c r="C114" s="29"/>
      <c r="D114" s="29"/>
      <c r="E114" s="29"/>
      <c r="F114" s="30"/>
      <c r="G114" s="30"/>
      <c r="H114" s="52"/>
      <c r="I114" s="52"/>
      <c r="J114" s="52"/>
      <c r="K114" s="52"/>
      <c r="L114" s="52"/>
      <c r="M114" s="52"/>
      <c r="N114" s="52"/>
      <c r="O114" s="53"/>
      <c r="P114" s="53"/>
      <c r="Q114" s="53"/>
      <c r="R114" s="53"/>
      <c r="S114" s="53"/>
      <c r="T114" s="53"/>
      <c r="U114" s="53"/>
      <c r="V114" s="60"/>
      <c r="W114" s="60"/>
      <c r="X114" s="60"/>
      <c r="Y114" s="60"/>
      <c r="Z114" s="60"/>
      <c r="AA114" s="60"/>
      <c r="AB114" s="60"/>
      <c r="AC114" s="60"/>
      <c r="AD114" s="60"/>
      <c r="AE114" s="60"/>
      <c r="AF114" s="60"/>
      <c r="AG114" s="60"/>
      <c r="AH114" s="60"/>
      <c r="AI114" s="60"/>
      <c r="AJ114" s="58"/>
      <c r="AK114" s="58"/>
      <c r="AL114" s="58"/>
      <c r="AM114" s="58"/>
      <c r="AN114" s="58"/>
      <c r="AO114" s="58"/>
      <c r="AP114" s="58"/>
      <c r="AQ114" s="58"/>
      <c r="AR114" s="52" t="e">
        <f t="shared" si="3"/>
        <v>#N/A</v>
      </c>
      <c r="AS114" s="70" t="e">
        <f t="shared" si="5"/>
        <v>#N/A</v>
      </c>
      <c r="AZ114" s="68" t="e">
        <f>VLOOKUP(AJ114,'Validation Lists'!$B$232:$C$235,2,FALSE)</f>
        <v>#N/A</v>
      </c>
      <c r="BA114" s="68" t="e">
        <f>VLOOKUP(AK114,'Validation Lists'!$B$232:$C$235,2,FALSE)</f>
        <v>#N/A</v>
      </c>
      <c r="BB114" s="68" t="e">
        <f>VLOOKUP(AL114,'Validation Lists'!$B$232:$C$235,2,FALSE)</f>
        <v>#N/A</v>
      </c>
      <c r="BC114" s="68" t="e">
        <f>VLOOKUP(AM114,'Validation Lists'!$B$232:$C$235,2,FALSE)</f>
        <v>#N/A</v>
      </c>
      <c r="BD114" s="68" t="e">
        <f>VLOOKUP(AN114,'Validation Lists'!$B$232:$C$235,2,FALSE)</f>
        <v>#N/A</v>
      </c>
      <c r="BE114" s="68" t="e">
        <f>VLOOKUP(AO114,'Validation Lists'!$B$232:$C$235,2,FALSE)</f>
        <v>#N/A</v>
      </c>
      <c r="BF114" s="68" t="e">
        <f>VLOOKUP(AP114,'Validation Lists'!$B$232:$C$235,2,FALSE)</f>
        <v>#N/A</v>
      </c>
      <c r="BG114" s="68" t="e">
        <f>VLOOKUP(AQ114,'Validation Lists'!$B$232:$C$235,2,FALSE)</f>
        <v>#N/A</v>
      </c>
      <c r="BI114" s="68" t="e">
        <f>VLOOKUP(V114,'Validation Lists'!$B$229:$C$230,2,FALSE)</f>
        <v>#N/A</v>
      </c>
      <c r="BJ114" s="68" t="e">
        <f>VLOOKUP(W114,'Validation Lists'!$B$229:$C$230,2,FALSE)</f>
        <v>#N/A</v>
      </c>
      <c r="BK114" s="68" t="e">
        <f>VLOOKUP(X114,'Validation Lists'!$B$229:$C$230,2,FALSE)</f>
        <v>#N/A</v>
      </c>
      <c r="BL114" s="68" t="e">
        <f>VLOOKUP(Y114,'Validation Lists'!$B$229:$C$230,2,FALSE)</f>
        <v>#N/A</v>
      </c>
      <c r="BM114" s="68" t="e">
        <f>VLOOKUP(Z114,'Validation Lists'!$B$229:$C$230,2,FALSE)</f>
        <v>#N/A</v>
      </c>
      <c r="BN114" s="68" t="e">
        <f>VLOOKUP(AA114,'Validation Lists'!$B$229:$C$230,2,FALSE)</f>
        <v>#N/A</v>
      </c>
      <c r="BO114" s="68" t="e">
        <f>VLOOKUP(AB114,'Validation Lists'!$B$229:$C$230,2,FALSE)</f>
        <v>#N/A</v>
      </c>
      <c r="BP114" s="68" t="e">
        <f>VLOOKUP(AC114,'Validation Lists'!$B$229:$C$230,2,FALSE)</f>
        <v>#N/A</v>
      </c>
      <c r="BQ114" s="68" t="e">
        <f>VLOOKUP(AD114,'Validation Lists'!$B$229:$C$230,2,FALSE)</f>
        <v>#N/A</v>
      </c>
      <c r="BR114" s="68" t="e">
        <f>VLOOKUP(AE114,'Validation Lists'!$B$229:$C$230,2,FALSE)</f>
        <v>#N/A</v>
      </c>
      <c r="BS114" s="68" t="e">
        <f>VLOOKUP(AF114,'Validation Lists'!$B$229:$C$230,2,FALSE)</f>
        <v>#N/A</v>
      </c>
      <c r="BT114" s="68" t="e">
        <f>VLOOKUP(AG114,'Validation Lists'!$B$229:$C$230,2,FALSE)</f>
        <v>#N/A</v>
      </c>
      <c r="BU114" s="68" t="e">
        <f>VLOOKUP(AH114,'Validation Lists'!$B$229:$C$230,2,FALSE)</f>
        <v>#N/A</v>
      </c>
      <c r="BV114" s="68" t="e">
        <f>VLOOKUP(AI114,'Validation Lists'!$B$229:$C$230,2,FALSE)</f>
        <v>#N/A</v>
      </c>
      <c r="BW114" s="68" t="e">
        <f t="shared" si="4"/>
        <v>#N/A</v>
      </c>
    </row>
    <row r="115" spans="1:75" ht="77.5" customHeight="1" x14ac:dyDescent="0.15">
      <c r="A115" s="29"/>
      <c r="B115" s="29"/>
      <c r="C115" s="29"/>
      <c r="D115" s="29"/>
      <c r="E115" s="29"/>
      <c r="F115" s="30"/>
      <c r="G115" s="30"/>
      <c r="H115" s="52"/>
      <c r="I115" s="52"/>
      <c r="J115" s="52"/>
      <c r="K115" s="52"/>
      <c r="L115" s="52"/>
      <c r="M115" s="52"/>
      <c r="N115" s="52"/>
      <c r="O115" s="53"/>
      <c r="P115" s="53"/>
      <c r="Q115" s="53"/>
      <c r="R115" s="53"/>
      <c r="S115" s="53"/>
      <c r="T115" s="53"/>
      <c r="U115" s="53"/>
      <c r="V115" s="60"/>
      <c r="W115" s="60"/>
      <c r="X115" s="60"/>
      <c r="Y115" s="60"/>
      <c r="Z115" s="60"/>
      <c r="AA115" s="60"/>
      <c r="AB115" s="60"/>
      <c r="AC115" s="60"/>
      <c r="AD115" s="60"/>
      <c r="AE115" s="60"/>
      <c r="AF115" s="60"/>
      <c r="AG115" s="60"/>
      <c r="AH115" s="60"/>
      <c r="AI115" s="60"/>
      <c r="AJ115" s="58"/>
      <c r="AK115" s="58"/>
      <c r="AL115" s="58"/>
      <c r="AM115" s="58"/>
      <c r="AN115" s="58"/>
      <c r="AO115" s="58"/>
      <c r="AP115" s="58"/>
      <c r="AQ115" s="58"/>
      <c r="AR115" s="52" t="e">
        <f t="shared" si="3"/>
        <v>#N/A</v>
      </c>
      <c r="AS115" s="70" t="e">
        <f t="shared" si="5"/>
        <v>#N/A</v>
      </c>
      <c r="AZ115" s="68" t="e">
        <f>VLOOKUP(AJ115,'Validation Lists'!$B$232:$C$235,2,FALSE)</f>
        <v>#N/A</v>
      </c>
      <c r="BA115" s="68" t="e">
        <f>VLOOKUP(AK115,'Validation Lists'!$B$232:$C$235,2,FALSE)</f>
        <v>#N/A</v>
      </c>
      <c r="BB115" s="68" t="e">
        <f>VLOOKUP(AL115,'Validation Lists'!$B$232:$C$235,2,FALSE)</f>
        <v>#N/A</v>
      </c>
      <c r="BC115" s="68" t="e">
        <f>VLOOKUP(AM115,'Validation Lists'!$B$232:$C$235,2,FALSE)</f>
        <v>#N/A</v>
      </c>
      <c r="BD115" s="68" t="e">
        <f>VLOOKUP(AN115,'Validation Lists'!$B$232:$C$235,2,FALSE)</f>
        <v>#N/A</v>
      </c>
      <c r="BE115" s="68" t="e">
        <f>VLOOKUP(AO115,'Validation Lists'!$B$232:$C$235,2,FALSE)</f>
        <v>#N/A</v>
      </c>
      <c r="BF115" s="68" t="e">
        <f>VLOOKUP(AP115,'Validation Lists'!$B$232:$C$235,2,FALSE)</f>
        <v>#N/A</v>
      </c>
      <c r="BG115" s="68" t="e">
        <f>VLOOKUP(AQ115,'Validation Lists'!$B$232:$C$235,2,FALSE)</f>
        <v>#N/A</v>
      </c>
      <c r="BI115" s="68" t="e">
        <f>VLOOKUP(V115,'Validation Lists'!$B$229:$C$230,2,FALSE)</f>
        <v>#N/A</v>
      </c>
      <c r="BJ115" s="68" t="e">
        <f>VLOOKUP(W115,'Validation Lists'!$B$229:$C$230,2,FALSE)</f>
        <v>#N/A</v>
      </c>
      <c r="BK115" s="68" t="e">
        <f>VLOOKUP(X115,'Validation Lists'!$B$229:$C$230,2,FALSE)</f>
        <v>#N/A</v>
      </c>
      <c r="BL115" s="68" t="e">
        <f>VLOOKUP(Y115,'Validation Lists'!$B$229:$C$230,2,FALSE)</f>
        <v>#N/A</v>
      </c>
      <c r="BM115" s="68" t="e">
        <f>VLOOKUP(Z115,'Validation Lists'!$B$229:$C$230,2,FALSE)</f>
        <v>#N/A</v>
      </c>
      <c r="BN115" s="68" t="e">
        <f>VLOOKUP(AA115,'Validation Lists'!$B$229:$C$230,2,FALSE)</f>
        <v>#N/A</v>
      </c>
      <c r="BO115" s="68" t="e">
        <f>VLOOKUP(AB115,'Validation Lists'!$B$229:$C$230,2,FALSE)</f>
        <v>#N/A</v>
      </c>
      <c r="BP115" s="68" t="e">
        <f>VLOOKUP(AC115,'Validation Lists'!$B$229:$C$230,2,FALSE)</f>
        <v>#N/A</v>
      </c>
      <c r="BQ115" s="68" t="e">
        <f>VLOOKUP(AD115,'Validation Lists'!$B$229:$C$230,2,FALSE)</f>
        <v>#N/A</v>
      </c>
      <c r="BR115" s="68" t="e">
        <f>VLOOKUP(AE115,'Validation Lists'!$B$229:$C$230,2,FALSE)</f>
        <v>#N/A</v>
      </c>
      <c r="BS115" s="68" t="e">
        <f>VLOOKUP(AF115,'Validation Lists'!$B$229:$C$230,2,FALSE)</f>
        <v>#N/A</v>
      </c>
      <c r="BT115" s="68" t="e">
        <f>VLOOKUP(AG115,'Validation Lists'!$B$229:$C$230,2,FALSE)</f>
        <v>#N/A</v>
      </c>
      <c r="BU115" s="68" t="e">
        <f>VLOOKUP(AH115,'Validation Lists'!$B$229:$C$230,2,FALSE)</f>
        <v>#N/A</v>
      </c>
      <c r="BV115" s="68" t="e">
        <f>VLOOKUP(AI115,'Validation Lists'!$B$229:$C$230,2,FALSE)</f>
        <v>#N/A</v>
      </c>
      <c r="BW115" s="68" t="e">
        <f t="shared" si="4"/>
        <v>#N/A</v>
      </c>
    </row>
    <row r="116" spans="1:75" ht="77.5" customHeight="1" x14ac:dyDescent="0.15">
      <c r="A116" s="29"/>
      <c r="B116" s="29"/>
      <c r="C116" s="29"/>
      <c r="D116" s="29"/>
      <c r="E116" s="29"/>
      <c r="F116" s="30"/>
      <c r="G116" s="30"/>
      <c r="H116" s="52"/>
      <c r="I116" s="52"/>
      <c r="J116" s="52"/>
      <c r="K116" s="52"/>
      <c r="L116" s="52"/>
      <c r="M116" s="52"/>
      <c r="N116" s="52"/>
      <c r="O116" s="53"/>
      <c r="P116" s="53"/>
      <c r="Q116" s="53"/>
      <c r="R116" s="53"/>
      <c r="S116" s="53"/>
      <c r="T116" s="53"/>
      <c r="U116" s="53"/>
      <c r="V116" s="60"/>
      <c r="W116" s="60"/>
      <c r="X116" s="60"/>
      <c r="Y116" s="60"/>
      <c r="Z116" s="60"/>
      <c r="AA116" s="60"/>
      <c r="AB116" s="60"/>
      <c r="AC116" s="60"/>
      <c r="AD116" s="60"/>
      <c r="AE116" s="60"/>
      <c r="AF116" s="60"/>
      <c r="AG116" s="60"/>
      <c r="AH116" s="60"/>
      <c r="AI116" s="60"/>
      <c r="AJ116" s="58"/>
      <c r="AK116" s="58"/>
      <c r="AL116" s="58"/>
      <c r="AM116" s="58"/>
      <c r="AN116" s="58"/>
      <c r="AO116" s="58"/>
      <c r="AP116" s="58"/>
      <c r="AQ116" s="58"/>
      <c r="AR116" s="52" t="e">
        <f t="shared" si="3"/>
        <v>#N/A</v>
      </c>
      <c r="AS116" s="70" t="e">
        <f t="shared" si="5"/>
        <v>#N/A</v>
      </c>
      <c r="AZ116" s="68" t="e">
        <f>VLOOKUP(AJ116,'Validation Lists'!$B$232:$C$235,2,FALSE)</f>
        <v>#N/A</v>
      </c>
      <c r="BA116" s="68" t="e">
        <f>VLOOKUP(AK116,'Validation Lists'!$B$232:$C$235,2,FALSE)</f>
        <v>#N/A</v>
      </c>
      <c r="BB116" s="68" t="e">
        <f>VLOOKUP(AL116,'Validation Lists'!$B$232:$C$235,2,FALSE)</f>
        <v>#N/A</v>
      </c>
      <c r="BC116" s="68" t="e">
        <f>VLOOKUP(AM116,'Validation Lists'!$B$232:$C$235,2,FALSE)</f>
        <v>#N/A</v>
      </c>
      <c r="BD116" s="68" t="e">
        <f>VLOOKUP(AN116,'Validation Lists'!$B$232:$C$235,2,FALSE)</f>
        <v>#N/A</v>
      </c>
      <c r="BE116" s="68" t="e">
        <f>VLOOKUP(AO116,'Validation Lists'!$B$232:$C$235,2,FALSE)</f>
        <v>#N/A</v>
      </c>
      <c r="BF116" s="68" t="e">
        <f>VLOOKUP(AP116,'Validation Lists'!$B$232:$C$235,2,FALSE)</f>
        <v>#N/A</v>
      </c>
      <c r="BG116" s="68" t="e">
        <f>VLOOKUP(AQ116,'Validation Lists'!$B$232:$C$235,2,FALSE)</f>
        <v>#N/A</v>
      </c>
      <c r="BI116" s="68" t="e">
        <f>VLOOKUP(V116,'Validation Lists'!$B$229:$C$230,2,FALSE)</f>
        <v>#N/A</v>
      </c>
      <c r="BJ116" s="68" t="e">
        <f>VLOOKUP(W116,'Validation Lists'!$B$229:$C$230,2,FALSE)</f>
        <v>#N/A</v>
      </c>
      <c r="BK116" s="68" t="e">
        <f>VLOOKUP(X116,'Validation Lists'!$B$229:$C$230,2,FALSE)</f>
        <v>#N/A</v>
      </c>
      <c r="BL116" s="68" t="e">
        <f>VLOOKUP(Y116,'Validation Lists'!$B$229:$C$230,2,FALSE)</f>
        <v>#N/A</v>
      </c>
      <c r="BM116" s="68" t="e">
        <f>VLOOKUP(Z116,'Validation Lists'!$B$229:$C$230,2,FALSE)</f>
        <v>#N/A</v>
      </c>
      <c r="BN116" s="68" t="e">
        <f>VLOOKUP(AA116,'Validation Lists'!$B$229:$C$230,2,FALSE)</f>
        <v>#N/A</v>
      </c>
      <c r="BO116" s="68" t="e">
        <f>VLOOKUP(AB116,'Validation Lists'!$B$229:$C$230,2,FALSE)</f>
        <v>#N/A</v>
      </c>
      <c r="BP116" s="68" t="e">
        <f>VLOOKUP(AC116,'Validation Lists'!$B$229:$C$230,2,FALSE)</f>
        <v>#N/A</v>
      </c>
      <c r="BQ116" s="68" t="e">
        <f>VLOOKUP(AD116,'Validation Lists'!$B$229:$C$230,2,FALSE)</f>
        <v>#N/A</v>
      </c>
      <c r="BR116" s="68" t="e">
        <f>VLOOKUP(AE116,'Validation Lists'!$B$229:$C$230,2,FALSE)</f>
        <v>#N/A</v>
      </c>
      <c r="BS116" s="68" t="e">
        <f>VLOOKUP(AF116,'Validation Lists'!$B$229:$C$230,2,FALSE)</f>
        <v>#N/A</v>
      </c>
      <c r="BT116" s="68" t="e">
        <f>VLOOKUP(AG116,'Validation Lists'!$B$229:$C$230,2,FALSE)</f>
        <v>#N/A</v>
      </c>
      <c r="BU116" s="68" t="e">
        <f>VLOOKUP(AH116,'Validation Lists'!$B$229:$C$230,2,FALSE)</f>
        <v>#N/A</v>
      </c>
      <c r="BV116" s="68" t="e">
        <f>VLOOKUP(AI116,'Validation Lists'!$B$229:$C$230,2,FALSE)</f>
        <v>#N/A</v>
      </c>
      <c r="BW116" s="68" t="e">
        <f t="shared" si="4"/>
        <v>#N/A</v>
      </c>
    </row>
    <row r="117" spans="1:75" ht="77.5" customHeight="1" x14ac:dyDescent="0.15">
      <c r="A117" s="29"/>
      <c r="B117" s="29"/>
      <c r="C117" s="29"/>
      <c r="D117" s="29"/>
      <c r="E117" s="29"/>
      <c r="F117" s="30"/>
      <c r="G117" s="30"/>
      <c r="H117" s="52"/>
      <c r="I117" s="52"/>
      <c r="J117" s="52"/>
      <c r="K117" s="52"/>
      <c r="L117" s="52"/>
      <c r="M117" s="52"/>
      <c r="N117" s="52"/>
      <c r="O117" s="53"/>
      <c r="P117" s="53"/>
      <c r="Q117" s="53"/>
      <c r="R117" s="53"/>
      <c r="S117" s="53"/>
      <c r="T117" s="53"/>
      <c r="U117" s="53"/>
      <c r="V117" s="60"/>
      <c r="W117" s="60"/>
      <c r="X117" s="60"/>
      <c r="Y117" s="60"/>
      <c r="Z117" s="60"/>
      <c r="AA117" s="60"/>
      <c r="AB117" s="60"/>
      <c r="AC117" s="60"/>
      <c r="AD117" s="60"/>
      <c r="AE117" s="60"/>
      <c r="AF117" s="60"/>
      <c r="AG117" s="60"/>
      <c r="AH117" s="60"/>
      <c r="AI117" s="60"/>
      <c r="AJ117" s="58"/>
      <c r="AK117" s="58"/>
      <c r="AL117" s="58"/>
      <c r="AM117" s="58"/>
      <c r="AN117" s="58"/>
      <c r="AO117" s="58"/>
      <c r="AP117" s="58"/>
      <c r="AQ117" s="58"/>
      <c r="AR117" s="52" t="e">
        <f t="shared" si="3"/>
        <v>#N/A</v>
      </c>
      <c r="AS117" s="70" t="e">
        <f t="shared" si="5"/>
        <v>#N/A</v>
      </c>
      <c r="AZ117" s="68" t="e">
        <f>VLOOKUP(AJ117,'Validation Lists'!$B$232:$C$235,2,FALSE)</f>
        <v>#N/A</v>
      </c>
      <c r="BA117" s="68" t="e">
        <f>VLOOKUP(AK117,'Validation Lists'!$B$232:$C$235,2,FALSE)</f>
        <v>#N/A</v>
      </c>
      <c r="BB117" s="68" t="e">
        <f>VLOOKUP(AL117,'Validation Lists'!$B$232:$C$235,2,FALSE)</f>
        <v>#N/A</v>
      </c>
      <c r="BC117" s="68" t="e">
        <f>VLOOKUP(AM117,'Validation Lists'!$B$232:$C$235,2,FALSE)</f>
        <v>#N/A</v>
      </c>
      <c r="BD117" s="68" t="e">
        <f>VLOOKUP(AN117,'Validation Lists'!$B$232:$C$235,2,FALSE)</f>
        <v>#N/A</v>
      </c>
      <c r="BE117" s="68" t="e">
        <f>VLOOKUP(AO117,'Validation Lists'!$B$232:$C$235,2,FALSE)</f>
        <v>#N/A</v>
      </c>
      <c r="BF117" s="68" t="e">
        <f>VLOOKUP(AP117,'Validation Lists'!$B$232:$C$235,2,FALSE)</f>
        <v>#N/A</v>
      </c>
      <c r="BG117" s="68" t="e">
        <f>VLOOKUP(AQ117,'Validation Lists'!$B$232:$C$235,2,FALSE)</f>
        <v>#N/A</v>
      </c>
      <c r="BI117" s="68" t="e">
        <f>VLOOKUP(V117,'Validation Lists'!$B$229:$C$230,2,FALSE)</f>
        <v>#N/A</v>
      </c>
      <c r="BJ117" s="68" t="e">
        <f>VLOOKUP(W117,'Validation Lists'!$B$229:$C$230,2,FALSE)</f>
        <v>#N/A</v>
      </c>
      <c r="BK117" s="68" t="e">
        <f>VLOOKUP(X117,'Validation Lists'!$B$229:$C$230,2,FALSE)</f>
        <v>#N/A</v>
      </c>
      <c r="BL117" s="68" t="e">
        <f>VLOOKUP(Y117,'Validation Lists'!$B$229:$C$230,2,FALSE)</f>
        <v>#N/A</v>
      </c>
      <c r="BM117" s="68" t="e">
        <f>VLOOKUP(Z117,'Validation Lists'!$B$229:$C$230,2,FALSE)</f>
        <v>#N/A</v>
      </c>
      <c r="BN117" s="68" t="e">
        <f>VLOOKUP(AA117,'Validation Lists'!$B$229:$C$230,2,FALSE)</f>
        <v>#N/A</v>
      </c>
      <c r="BO117" s="68" t="e">
        <f>VLOOKUP(AB117,'Validation Lists'!$B$229:$C$230,2,FALSE)</f>
        <v>#N/A</v>
      </c>
      <c r="BP117" s="68" t="e">
        <f>VLOOKUP(AC117,'Validation Lists'!$B$229:$C$230,2,FALSE)</f>
        <v>#N/A</v>
      </c>
      <c r="BQ117" s="68" t="e">
        <f>VLOOKUP(AD117,'Validation Lists'!$B$229:$C$230,2,FALSE)</f>
        <v>#N/A</v>
      </c>
      <c r="BR117" s="68" t="e">
        <f>VLOOKUP(AE117,'Validation Lists'!$B$229:$C$230,2,FALSE)</f>
        <v>#N/A</v>
      </c>
      <c r="BS117" s="68" t="e">
        <f>VLOOKUP(AF117,'Validation Lists'!$B$229:$C$230,2,FALSE)</f>
        <v>#N/A</v>
      </c>
      <c r="BT117" s="68" t="e">
        <f>VLOOKUP(AG117,'Validation Lists'!$B$229:$C$230,2,FALSE)</f>
        <v>#N/A</v>
      </c>
      <c r="BU117" s="68" t="e">
        <f>VLOOKUP(AH117,'Validation Lists'!$B$229:$C$230,2,FALSE)</f>
        <v>#N/A</v>
      </c>
      <c r="BV117" s="68" t="e">
        <f>VLOOKUP(AI117,'Validation Lists'!$B$229:$C$230,2,FALSE)</f>
        <v>#N/A</v>
      </c>
      <c r="BW117" s="68" t="e">
        <f t="shared" si="4"/>
        <v>#N/A</v>
      </c>
    </row>
    <row r="118" spans="1:75" ht="77.5" customHeight="1" x14ac:dyDescent="0.15">
      <c r="A118" s="29"/>
      <c r="B118" s="29"/>
      <c r="C118" s="29"/>
      <c r="D118" s="29"/>
      <c r="E118" s="29"/>
      <c r="F118" s="30"/>
      <c r="G118" s="30"/>
      <c r="H118" s="52"/>
      <c r="I118" s="52"/>
      <c r="J118" s="52"/>
      <c r="K118" s="52"/>
      <c r="L118" s="52"/>
      <c r="M118" s="52"/>
      <c r="N118" s="52"/>
      <c r="O118" s="53"/>
      <c r="P118" s="53"/>
      <c r="Q118" s="53"/>
      <c r="R118" s="53"/>
      <c r="S118" s="53"/>
      <c r="T118" s="53"/>
      <c r="U118" s="53"/>
      <c r="V118" s="60"/>
      <c r="W118" s="60"/>
      <c r="X118" s="60"/>
      <c r="Y118" s="60"/>
      <c r="Z118" s="60"/>
      <c r="AA118" s="60"/>
      <c r="AB118" s="60"/>
      <c r="AC118" s="60"/>
      <c r="AD118" s="60"/>
      <c r="AE118" s="60"/>
      <c r="AF118" s="60"/>
      <c r="AG118" s="60"/>
      <c r="AH118" s="60"/>
      <c r="AI118" s="60"/>
      <c r="AJ118" s="58"/>
      <c r="AK118" s="58"/>
      <c r="AL118" s="58"/>
      <c r="AM118" s="58"/>
      <c r="AN118" s="58"/>
      <c r="AO118" s="58"/>
      <c r="AP118" s="58"/>
      <c r="AQ118" s="58"/>
      <c r="AR118" s="52" t="e">
        <f t="shared" si="3"/>
        <v>#N/A</v>
      </c>
      <c r="AS118" s="70" t="e">
        <f t="shared" si="5"/>
        <v>#N/A</v>
      </c>
      <c r="AZ118" s="68" t="e">
        <f>VLOOKUP(AJ118,'Validation Lists'!$B$232:$C$235,2,FALSE)</f>
        <v>#N/A</v>
      </c>
      <c r="BA118" s="68" t="e">
        <f>VLOOKUP(AK118,'Validation Lists'!$B$232:$C$235,2,FALSE)</f>
        <v>#N/A</v>
      </c>
      <c r="BB118" s="68" t="e">
        <f>VLOOKUP(AL118,'Validation Lists'!$B$232:$C$235,2,FALSE)</f>
        <v>#N/A</v>
      </c>
      <c r="BC118" s="68" t="e">
        <f>VLOOKUP(AM118,'Validation Lists'!$B$232:$C$235,2,FALSE)</f>
        <v>#N/A</v>
      </c>
      <c r="BD118" s="68" t="e">
        <f>VLOOKUP(AN118,'Validation Lists'!$B$232:$C$235,2,FALSE)</f>
        <v>#N/A</v>
      </c>
      <c r="BE118" s="68" t="e">
        <f>VLOOKUP(AO118,'Validation Lists'!$B$232:$C$235,2,FALSE)</f>
        <v>#N/A</v>
      </c>
      <c r="BF118" s="68" t="e">
        <f>VLOOKUP(AP118,'Validation Lists'!$B$232:$C$235,2,FALSE)</f>
        <v>#N/A</v>
      </c>
      <c r="BG118" s="68" t="e">
        <f>VLOOKUP(AQ118,'Validation Lists'!$B$232:$C$235,2,FALSE)</f>
        <v>#N/A</v>
      </c>
      <c r="BI118" s="68" t="e">
        <f>VLOOKUP(V118,'Validation Lists'!$B$229:$C$230,2,FALSE)</f>
        <v>#N/A</v>
      </c>
      <c r="BJ118" s="68" t="e">
        <f>VLOOKUP(W118,'Validation Lists'!$B$229:$C$230,2,FALSE)</f>
        <v>#N/A</v>
      </c>
      <c r="BK118" s="68" t="e">
        <f>VLOOKUP(X118,'Validation Lists'!$B$229:$C$230,2,FALSE)</f>
        <v>#N/A</v>
      </c>
      <c r="BL118" s="68" t="e">
        <f>VLOOKUP(Y118,'Validation Lists'!$B$229:$C$230,2,FALSE)</f>
        <v>#N/A</v>
      </c>
      <c r="BM118" s="68" t="e">
        <f>VLOOKUP(Z118,'Validation Lists'!$B$229:$C$230,2,FALSE)</f>
        <v>#N/A</v>
      </c>
      <c r="BN118" s="68" t="e">
        <f>VLOOKUP(AA118,'Validation Lists'!$B$229:$C$230,2,FALSE)</f>
        <v>#N/A</v>
      </c>
      <c r="BO118" s="68" t="e">
        <f>VLOOKUP(AB118,'Validation Lists'!$B$229:$C$230,2,FALSE)</f>
        <v>#N/A</v>
      </c>
      <c r="BP118" s="68" t="e">
        <f>VLOOKUP(AC118,'Validation Lists'!$B$229:$C$230,2,FALSE)</f>
        <v>#N/A</v>
      </c>
      <c r="BQ118" s="68" t="e">
        <f>VLOOKUP(AD118,'Validation Lists'!$B$229:$C$230,2,FALSE)</f>
        <v>#N/A</v>
      </c>
      <c r="BR118" s="68" t="e">
        <f>VLOOKUP(AE118,'Validation Lists'!$B$229:$C$230,2,FALSE)</f>
        <v>#N/A</v>
      </c>
      <c r="BS118" s="68" t="e">
        <f>VLOOKUP(AF118,'Validation Lists'!$B$229:$C$230,2,FALSE)</f>
        <v>#N/A</v>
      </c>
      <c r="BT118" s="68" t="e">
        <f>VLOOKUP(AG118,'Validation Lists'!$B$229:$C$230,2,FALSE)</f>
        <v>#N/A</v>
      </c>
      <c r="BU118" s="68" t="e">
        <f>VLOOKUP(AH118,'Validation Lists'!$B$229:$C$230,2,FALSE)</f>
        <v>#N/A</v>
      </c>
      <c r="BV118" s="68" t="e">
        <f>VLOOKUP(AI118,'Validation Lists'!$B$229:$C$230,2,FALSE)</f>
        <v>#N/A</v>
      </c>
      <c r="BW118" s="68" t="e">
        <f t="shared" si="4"/>
        <v>#N/A</v>
      </c>
    </row>
    <row r="119" spans="1:75" ht="77.5" customHeight="1" x14ac:dyDescent="0.15">
      <c r="A119" s="29"/>
      <c r="B119" s="29"/>
      <c r="C119" s="29"/>
      <c r="D119" s="29"/>
      <c r="E119" s="29"/>
      <c r="F119" s="30"/>
      <c r="G119" s="30"/>
      <c r="H119" s="52"/>
      <c r="I119" s="52"/>
      <c r="J119" s="52"/>
      <c r="K119" s="52"/>
      <c r="L119" s="52"/>
      <c r="M119" s="52"/>
      <c r="N119" s="52"/>
      <c r="O119" s="53"/>
      <c r="P119" s="53"/>
      <c r="Q119" s="53"/>
      <c r="R119" s="53"/>
      <c r="S119" s="53"/>
      <c r="T119" s="53"/>
      <c r="U119" s="53"/>
      <c r="V119" s="60"/>
      <c r="W119" s="60"/>
      <c r="X119" s="60"/>
      <c r="Y119" s="60"/>
      <c r="Z119" s="60"/>
      <c r="AA119" s="60"/>
      <c r="AB119" s="60"/>
      <c r="AC119" s="60"/>
      <c r="AD119" s="60"/>
      <c r="AE119" s="60"/>
      <c r="AF119" s="60"/>
      <c r="AG119" s="60"/>
      <c r="AH119" s="60"/>
      <c r="AI119" s="60"/>
      <c r="AJ119" s="58"/>
      <c r="AK119" s="58"/>
      <c r="AL119" s="58"/>
      <c r="AM119" s="58"/>
      <c r="AN119" s="58"/>
      <c r="AO119" s="58"/>
      <c r="AP119" s="58"/>
      <c r="AQ119" s="58"/>
      <c r="AR119" s="52" t="e">
        <f t="shared" si="3"/>
        <v>#N/A</v>
      </c>
      <c r="AS119" s="70" t="e">
        <f t="shared" si="5"/>
        <v>#N/A</v>
      </c>
      <c r="AZ119" s="68" t="e">
        <f>VLOOKUP(AJ119,'Validation Lists'!$B$232:$C$235,2,FALSE)</f>
        <v>#N/A</v>
      </c>
      <c r="BA119" s="68" t="e">
        <f>VLOOKUP(AK119,'Validation Lists'!$B$232:$C$235,2,FALSE)</f>
        <v>#N/A</v>
      </c>
      <c r="BB119" s="68" t="e">
        <f>VLOOKUP(AL119,'Validation Lists'!$B$232:$C$235,2,FALSE)</f>
        <v>#N/A</v>
      </c>
      <c r="BC119" s="68" t="e">
        <f>VLOOKUP(AM119,'Validation Lists'!$B$232:$C$235,2,FALSE)</f>
        <v>#N/A</v>
      </c>
      <c r="BD119" s="68" t="e">
        <f>VLOOKUP(AN119,'Validation Lists'!$B$232:$C$235,2,FALSE)</f>
        <v>#N/A</v>
      </c>
      <c r="BE119" s="68" t="e">
        <f>VLOOKUP(AO119,'Validation Lists'!$B$232:$C$235,2,FALSE)</f>
        <v>#N/A</v>
      </c>
      <c r="BF119" s="68" t="e">
        <f>VLOOKUP(AP119,'Validation Lists'!$B$232:$C$235,2,FALSE)</f>
        <v>#N/A</v>
      </c>
      <c r="BG119" s="68" t="e">
        <f>VLOOKUP(AQ119,'Validation Lists'!$B$232:$C$235,2,FALSE)</f>
        <v>#N/A</v>
      </c>
      <c r="BI119" s="68" t="e">
        <f>VLOOKUP(V119,'Validation Lists'!$B$229:$C$230,2,FALSE)</f>
        <v>#N/A</v>
      </c>
      <c r="BJ119" s="68" t="e">
        <f>VLOOKUP(W119,'Validation Lists'!$B$229:$C$230,2,FALSE)</f>
        <v>#N/A</v>
      </c>
      <c r="BK119" s="68" t="e">
        <f>VLOOKUP(X119,'Validation Lists'!$B$229:$C$230,2,FALSE)</f>
        <v>#N/A</v>
      </c>
      <c r="BL119" s="68" t="e">
        <f>VLOOKUP(Y119,'Validation Lists'!$B$229:$C$230,2,FALSE)</f>
        <v>#N/A</v>
      </c>
      <c r="BM119" s="68" t="e">
        <f>VLOOKUP(Z119,'Validation Lists'!$B$229:$C$230,2,FALSE)</f>
        <v>#N/A</v>
      </c>
      <c r="BN119" s="68" t="e">
        <f>VLOOKUP(AA119,'Validation Lists'!$B$229:$C$230,2,FALSE)</f>
        <v>#N/A</v>
      </c>
      <c r="BO119" s="68" t="e">
        <f>VLOOKUP(AB119,'Validation Lists'!$B$229:$C$230,2,FALSE)</f>
        <v>#N/A</v>
      </c>
      <c r="BP119" s="68" t="e">
        <f>VLOOKUP(AC119,'Validation Lists'!$B$229:$C$230,2,FALSE)</f>
        <v>#N/A</v>
      </c>
      <c r="BQ119" s="68" t="e">
        <f>VLOOKUP(AD119,'Validation Lists'!$B$229:$C$230,2,FALSE)</f>
        <v>#N/A</v>
      </c>
      <c r="BR119" s="68" t="e">
        <f>VLOOKUP(AE119,'Validation Lists'!$B$229:$C$230,2,FALSE)</f>
        <v>#N/A</v>
      </c>
      <c r="BS119" s="68" t="e">
        <f>VLOOKUP(AF119,'Validation Lists'!$B$229:$C$230,2,FALSE)</f>
        <v>#N/A</v>
      </c>
      <c r="BT119" s="68" t="e">
        <f>VLOOKUP(AG119,'Validation Lists'!$B$229:$C$230,2,FALSE)</f>
        <v>#N/A</v>
      </c>
      <c r="BU119" s="68" t="e">
        <f>VLOOKUP(AH119,'Validation Lists'!$B$229:$C$230,2,FALSE)</f>
        <v>#N/A</v>
      </c>
      <c r="BV119" s="68" t="e">
        <f>VLOOKUP(AI119,'Validation Lists'!$B$229:$C$230,2,FALSE)</f>
        <v>#N/A</v>
      </c>
      <c r="BW119" s="68" t="e">
        <f t="shared" si="4"/>
        <v>#N/A</v>
      </c>
    </row>
    <row r="120" spans="1:75" ht="77.5" customHeight="1" x14ac:dyDescent="0.15">
      <c r="A120" s="29"/>
      <c r="B120" s="29"/>
      <c r="C120" s="29"/>
      <c r="D120" s="29"/>
      <c r="E120" s="29"/>
      <c r="F120" s="30"/>
      <c r="G120" s="30"/>
      <c r="H120" s="52"/>
      <c r="I120" s="52"/>
      <c r="J120" s="52"/>
      <c r="K120" s="52"/>
      <c r="L120" s="52"/>
      <c r="M120" s="52"/>
      <c r="N120" s="52"/>
      <c r="O120" s="53"/>
      <c r="P120" s="53"/>
      <c r="Q120" s="53"/>
      <c r="R120" s="53"/>
      <c r="S120" s="53"/>
      <c r="T120" s="53"/>
      <c r="U120" s="53"/>
      <c r="V120" s="60"/>
      <c r="W120" s="60"/>
      <c r="X120" s="60"/>
      <c r="Y120" s="60"/>
      <c r="Z120" s="60"/>
      <c r="AA120" s="60"/>
      <c r="AB120" s="60"/>
      <c r="AC120" s="60"/>
      <c r="AD120" s="60"/>
      <c r="AE120" s="60"/>
      <c r="AF120" s="60"/>
      <c r="AG120" s="60"/>
      <c r="AH120" s="60"/>
      <c r="AI120" s="60"/>
      <c r="AJ120" s="58"/>
      <c r="AK120" s="58"/>
      <c r="AL120" s="58"/>
      <c r="AM120" s="58"/>
      <c r="AN120" s="58"/>
      <c r="AO120" s="58"/>
      <c r="AP120" s="58"/>
      <c r="AQ120" s="58"/>
      <c r="AR120" s="52" t="e">
        <f t="shared" si="3"/>
        <v>#N/A</v>
      </c>
      <c r="AS120" s="70" t="e">
        <f t="shared" si="5"/>
        <v>#N/A</v>
      </c>
      <c r="AZ120" s="68" t="e">
        <f>VLOOKUP(AJ120,'Validation Lists'!$B$232:$C$235,2,FALSE)</f>
        <v>#N/A</v>
      </c>
      <c r="BA120" s="68" t="e">
        <f>VLOOKUP(AK120,'Validation Lists'!$B$232:$C$235,2,FALSE)</f>
        <v>#N/A</v>
      </c>
      <c r="BB120" s="68" t="e">
        <f>VLOOKUP(AL120,'Validation Lists'!$B$232:$C$235,2,FALSE)</f>
        <v>#N/A</v>
      </c>
      <c r="BC120" s="68" t="e">
        <f>VLOOKUP(AM120,'Validation Lists'!$B$232:$C$235,2,FALSE)</f>
        <v>#N/A</v>
      </c>
      <c r="BD120" s="68" t="e">
        <f>VLOOKUP(AN120,'Validation Lists'!$B$232:$C$235,2,FALSE)</f>
        <v>#N/A</v>
      </c>
      <c r="BE120" s="68" t="e">
        <f>VLOOKUP(AO120,'Validation Lists'!$B$232:$C$235,2,FALSE)</f>
        <v>#N/A</v>
      </c>
      <c r="BF120" s="68" t="e">
        <f>VLOOKUP(AP120,'Validation Lists'!$B$232:$C$235,2,FALSE)</f>
        <v>#N/A</v>
      </c>
      <c r="BG120" s="68" t="e">
        <f>VLOOKUP(AQ120,'Validation Lists'!$B$232:$C$235,2,FALSE)</f>
        <v>#N/A</v>
      </c>
      <c r="BI120" s="68" t="e">
        <f>VLOOKUP(V120,'Validation Lists'!$B$229:$C$230,2,FALSE)</f>
        <v>#N/A</v>
      </c>
      <c r="BJ120" s="68" t="e">
        <f>VLOOKUP(W120,'Validation Lists'!$B$229:$C$230,2,FALSE)</f>
        <v>#N/A</v>
      </c>
      <c r="BK120" s="68" t="e">
        <f>VLOOKUP(X120,'Validation Lists'!$B$229:$C$230,2,FALSE)</f>
        <v>#N/A</v>
      </c>
      <c r="BL120" s="68" t="e">
        <f>VLOOKUP(Y120,'Validation Lists'!$B$229:$C$230,2,FALSE)</f>
        <v>#N/A</v>
      </c>
      <c r="BM120" s="68" t="e">
        <f>VLOOKUP(Z120,'Validation Lists'!$B$229:$C$230,2,FALSE)</f>
        <v>#N/A</v>
      </c>
      <c r="BN120" s="68" t="e">
        <f>VLOOKUP(AA120,'Validation Lists'!$B$229:$C$230,2,FALSE)</f>
        <v>#N/A</v>
      </c>
      <c r="BO120" s="68" t="e">
        <f>VLOOKUP(AB120,'Validation Lists'!$B$229:$C$230,2,FALSE)</f>
        <v>#N/A</v>
      </c>
      <c r="BP120" s="68" t="e">
        <f>VLOOKUP(AC120,'Validation Lists'!$B$229:$C$230,2,FALSE)</f>
        <v>#N/A</v>
      </c>
      <c r="BQ120" s="68" t="e">
        <f>VLOOKUP(AD120,'Validation Lists'!$B$229:$C$230,2,FALSE)</f>
        <v>#N/A</v>
      </c>
      <c r="BR120" s="68" t="e">
        <f>VLOOKUP(AE120,'Validation Lists'!$B$229:$C$230,2,FALSE)</f>
        <v>#N/A</v>
      </c>
      <c r="BS120" s="68" t="e">
        <f>VLOOKUP(AF120,'Validation Lists'!$B$229:$C$230,2,FALSE)</f>
        <v>#N/A</v>
      </c>
      <c r="BT120" s="68" t="e">
        <f>VLOOKUP(AG120,'Validation Lists'!$B$229:$C$230,2,FALSE)</f>
        <v>#N/A</v>
      </c>
      <c r="BU120" s="68" t="e">
        <f>VLOOKUP(AH120,'Validation Lists'!$B$229:$C$230,2,FALSE)</f>
        <v>#N/A</v>
      </c>
      <c r="BV120" s="68" t="e">
        <f>VLOOKUP(AI120,'Validation Lists'!$B$229:$C$230,2,FALSE)</f>
        <v>#N/A</v>
      </c>
      <c r="BW120" s="68" t="e">
        <f t="shared" si="4"/>
        <v>#N/A</v>
      </c>
    </row>
    <row r="121" spans="1:75" ht="77.5" customHeight="1" x14ac:dyDescent="0.15">
      <c r="A121" s="29"/>
      <c r="B121" s="29"/>
      <c r="C121" s="29"/>
      <c r="D121" s="29"/>
      <c r="E121" s="29"/>
      <c r="F121" s="30"/>
      <c r="G121" s="30"/>
      <c r="H121" s="52"/>
      <c r="I121" s="52"/>
      <c r="J121" s="52"/>
      <c r="K121" s="52"/>
      <c r="L121" s="52"/>
      <c r="M121" s="52"/>
      <c r="N121" s="52"/>
      <c r="O121" s="53"/>
      <c r="P121" s="53"/>
      <c r="Q121" s="53"/>
      <c r="R121" s="53"/>
      <c r="S121" s="53"/>
      <c r="T121" s="53"/>
      <c r="U121" s="53"/>
      <c r="V121" s="60"/>
      <c r="W121" s="60"/>
      <c r="X121" s="60"/>
      <c r="Y121" s="60"/>
      <c r="Z121" s="60"/>
      <c r="AA121" s="60"/>
      <c r="AB121" s="60"/>
      <c r="AC121" s="60"/>
      <c r="AD121" s="60"/>
      <c r="AE121" s="60"/>
      <c r="AF121" s="60"/>
      <c r="AG121" s="60"/>
      <c r="AH121" s="60"/>
      <c r="AI121" s="60"/>
      <c r="AJ121" s="58"/>
      <c r="AK121" s="58"/>
      <c r="AL121" s="58"/>
      <c r="AM121" s="58"/>
      <c r="AN121" s="58"/>
      <c r="AO121" s="58"/>
      <c r="AP121" s="58"/>
      <c r="AQ121" s="58"/>
      <c r="AR121" s="52" t="e">
        <f t="shared" si="3"/>
        <v>#N/A</v>
      </c>
      <c r="AS121" s="70" t="e">
        <f t="shared" si="5"/>
        <v>#N/A</v>
      </c>
      <c r="AZ121" s="68" t="e">
        <f>VLOOKUP(AJ121,'Validation Lists'!$B$232:$C$235,2,FALSE)</f>
        <v>#N/A</v>
      </c>
      <c r="BA121" s="68" t="e">
        <f>VLOOKUP(AK121,'Validation Lists'!$B$232:$C$235,2,FALSE)</f>
        <v>#N/A</v>
      </c>
      <c r="BB121" s="68" t="e">
        <f>VLOOKUP(AL121,'Validation Lists'!$B$232:$C$235,2,FALSE)</f>
        <v>#N/A</v>
      </c>
      <c r="BC121" s="68" t="e">
        <f>VLOOKUP(AM121,'Validation Lists'!$B$232:$C$235,2,FALSE)</f>
        <v>#N/A</v>
      </c>
      <c r="BD121" s="68" t="e">
        <f>VLOOKUP(AN121,'Validation Lists'!$B$232:$C$235,2,FALSE)</f>
        <v>#N/A</v>
      </c>
      <c r="BE121" s="68" t="e">
        <f>VLOOKUP(AO121,'Validation Lists'!$B$232:$C$235,2,FALSE)</f>
        <v>#N/A</v>
      </c>
      <c r="BF121" s="68" t="e">
        <f>VLOOKUP(AP121,'Validation Lists'!$B$232:$C$235,2,FALSE)</f>
        <v>#N/A</v>
      </c>
      <c r="BG121" s="68" t="e">
        <f>VLOOKUP(AQ121,'Validation Lists'!$B$232:$C$235,2,FALSE)</f>
        <v>#N/A</v>
      </c>
      <c r="BI121" s="68" t="e">
        <f>VLOOKUP(V121,'Validation Lists'!$B$229:$C$230,2,FALSE)</f>
        <v>#N/A</v>
      </c>
      <c r="BJ121" s="68" t="e">
        <f>VLOOKUP(W121,'Validation Lists'!$B$229:$C$230,2,FALSE)</f>
        <v>#N/A</v>
      </c>
      <c r="BK121" s="68" t="e">
        <f>VLOOKUP(X121,'Validation Lists'!$B$229:$C$230,2,FALSE)</f>
        <v>#N/A</v>
      </c>
      <c r="BL121" s="68" t="e">
        <f>VLOOKUP(Y121,'Validation Lists'!$B$229:$C$230,2,FALSE)</f>
        <v>#N/A</v>
      </c>
      <c r="BM121" s="68" t="e">
        <f>VLOOKUP(Z121,'Validation Lists'!$B$229:$C$230,2,FALSE)</f>
        <v>#N/A</v>
      </c>
      <c r="BN121" s="68" t="e">
        <f>VLOOKUP(AA121,'Validation Lists'!$B$229:$C$230,2,FALSE)</f>
        <v>#N/A</v>
      </c>
      <c r="BO121" s="68" t="e">
        <f>VLOOKUP(AB121,'Validation Lists'!$B$229:$C$230,2,FALSE)</f>
        <v>#N/A</v>
      </c>
      <c r="BP121" s="68" t="e">
        <f>VLOOKUP(AC121,'Validation Lists'!$B$229:$C$230,2,FALSE)</f>
        <v>#N/A</v>
      </c>
      <c r="BQ121" s="68" t="e">
        <f>VLOOKUP(AD121,'Validation Lists'!$B$229:$C$230,2,FALSE)</f>
        <v>#N/A</v>
      </c>
      <c r="BR121" s="68" t="e">
        <f>VLOOKUP(AE121,'Validation Lists'!$B$229:$C$230,2,FALSE)</f>
        <v>#N/A</v>
      </c>
      <c r="BS121" s="68" t="e">
        <f>VLOOKUP(AF121,'Validation Lists'!$B$229:$C$230,2,FALSE)</f>
        <v>#N/A</v>
      </c>
      <c r="BT121" s="68" t="e">
        <f>VLOOKUP(AG121,'Validation Lists'!$B$229:$C$230,2,FALSE)</f>
        <v>#N/A</v>
      </c>
      <c r="BU121" s="68" t="e">
        <f>VLOOKUP(AH121,'Validation Lists'!$B$229:$C$230,2,FALSE)</f>
        <v>#N/A</v>
      </c>
      <c r="BV121" s="68" t="e">
        <f>VLOOKUP(AI121,'Validation Lists'!$B$229:$C$230,2,FALSE)</f>
        <v>#N/A</v>
      </c>
      <c r="BW121" s="68" t="e">
        <f t="shared" si="4"/>
        <v>#N/A</v>
      </c>
    </row>
    <row r="122" spans="1:75" ht="77.5" customHeight="1" x14ac:dyDescent="0.15">
      <c r="A122" s="29"/>
      <c r="B122" s="29"/>
      <c r="C122" s="29"/>
      <c r="D122" s="29"/>
      <c r="E122" s="29"/>
      <c r="F122" s="30"/>
      <c r="G122" s="30"/>
      <c r="H122" s="52"/>
      <c r="I122" s="52"/>
      <c r="J122" s="52"/>
      <c r="K122" s="52"/>
      <c r="L122" s="52"/>
      <c r="M122" s="52"/>
      <c r="N122" s="52"/>
      <c r="O122" s="53"/>
      <c r="P122" s="53"/>
      <c r="Q122" s="53"/>
      <c r="R122" s="53"/>
      <c r="S122" s="53"/>
      <c r="T122" s="53"/>
      <c r="U122" s="53"/>
      <c r="V122" s="60"/>
      <c r="W122" s="60"/>
      <c r="X122" s="60"/>
      <c r="Y122" s="60"/>
      <c r="Z122" s="60"/>
      <c r="AA122" s="60"/>
      <c r="AB122" s="60"/>
      <c r="AC122" s="60"/>
      <c r="AD122" s="60"/>
      <c r="AE122" s="60"/>
      <c r="AF122" s="60"/>
      <c r="AG122" s="60"/>
      <c r="AH122" s="60"/>
      <c r="AI122" s="60"/>
      <c r="AJ122" s="58"/>
      <c r="AK122" s="58"/>
      <c r="AL122" s="58"/>
      <c r="AM122" s="58"/>
      <c r="AN122" s="58"/>
      <c r="AO122" s="58"/>
      <c r="AP122" s="58"/>
      <c r="AQ122" s="58"/>
      <c r="AR122" s="52" t="e">
        <f t="shared" si="3"/>
        <v>#N/A</v>
      </c>
      <c r="AS122" s="70" t="e">
        <f t="shared" si="5"/>
        <v>#N/A</v>
      </c>
      <c r="AZ122" s="68" t="e">
        <f>VLOOKUP(AJ122,'Validation Lists'!$B$232:$C$235,2,FALSE)</f>
        <v>#N/A</v>
      </c>
      <c r="BA122" s="68" t="e">
        <f>VLOOKUP(AK122,'Validation Lists'!$B$232:$C$235,2,FALSE)</f>
        <v>#N/A</v>
      </c>
      <c r="BB122" s="68" t="e">
        <f>VLOOKUP(AL122,'Validation Lists'!$B$232:$C$235,2,FALSE)</f>
        <v>#N/A</v>
      </c>
      <c r="BC122" s="68" t="e">
        <f>VLOOKUP(AM122,'Validation Lists'!$B$232:$C$235,2,FALSE)</f>
        <v>#N/A</v>
      </c>
      <c r="BD122" s="68" t="e">
        <f>VLOOKUP(AN122,'Validation Lists'!$B$232:$C$235,2,FALSE)</f>
        <v>#N/A</v>
      </c>
      <c r="BE122" s="68" t="e">
        <f>VLOOKUP(AO122,'Validation Lists'!$B$232:$C$235,2,FALSE)</f>
        <v>#N/A</v>
      </c>
      <c r="BF122" s="68" t="e">
        <f>VLOOKUP(AP122,'Validation Lists'!$B$232:$C$235,2,FALSE)</f>
        <v>#N/A</v>
      </c>
      <c r="BG122" s="68" t="e">
        <f>VLOOKUP(AQ122,'Validation Lists'!$B$232:$C$235,2,FALSE)</f>
        <v>#N/A</v>
      </c>
      <c r="BI122" s="68" t="e">
        <f>VLOOKUP(V122,'Validation Lists'!$B$229:$C$230,2,FALSE)</f>
        <v>#N/A</v>
      </c>
      <c r="BJ122" s="68" t="e">
        <f>VLOOKUP(W122,'Validation Lists'!$B$229:$C$230,2,FALSE)</f>
        <v>#N/A</v>
      </c>
      <c r="BK122" s="68" t="e">
        <f>VLOOKUP(X122,'Validation Lists'!$B$229:$C$230,2,FALSE)</f>
        <v>#N/A</v>
      </c>
      <c r="BL122" s="68" t="e">
        <f>VLOOKUP(Y122,'Validation Lists'!$B$229:$C$230,2,FALSE)</f>
        <v>#N/A</v>
      </c>
      <c r="BM122" s="68" t="e">
        <f>VLOOKUP(Z122,'Validation Lists'!$B$229:$C$230,2,FALSE)</f>
        <v>#N/A</v>
      </c>
      <c r="BN122" s="68" t="e">
        <f>VLOOKUP(AA122,'Validation Lists'!$B$229:$C$230,2,FALSE)</f>
        <v>#N/A</v>
      </c>
      <c r="BO122" s="68" t="e">
        <f>VLOOKUP(AB122,'Validation Lists'!$B$229:$C$230,2,FALSE)</f>
        <v>#N/A</v>
      </c>
      <c r="BP122" s="68" t="e">
        <f>VLOOKUP(AC122,'Validation Lists'!$B$229:$C$230,2,FALSE)</f>
        <v>#N/A</v>
      </c>
      <c r="BQ122" s="68" t="e">
        <f>VLOOKUP(AD122,'Validation Lists'!$B$229:$C$230,2,FALSE)</f>
        <v>#N/A</v>
      </c>
      <c r="BR122" s="68" t="e">
        <f>VLOOKUP(AE122,'Validation Lists'!$B$229:$C$230,2,FALSE)</f>
        <v>#N/A</v>
      </c>
      <c r="BS122" s="68" t="e">
        <f>VLOOKUP(AF122,'Validation Lists'!$B$229:$C$230,2,FALSE)</f>
        <v>#N/A</v>
      </c>
      <c r="BT122" s="68" t="e">
        <f>VLOOKUP(AG122,'Validation Lists'!$B$229:$C$230,2,FALSE)</f>
        <v>#N/A</v>
      </c>
      <c r="BU122" s="68" t="e">
        <f>VLOOKUP(AH122,'Validation Lists'!$B$229:$C$230,2,FALSE)</f>
        <v>#N/A</v>
      </c>
      <c r="BV122" s="68" t="e">
        <f>VLOOKUP(AI122,'Validation Lists'!$B$229:$C$230,2,FALSE)</f>
        <v>#N/A</v>
      </c>
      <c r="BW122" s="68" t="e">
        <f t="shared" si="4"/>
        <v>#N/A</v>
      </c>
    </row>
    <row r="123" spans="1:75" ht="77.5" customHeight="1" x14ac:dyDescent="0.15">
      <c r="A123" s="29"/>
      <c r="B123" s="29"/>
      <c r="C123" s="29"/>
      <c r="D123" s="29"/>
      <c r="E123" s="29"/>
      <c r="F123" s="30"/>
      <c r="G123" s="30"/>
      <c r="H123" s="52"/>
      <c r="I123" s="52"/>
      <c r="J123" s="52"/>
      <c r="K123" s="52"/>
      <c r="L123" s="52"/>
      <c r="M123" s="52"/>
      <c r="N123" s="52"/>
      <c r="O123" s="53"/>
      <c r="P123" s="53"/>
      <c r="Q123" s="53"/>
      <c r="R123" s="53"/>
      <c r="S123" s="53"/>
      <c r="T123" s="53"/>
      <c r="U123" s="53"/>
      <c r="V123" s="60"/>
      <c r="W123" s="60"/>
      <c r="X123" s="60"/>
      <c r="Y123" s="60"/>
      <c r="Z123" s="60"/>
      <c r="AA123" s="60"/>
      <c r="AB123" s="60"/>
      <c r="AC123" s="60"/>
      <c r="AD123" s="60"/>
      <c r="AE123" s="60"/>
      <c r="AF123" s="60"/>
      <c r="AG123" s="60"/>
      <c r="AH123" s="60"/>
      <c r="AI123" s="60"/>
      <c r="AJ123" s="58"/>
      <c r="AK123" s="58"/>
      <c r="AL123" s="58"/>
      <c r="AM123" s="58"/>
      <c r="AN123" s="58"/>
      <c r="AO123" s="58"/>
      <c r="AP123" s="58"/>
      <c r="AQ123" s="58"/>
      <c r="AR123" s="52" t="e">
        <f t="shared" si="3"/>
        <v>#N/A</v>
      </c>
      <c r="AS123" s="70" t="e">
        <f t="shared" si="5"/>
        <v>#N/A</v>
      </c>
      <c r="AZ123" s="68" t="e">
        <f>VLOOKUP(AJ123,'Validation Lists'!$B$232:$C$235,2,FALSE)</f>
        <v>#N/A</v>
      </c>
      <c r="BA123" s="68" t="e">
        <f>VLOOKUP(AK123,'Validation Lists'!$B$232:$C$235,2,FALSE)</f>
        <v>#N/A</v>
      </c>
      <c r="BB123" s="68" t="e">
        <f>VLOOKUP(AL123,'Validation Lists'!$B$232:$C$235,2,FALSE)</f>
        <v>#N/A</v>
      </c>
      <c r="BC123" s="68" t="e">
        <f>VLOOKUP(AM123,'Validation Lists'!$B$232:$C$235,2,FALSE)</f>
        <v>#N/A</v>
      </c>
      <c r="BD123" s="68" t="e">
        <f>VLOOKUP(AN123,'Validation Lists'!$B$232:$C$235,2,FALSE)</f>
        <v>#N/A</v>
      </c>
      <c r="BE123" s="68" t="e">
        <f>VLOOKUP(AO123,'Validation Lists'!$B$232:$C$235,2,FALSE)</f>
        <v>#N/A</v>
      </c>
      <c r="BF123" s="68" t="e">
        <f>VLOOKUP(AP123,'Validation Lists'!$B$232:$C$235,2,FALSE)</f>
        <v>#N/A</v>
      </c>
      <c r="BG123" s="68" t="e">
        <f>VLOOKUP(AQ123,'Validation Lists'!$B$232:$C$235,2,FALSE)</f>
        <v>#N/A</v>
      </c>
      <c r="BI123" s="68" t="e">
        <f>VLOOKUP(V123,'Validation Lists'!$B$229:$C$230,2,FALSE)</f>
        <v>#N/A</v>
      </c>
      <c r="BJ123" s="68" t="e">
        <f>VLOOKUP(W123,'Validation Lists'!$B$229:$C$230,2,FALSE)</f>
        <v>#N/A</v>
      </c>
      <c r="BK123" s="68" t="e">
        <f>VLOOKUP(X123,'Validation Lists'!$B$229:$C$230,2,FALSE)</f>
        <v>#N/A</v>
      </c>
      <c r="BL123" s="68" t="e">
        <f>VLOOKUP(Y123,'Validation Lists'!$B$229:$C$230,2,FALSE)</f>
        <v>#N/A</v>
      </c>
      <c r="BM123" s="68" t="e">
        <f>VLOOKUP(Z123,'Validation Lists'!$B$229:$C$230,2,FALSE)</f>
        <v>#N/A</v>
      </c>
      <c r="BN123" s="68" t="e">
        <f>VLOOKUP(AA123,'Validation Lists'!$B$229:$C$230,2,FALSE)</f>
        <v>#N/A</v>
      </c>
      <c r="BO123" s="68" t="e">
        <f>VLOOKUP(AB123,'Validation Lists'!$B$229:$C$230,2,FALSE)</f>
        <v>#N/A</v>
      </c>
      <c r="BP123" s="68" t="e">
        <f>VLOOKUP(AC123,'Validation Lists'!$B$229:$C$230,2,FALSE)</f>
        <v>#N/A</v>
      </c>
      <c r="BQ123" s="68" t="e">
        <f>VLOOKUP(AD123,'Validation Lists'!$B$229:$C$230,2,FALSE)</f>
        <v>#N/A</v>
      </c>
      <c r="BR123" s="68" t="e">
        <f>VLOOKUP(AE123,'Validation Lists'!$B$229:$C$230,2,FALSE)</f>
        <v>#N/A</v>
      </c>
      <c r="BS123" s="68" t="e">
        <f>VLOOKUP(AF123,'Validation Lists'!$B$229:$C$230,2,FALSE)</f>
        <v>#N/A</v>
      </c>
      <c r="BT123" s="68" t="e">
        <f>VLOOKUP(AG123,'Validation Lists'!$B$229:$C$230,2,FALSE)</f>
        <v>#N/A</v>
      </c>
      <c r="BU123" s="68" t="e">
        <f>VLOOKUP(AH123,'Validation Lists'!$B$229:$C$230,2,FALSE)</f>
        <v>#N/A</v>
      </c>
      <c r="BV123" s="68" t="e">
        <f>VLOOKUP(AI123,'Validation Lists'!$B$229:$C$230,2,FALSE)</f>
        <v>#N/A</v>
      </c>
      <c r="BW123" s="68" t="e">
        <f t="shared" si="4"/>
        <v>#N/A</v>
      </c>
    </row>
    <row r="124" spans="1:75" ht="77.5" customHeight="1" x14ac:dyDescent="0.15">
      <c r="A124" s="29"/>
      <c r="B124" s="29"/>
      <c r="C124" s="29"/>
      <c r="D124" s="29"/>
      <c r="E124" s="29"/>
      <c r="F124" s="30"/>
      <c r="G124" s="30"/>
      <c r="H124" s="52"/>
      <c r="I124" s="52"/>
      <c r="J124" s="52"/>
      <c r="K124" s="52"/>
      <c r="L124" s="52"/>
      <c r="M124" s="52"/>
      <c r="N124" s="52"/>
      <c r="O124" s="53"/>
      <c r="P124" s="53"/>
      <c r="Q124" s="53"/>
      <c r="R124" s="53"/>
      <c r="S124" s="53"/>
      <c r="T124" s="53"/>
      <c r="U124" s="53"/>
      <c r="V124" s="60"/>
      <c r="W124" s="60"/>
      <c r="X124" s="60"/>
      <c r="Y124" s="60"/>
      <c r="Z124" s="60"/>
      <c r="AA124" s="60"/>
      <c r="AB124" s="60"/>
      <c r="AC124" s="60"/>
      <c r="AD124" s="60"/>
      <c r="AE124" s="60"/>
      <c r="AF124" s="60"/>
      <c r="AG124" s="60"/>
      <c r="AH124" s="60"/>
      <c r="AI124" s="60"/>
      <c r="AJ124" s="58"/>
      <c r="AK124" s="58"/>
      <c r="AL124" s="58"/>
      <c r="AM124" s="58"/>
      <c r="AN124" s="58"/>
      <c r="AO124" s="58"/>
      <c r="AP124" s="58"/>
      <c r="AQ124" s="58"/>
      <c r="AR124" s="52" t="e">
        <f t="shared" si="3"/>
        <v>#N/A</v>
      </c>
      <c r="AS124" s="70" t="e">
        <f t="shared" si="5"/>
        <v>#N/A</v>
      </c>
      <c r="AZ124" s="68" t="e">
        <f>VLOOKUP(AJ124,'Validation Lists'!$B$232:$C$235,2,FALSE)</f>
        <v>#N/A</v>
      </c>
      <c r="BA124" s="68" t="e">
        <f>VLOOKUP(AK124,'Validation Lists'!$B$232:$C$235,2,FALSE)</f>
        <v>#N/A</v>
      </c>
      <c r="BB124" s="68" t="e">
        <f>VLOOKUP(AL124,'Validation Lists'!$B$232:$C$235,2,FALSE)</f>
        <v>#N/A</v>
      </c>
      <c r="BC124" s="68" t="e">
        <f>VLOOKUP(AM124,'Validation Lists'!$B$232:$C$235,2,FALSE)</f>
        <v>#N/A</v>
      </c>
      <c r="BD124" s="68" t="e">
        <f>VLOOKUP(AN124,'Validation Lists'!$B$232:$C$235,2,FALSE)</f>
        <v>#N/A</v>
      </c>
      <c r="BE124" s="68" t="e">
        <f>VLOOKUP(AO124,'Validation Lists'!$B$232:$C$235,2,FALSE)</f>
        <v>#N/A</v>
      </c>
      <c r="BF124" s="68" t="e">
        <f>VLOOKUP(AP124,'Validation Lists'!$B$232:$C$235,2,FALSE)</f>
        <v>#N/A</v>
      </c>
      <c r="BG124" s="68" t="e">
        <f>VLOOKUP(AQ124,'Validation Lists'!$B$232:$C$235,2,FALSE)</f>
        <v>#N/A</v>
      </c>
      <c r="BI124" s="68" t="e">
        <f>VLOOKUP(V124,'Validation Lists'!$B$229:$C$230,2,FALSE)</f>
        <v>#N/A</v>
      </c>
      <c r="BJ124" s="68" t="e">
        <f>VLOOKUP(W124,'Validation Lists'!$B$229:$C$230,2,FALSE)</f>
        <v>#N/A</v>
      </c>
      <c r="BK124" s="68" t="e">
        <f>VLOOKUP(X124,'Validation Lists'!$B$229:$C$230,2,FALSE)</f>
        <v>#N/A</v>
      </c>
      <c r="BL124" s="68" t="e">
        <f>VLOOKUP(Y124,'Validation Lists'!$B$229:$C$230,2,FALSE)</f>
        <v>#N/A</v>
      </c>
      <c r="BM124" s="68" t="e">
        <f>VLOOKUP(Z124,'Validation Lists'!$B$229:$C$230,2,FALSE)</f>
        <v>#N/A</v>
      </c>
      <c r="BN124" s="68" t="e">
        <f>VLOOKUP(AA124,'Validation Lists'!$B$229:$C$230,2,FALSE)</f>
        <v>#N/A</v>
      </c>
      <c r="BO124" s="68" t="e">
        <f>VLOOKUP(AB124,'Validation Lists'!$B$229:$C$230,2,FALSE)</f>
        <v>#N/A</v>
      </c>
      <c r="BP124" s="68" t="e">
        <f>VLOOKUP(AC124,'Validation Lists'!$B$229:$C$230,2,FALSE)</f>
        <v>#N/A</v>
      </c>
      <c r="BQ124" s="68" t="e">
        <f>VLOOKUP(AD124,'Validation Lists'!$B$229:$C$230,2,FALSE)</f>
        <v>#N/A</v>
      </c>
      <c r="BR124" s="68" t="e">
        <f>VLOOKUP(AE124,'Validation Lists'!$B$229:$C$230,2,FALSE)</f>
        <v>#N/A</v>
      </c>
      <c r="BS124" s="68" t="e">
        <f>VLOOKUP(AF124,'Validation Lists'!$B$229:$C$230,2,FALSE)</f>
        <v>#N/A</v>
      </c>
      <c r="BT124" s="68" t="e">
        <f>VLOOKUP(AG124,'Validation Lists'!$B$229:$C$230,2,FALSE)</f>
        <v>#N/A</v>
      </c>
      <c r="BU124" s="68" t="e">
        <f>VLOOKUP(AH124,'Validation Lists'!$B$229:$C$230,2,FALSE)</f>
        <v>#N/A</v>
      </c>
      <c r="BV124" s="68" t="e">
        <f>VLOOKUP(AI124,'Validation Lists'!$B$229:$C$230,2,FALSE)</f>
        <v>#N/A</v>
      </c>
      <c r="BW124" s="68" t="e">
        <f t="shared" si="4"/>
        <v>#N/A</v>
      </c>
    </row>
    <row r="125" spans="1:75" ht="77.5" customHeight="1" x14ac:dyDescent="0.15">
      <c r="A125" s="29"/>
      <c r="B125" s="29"/>
      <c r="C125" s="29"/>
      <c r="D125" s="29"/>
      <c r="E125" s="29"/>
      <c r="F125" s="30"/>
      <c r="G125" s="30"/>
      <c r="H125" s="52"/>
      <c r="I125" s="52"/>
      <c r="J125" s="52"/>
      <c r="K125" s="52"/>
      <c r="L125" s="52"/>
      <c r="M125" s="52"/>
      <c r="N125" s="52"/>
      <c r="O125" s="53"/>
      <c r="P125" s="53"/>
      <c r="Q125" s="53"/>
      <c r="R125" s="53"/>
      <c r="S125" s="53"/>
      <c r="T125" s="53"/>
      <c r="U125" s="53"/>
      <c r="V125" s="60"/>
      <c r="W125" s="60"/>
      <c r="X125" s="60"/>
      <c r="Y125" s="60"/>
      <c r="Z125" s="60"/>
      <c r="AA125" s="60"/>
      <c r="AB125" s="60"/>
      <c r="AC125" s="60"/>
      <c r="AD125" s="60"/>
      <c r="AE125" s="60"/>
      <c r="AF125" s="60"/>
      <c r="AG125" s="60"/>
      <c r="AH125" s="60"/>
      <c r="AI125" s="60"/>
      <c r="AJ125" s="58"/>
      <c r="AK125" s="58"/>
      <c r="AL125" s="58"/>
      <c r="AM125" s="58"/>
      <c r="AN125" s="58"/>
      <c r="AO125" s="58"/>
      <c r="AP125" s="58"/>
      <c r="AQ125" s="58"/>
      <c r="AR125" s="52" t="e">
        <f t="shared" si="3"/>
        <v>#N/A</v>
      </c>
      <c r="AS125" s="70" t="e">
        <f t="shared" si="5"/>
        <v>#N/A</v>
      </c>
      <c r="AZ125" s="68" t="e">
        <f>VLOOKUP(AJ125,'Validation Lists'!$B$232:$C$235,2,FALSE)</f>
        <v>#N/A</v>
      </c>
      <c r="BA125" s="68" t="e">
        <f>VLOOKUP(AK125,'Validation Lists'!$B$232:$C$235,2,FALSE)</f>
        <v>#N/A</v>
      </c>
      <c r="BB125" s="68" t="e">
        <f>VLOOKUP(AL125,'Validation Lists'!$B$232:$C$235,2,FALSE)</f>
        <v>#N/A</v>
      </c>
      <c r="BC125" s="68" t="e">
        <f>VLOOKUP(AM125,'Validation Lists'!$B$232:$C$235,2,FALSE)</f>
        <v>#N/A</v>
      </c>
      <c r="BD125" s="68" t="e">
        <f>VLOOKUP(AN125,'Validation Lists'!$B$232:$C$235,2,FALSE)</f>
        <v>#N/A</v>
      </c>
      <c r="BE125" s="68" t="e">
        <f>VLOOKUP(AO125,'Validation Lists'!$B$232:$C$235,2,FALSE)</f>
        <v>#N/A</v>
      </c>
      <c r="BF125" s="68" t="e">
        <f>VLOOKUP(AP125,'Validation Lists'!$B$232:$C$235,2,FALSE)</f>
        <v>#N/A</v>
      </c>
      <c r="BG125" s="68" t="e">
        <f>VLOOKUP(AQ125,'Validation Lists'!$B$232:$C$235,2,FALSE)</f>
        <v>#N/A</v>
      </c>
      <c r="BI125" s="68" t="e">
        <f>VLOOKUP(V125,'Validation Lists'!$B$229:$C$230,2,FALSE)</f>
        <v>#N/A</v>
      </c>
      <c r="BJ125" s="68" t="e">
        <f>VLOOKUP(W125,'Validation Lists'!$B$229:$C$230,2,FALSE)</f>
        <v>#N/A</v>
      </c>
      <c r="BK125" s="68" t="e">
        <f>VLOOKUP(X125,'Validation Lists'!$B$229:$C$230,2,FALSE)</f>
        <v>#N/A</v>
      </c>
      <c r="BL125" s="68" t="e">
        <f>VLOOKUP(Y125,'Validation Lists'!$B$229:$C$230,2,FALSE)</f>
        <v>#N/A</v>
      </c>
      <c r="BM125" s="68" t="e">
        <f>VLOOKUP(Z125,'Validation Lists'!$B$229:$C$230,2,FALSE)</f>
        <v>#N/A</v>
      </c>
      <c r="BN125" s="68" t="e">
        <f>VLOOKUP(AA125,'Validation Lists'!$B$229:$C$230,2,FALSE)</f>
        <v>#N/A</v>
      </c>
      <c r="BO125" s="68" t="e">
        <f>VLOOKUP(AB125,'Validation Lists'!$B$229:$C$230,2,FALSE)</f>
        <v>#N/A</v>
      </c>
      <c r="BP125" s="68" t="e">
        <f>VLOOKUP(AC125,'Validation Lists'!$B$229:$C$230,2,FALSE)</f>
        <v>#N/A</v>
      </c>
      <c r="BQ125" s="68" t="e">
        <f>VLOOKUP(AD125,'Validation Lists'!$B$229:$C$230,2,FALSE)</f>
        <v>#N/A</v>
      </c>
      <c r="BR125" s="68" t="e">
        <f>VLOOKUP(AE125,'Validation Lists'!$B$229:$C$230,2,FALSE)</f>
        <v>#N/A</v>
      </c>
      <c r="BS125" s="68" t="e">
        <f>VLOOKUP(AF125,'Validation Lists'!$B$229:$C$230,2,FALSE)</f>
        <v>#N/A</v>
      </c>
      <c r="BT125" s="68" t="e">
        <f>VLOOKUP(AG125,'Validation Lists'!$B$229:$C$230,2,FALSE)</f>
        <v>#N/A</v>
      </c>
      <c r="BU125" s="68" t="e">
        <f>VLOOKUP(AH125,'Validation Lists'!$B$229:$C$230,2,FALSE)</f>
        <v>#N/A</v>
      </c>
      <c r="BV125" s="68" t="e">
        <f>VLOOKUP(AI125,'Validation Lists'!$B$229:$C$230,2,FALSE)</f>
        <v>#N/A</v>
      </c>
      <c r="BW125" s="68" t="e">
        <f t="shared" si="4"/>
        <v>#N/A</v>
      </c>
    </row>
    <row r="126" spans="1:75" ht="77.5" customHeight="1" x14ac:dyDescent="0.15">
      <c r="A126" s="29"/>
      <c r="B126" s="29"/>
      <c r="C126" s="29"/>
      <c r="D126" s="29"/>
      <c r="E126" s="29"/>
      <c r="F126" s="30"/>
      <c r="G126" s="30"/>
      <c r="H126" s="52"/>
      <c r="I126" s="52"/>
      <c r="J126" s="52"/>
      <c r="K126" s="52"/>
      <c r="L126" s="52"/>
      <c r="M126" s="52"/>
      <c r="N126" s="52"/>
      <c r="O126" s="53"/>
      <c r="P126" s="53"/>
      <c r="Q126" s="53"/>
      <c r="R126" s="53"/>
      <c r="S126" s="53"/>
      <c r="T126" s="53"/>
      <c r="U126" s="53"/>
      <c r="V126" s="60"/>
      <c r="W126" s="60"/>
      <c r="X126" s="60"/>
      <c r="Y126" s="60"/>
      <c r="Z126" s="60"/>
      <c r="AA126" s="60"/>
      <c r="AB126" s="60"/>
      <c r="AC126" s="60"/>
      <c r="AD126" s="60"/>
      <c r="AE126" s="60"/>
      <c r="AF126" s="60"/>
      <c r="AG126" s="60"/>
      <c r="AH126" s="60"/>
      <c r="AI126" s="60"/>
      <c r="AJ126" s="58"/>
      <c r="AK126" s="58"/>
      <c r="AL126" s="58"/>
      <c r="AM126" s="58"/>
      <c r="AN126" s="58"/>
      <c r="AO126" s="58"/>
      <c r="AP126" s="58"/>
      <c r="AQ126" s="58"/>
      <c r="AR126" s="52" t="e">
        <f t="shared" si="3"/>
        <v>#N/A</v>
      </c>
      <c r="AS126" s="70" t="e">
        <f t="shared" si="5"/>
        <v>#N/A</v>
      </c>
      <c r="AZ126" s="68" t="e">
        <f>VLOOKUP(AJ126,'Validation Lists'!$B$232:$C$235,2,FALSE)</f>
        <v>#N/A</v>
      </c>
      <c r="BA126" s="68" t="e">
        <f>VLOOKUP(AK126,'Validation Lists'!$B$232:$C$235,2,FALSE)</f>
        <v>#N/A</v>
      </c>
      <c r="BB126" s="68" t="e">
        <f>VLOOKUP(AL126,'Validation Lists'!$B$232:$C$235,2,FALSE)</f>
        <v>#N/A</v>
      </c>
      <c r="BC126" s="68" t="e">
        <f>VLOOKUP(AM126,'Validation Lists'!$B$232:$C$235,2,FALSE)</f>
        <v>#N/A</v>
      </c>
      <c r="BD126" s="68" t="e">
        <f>VLOOKUP(AN126,'Validation Lists'!$B$232:$C$235,2,FALSE)</f>
        <v>#N/A</v>
      </c>
      <c r="BE126" s="68" t="e">
        <f>VLOOKUP(AO126,'Validation Lists'!$B$232:$C$235,2,FALSE)</f>
        <v>#N/A</v>
      </c>
      <c r="BF126" s="68" t="e">
        <f>VLOOKUP(AP126,'Validation Lists'!$B$232:$C$235,2,FALSE)</f>
        <v>#N/A</v>
      </c>
      <c r="BG126" s="68" t="e">
        <f>VLOOKUP(AQ126,'Validation Lists'!$B$232:$C$235,2,FALSE)</f>
        <v>#N/A</v>
      </c>
      <c r="BI126" s="68" t="e">
        <f>VLOOKUP(V126,'Validation Lists'!$B$229:$C$230,2,FALSE)</f>
        <v>#N/A</v>
      </c>
      <c r="BJ126" s="68" t="e">
        <f>VLOOKUP(W126,'Validation Lists'!$B$229:$C$230,2,FALSE)</f>
        <v>#N/A</v>
      </c>
      <c r="BK126" s="68" t="e">
        <f>VLOOKUP(X126,'Validation Lists'!$B$229:$C$230,2,FALSE)</f>
        <v>#N/A</v>
      </c>
      <c r="BL126" s="68" t="e">
        <f>VLOOKUP(Y126,'Validation Lists'!$B$229:$C$230,2,FALSE)</f>
        <v>#N/A</v>
      </c>
      <c r="BM126" s="68" t="e">
        <f>VLOOKUP(Z126,'Validation Lists'!$B$229:$C$230,2,FALSE)</f>
        <v>#N/A</v>
      </c>
      <c r="BN126" s="68" t="e">
        <f>VLOOKUP(AA126,'Validation Lists'!$B$229:$C$230,2,FALSE)</f>
        <v>#N/A</v>
      </c>
      <c r="BO126" s="68" t="e">
        <f>VLOOKUP(AB126,'Validation Lists'!$B$229:$C$230,2,FALSE)</f>
        <v>#N/A</v>
      </c>
      <c r="BP126" s="68" t="e">
        <f>VLOOKUP(AC126,'Validation Lists'!$B$229:$C$230,2,FALSE)</f>
        <v>#N/A</v>
      </c>
      <c r="BQ126" s="68" t="e">
        <f>VLOOKUP(AD126,'Validation Lists'!$B$229:$C$230,2,FALSE)</f>
        <v>#N/A</v>
      </c>
      <c r="BR126" s="68" t="e">
        <f>VLOOKUP(AE126,'Validation Lists'!$B$229:$C$230,2,FALSE)</f>
        <v>#N/A</v>
      </c>
      <c r="BS126" s="68" t="e">
        <f>VLOOKUP(AF126,'Validation Lists'!$B$229:$C$230,2,FALSE)</f>
        <v>#N/A</v>
      </c>
      <c r="BT126" s="68" t="e">
        <f>VLOOKUP(AG126,'Validation Lists'!$B$229:$C$230,2,FALSE)</f>
        <v>#N/A</v>
      </c>
      <c r="BU126" s="68" t="e">
        <f>VLOOKUP(AH126,'Validation Lists'!$B$229:$C$230,2,FALSE)</f>
        <v>#N/A</v>
      </c>
      <c r="BV126" s="68" t="e">
        <f>VLOOKUP(AI126,'Validation Lists'!$B$229:$C$230,2,FALSE)</f>
        <v>#N/A</v>
      </c>
      <c r="BW126" s="68" t="e">
        <f t="shared" si="4"/>
        <v>#N/A</v>
      </c>
    </row>
    <row r="127" spans="1:75" ht="77.5" customHeight="1" x14ac:dyDescent="0.15">
      <c r="A127" s="29"/>
      <c r="B127" s="29"/>
      <c r="C127" s="29"/>
      <c r="D127" s="29"/>
      <c r="E127" s="29"/>
      <c r="F127" s="30"/>
      <c r="G127" s="30"/>
      <c r="H127" s="52"/>
      <c r="I127" s="52"/>
      <c r="J127" s="52"/>
      <c r="K127" s="52"/>
      <c r="L127" s="52"/>
      <c r="M127" s="52"/>
      <c r="N127" s="52"/>
      <c r="O127" s="53"/>
      <c r="P127" s="53"/>
      <c r="Q127" s="53"/>
      <c r="R127" s="53"/>
      <c r="S127" s="53"/>
      <c r="T127" s="53"/>
      <c r="U127" s="53"/>
      <c r="V127" s="60"/>
      <c r="W127" s="60"/>
      <c r="X127" s="60"/>
      <c r="Y127" s="60"/>
      <c r="Z127" s="60"/>
      <c r="AA127" s="60"/>
      <c r="AB127" s="60"/>
      <c r="AC127" s="60"/>
      <c r="AD127" s="60"/>
      <c r="AE127" s="60"/>
      <c r="AF127" s="60"/>
      <c r="AG127" s="60"/>
      <c r="AH127" s="60"/>
      <c r="AI127" s="60"/>
      <c r="AJ127" s="58"/>
      <c r="AK127" s="58"/>
      <c r="AL127" s="58"/>
      <c r="AM127" s="58"/>
      <c r="AN127" s="58"/>
      <c r="AO127" s="58"/>
      <c r="AP127" s="58"/>
      <c r="AQ127" s="58"/>
      <c r="AR127" s="52" t="e">
        <f t="shared" si="3"/>
        <v>#N/A</v>
      </c>
      <c r="AS127" s="70" t="e">
        <f t="shared" si="5"/>
        <v>#N/A</v>
      </c>
      <c r="AZ127" s="68" t="e">
        <f>VLOOKUP(AJ127,'Validation Lists'!$B$232:$C$235,2,FALSE)</f>
        <v>#N/A</v>
      </c>
      <c r="BA127" s="68" t="e">
        <f>VLOOKUP(AK127,'Validation Lists'!$B$232:$C$235,2,FALSE)</f>
        <v>#N/A</v>
      </c>
      <c r="BB127" s="68" t="e">
        <f>VLOOKUP(AL127,'Validation Lists'!$B$232:$C$235,2,FALSE)</f>
        <v>#N/A</v>
      </c>
      <c r="BC127" s="68" t="e">
        <f>VLOOKUP(AM127,'Validation Lists'!$B$232:$C$235,2,FALSE)</f>
        <v>#N/A</v>
      </c>
      <c r="BD127" s="68" t="e">
        <f>VLOOKUP(AN127,'Validation Lists'!$B$232:$C$235,2,FALSE)</f>
        <v>#N/A</v>
      </c>
      <c r="BE127" s="68" t="e">
        <f>VLOOKUP(AO127,'Validation Lists'!$B$232:$C$235,2,FALSE)</f>
        <v>#N/A</v>
      </c>
      <c r="BF127" s="68" t="e">
        <f>VLOOKUP(AP127,'Validation Lists'!$B$232:$C$235,2,FALSE)</f>
        <v>#N/A</v>
      </c>
      <c r="BG127" s="68" t="e">
        <f>VLOOKUP(AQ127,'Validation Lists'!$B$232:$C$235,2,FALSE)</f>
        <v>#N/A</v>
      </c>
      <c r="BI127" s="68" t="e">
        <f>VLOOKUP(V127,'Validation Lists'!$B$229:$C$230,2,FALSE)</f>
        <v>#N/A</v>
      </c>
      <c r="BJ127" s="68" t="e">
        <f>VLOOKUP(W127,'Validation Lists'!$B$229:$C$230,2,FALSE)</f>
        <v>#N/A</v>
      </c>
      <c r="BK127" s="68" t="e">
        <f>VLOOKUP(X127,'Validation Lists'!$B$229:$C$230,2,FALSE)</f>
        <v>#N/A</v>
      </c>
      <c r="BL127" s="68" t="e">
        <f>VLOOKUP(Y127,'Validation Lists'!$B$229:$C$230,2,FALSE)</f>
        <v>#N/A</v>
      </c>
      <c r="BM127" s="68" t="e">
        <f>VLOOKUP(Z127,'Validation Lists'!$B$229:$C$230,2,FALSE)</f>
        <v>#N/A</v>
      </c>
      <c r="BN127" s="68" t="e">
        <f>VLOOKUP(AA127,'Validation Lists'!$B$229:$C$230,2,FALSE)</f>
        <v>#N/A</v>
      </c>
      <c r="BO127" s="68" t="e">
        <f>VLOOKUP(AB127,'Validation Lists'!$B$229:$C$230,2,FALSE)</f>
        <v>#N/A</v>
      </c>
      <c r="BP127" s="68" t="e">
        <f>VLOOKUP(AC127,'Validation Lists'!$B$229:$C$230,2,FALSE)</f>
        <v>#N/A</v>
      </c>
      <c r="BQ127" s="68" t="e">
        <f>VLOOKUP(AD127,'Validation Lists'!$B$229:$C$230,2,FALSE)</f>
        <v>#N/A</v>
      </c>
      <c r="BR127" s="68" t="e">
        <f>VLOOKUP(AE127,'Validation Lists'!$B$229:$C$230,2,FALSE)</f>
        <v>#N/A</v>
      </c>
      <c r="BS127" s="68" t="e">
        <f>VLOOKUP(AF127,'Validation Lists'!$B$229:$C$230,2,FALSE)</f>
        <v>#N/A</v>
      </c>
      <c r="BT127" s="68" t="e">
        <f>VLOOKUP(AG127,'Validation Lists'!$B$229:$C$230,2,FALSE)</f>
        <v>#N/A</v>
      </c>
      <c r="BU127" s="68" t="e">
        <f>VLOOKUP(AH127,'Validation Lists'!$B$229:$C$230,2,FALSE)</f>
        <v>#N/A</v>
      </c>
      <c r="BV127" s="68" t="e">
        <f>VLOOKUP(AI127,'Validation Lists'!$B$229:$C$230,2,FALSE)</f>
        <v>#N/A</v>
      </c>
      <c r="BW127" s="68" t="e">
        <f t="shared" si="4"/>
        <v>#N/A</v>
      </c>
    </row>
    <row r="128" spans="1:75" ht="77.5" customHeight="1" x14ac:dyDescent="0.15">
      <c r="A128" s="29"/>
      <c r="B128" s="29"/>
      <c r="C128" s="29"/>
      <c r="D128" s="29"/>
      <c r="E128" s="29"/>
      <c r="F128" s="30"/>
      <c r="G128" s="30"/>
      <c r="H128" s="52"/>
      <c r="I128" s="52"/>
      <c r="J128" s="52"/>
      <c r="K128" s="52"/>
      <c r="L128" s="52"/>
      <c r="M128" s="52"/>
      <c r="N128" s="52"/>
      <c r="O128" s="53"/>
      <c r="P128" s="53"/>
      <c r="Q128" s="53"/>
      <c r="R128" s="53"/>
      <c r="S128" s="53"/>
      <c r="T128" s="53"/>
      <c r="U128" s="53"/>
      <c r="V128" s="60"/>
      <c r="W128" s="60"/>
      <c r="X128" s="60"/>
      <c r="Y128" s="60"/>
      <c r="Z128" s="60"/>
      <c r="AA128" s="60"/>
      <c r="AB128" s="60"/>
      <c r="AC128" s="60"/>
      <c r="AD128" s="60"/>
      <c r="AE128" s="60"/>
      <c r="AF128" s="60"/>
      <c r="AG128" s="60"/>
      <c r="AH128" s="60"/>
      <c r="AI128" s="60"/>
      <c r="AJ128" s="58"/>
      <c r="AK128" s="58"/>
      <c r="AL128" s="58"/>
      <c r="AM128" s="58"/>
      <c r="AN128" s="58"/>
      <c r="AO128" s="58"/>
      <c r="AP128" s="58"/>
      <c r="AQ128" s="58"/>
      <c r="AR128" s="52" t="e">
        <f t="shared" si="3"/>
        <v>#N/A</v>
      </c>
      <c r="AS128" s="70" t="e">
        <f t="shared" si="5"/>
        <v>#N/A</v>
      </c>
      <c r="AZ128" s="68" t="e">
        <f>VLOOKUP(AJ128,'Validation Lists'!$B$232:$C$235,2,FALSE)</f>
        <v>#N/A</v>
      </c>
      <c r="BA128" s="68" t="e">
        <f>VLOOKUP(AK128,'Validation Lists'!$B$232:$C$235,2,FALSE)</f>
        <v>#N/A</v>
      </c>
      <c r="BB128" s="68" t="e">
        <f>VLOOKUP(AL128,'Validation Lists'!$B$232:$C$235,2,FALSE)</f>
        <v>#N/A</v>
      </c>
      <c r="BC128" s="68" t="e">
        <f>VLOOKUP(AM128,'Validation Lists'!$B$232:$C$235,2,FALSE)</f>
        <v>#N/A</v>
      </c>
      <c r="BD128" s="68" t="e">
        <f>VLOOKUP(AN128,'Validation Lists'!$B$232:$C$235,2,FALSE)</f>
        <v>#N/A</v>
      </c>
      <c r="BE128" s="68" t="e">
        <f>VLOOKUP(AO128,'Validation Lists'!$B$232:$C$235,2,FALSE)</f>
        <v>#N/A</v>
      </c>
      <c r="BF128" s="68" t="e">
        <f>VLOOKUP(AP128,'Validation Lists'!$B$232:$C$235,2,FALSE)</f>
        <v>#N/A</v>
      </c>
      <c r="BG128" s="68" t="e">
        <f>VLOOKUP(AQ128,'Validation Lists'!$B$232:$C$235,2,FALSE)</f>
        <v>#N/A</v>
      </c>
      <c r="BI128" s="68" t="e">
        <f>VLOOKUP(V128,'Validation Lists'!$B$229:$C$230,2,FALSE)</f>
        <v>#N/A</v>
      </c>
      <c r="BJ128" s="68" t="e">
        <f>VLOOKUP(W128,'Validation Lists'!$B$229:$C$230,2,FALSE)</f>
        <v>#N/A</v>
      </c>
      <c r="BK128" s="68" t="e">
        <f>VLOOKUP(X128,'Validation Lists'!$B$229:$C$230,2,FALSE)</f>
        <v>#N/A</v>
      </c>
      <c r="BL128" s="68" t="e">
        <f>VLOOKUP(Y128,'Validation Lists'!$B$229:$C$230,2,FALSE)</f>
        <v>#N/A</v>
      </c>
      <c r="BM128" s="68" t="e">
        <f>VLOOKUP(Z128,'Validation Lists'!$B$229:$C$230,2,FALSE)</f>
        <v>#N/A</v>
      </c>
      <c r="BN128" s="68" t="e">
        <f>VLOOKUP(AA128,'Validation Lists'!$B$229:$C$230,2,FALSE)</f>
        <v>#N/A</v>
      </c>
      <c r="BO128" s="68" t="e">
        <f>VLOOKUP(AB128,'Validation Lists'!$B$229:$C$230,2,FALSE)</f>
        <v>#N/A</v>
      </c>
      <c r="BP128" s="68" t="e">
        <f>VLOOKUP(AC128,'Validation Lists'!$B$229:$C$230,2,FALSE)</f>
        <v>#N/A</v>
      </c>
      <c r="BQ128" s="68" t="e">
        <f>VLOOKUP(AD128,'Validation Lists'!$B$229:$C$230,2,FALSE)</f>
        <v>#N/A</v>
      </c>
      <c r="BR128" s="68" t="e">
        <f>VLOOKUP(AE128,'Validation Lists'!$B$229:$C$230,2,FALSE)</f>
        <v>#N/A</v>
      </c>
      <c r="BS128" s="68" t="e">
        <f>VLOOKUP(AF128,'Validation Lists'!$B$229:$C$230,2,FALSE)</f>
        <v>#N/A</v>
      </c>
      <c r="BT128" s="68" t="e">
        <f>VLOOKUP(AG128,'Validation Lists'!$B$229:$C$230,2,FALSE)</f>
        <v>#N/A</v>
      </c>
      <c r="BU128" s="68" t="e">
        <f>VLOOKUP(AH128,'Validation Lists'!$B$229:$C$230,2,FALSE)</f>
        <v>#N/A</v>
      </c>
      <c r="BV128" s="68" t="e">
        <f>VLOOKUP(AI128,'Validation Lists'!$B$229:$C$230,2,FALSE)</f>
        <v>#N/A</v>
      </c>
      <c r="BW128" s="68" t="e">
        <f t="shared" si="4"/>
        <v>#N/A</v>
      </c>
    </row>
    <row r="129" spans="1:75" ht="77.5" customHeight="1" x14ac:dyDescent="0.15">
      <c r="A129" s="29"/>
      <c r="B129" s="29"/>
      <c r="C129" s="29"/>
      <c r="D129" s="29"/>
      <c r="E129" s="29"/>
      <c r="F129" s="30"/>
      <c r="G129" s="30"/>
      <c r="H129" s="52"/>
      <c r="I129" s="52"/>
      <c r="J129" s="52"/>
      <c r="K129" s="52"/>
      <c r="L129" s="52"/>
      <c r="M129" s="52"/>
      <c r="N129" s="52"/>
      <c r="O129" s="53"/>
      <c r="P129" s="53"/>
      <c r="Q129" s="53"/>
      <c r="R129" s="53"/>
      <c r="S129" s="53"/>
      <c r="T129" s="53"/>
      <c r="U129" s="53"/>
      <c r="V129" s="60"/>
      <c r="W129" s="60"/>
      <c r="X129" s="60"/>
      <c r="Y129" s="60"/>
      <c r="Z129" s="60"/>
      <c r="AA129" s="60"/>
      <c r="AB129" s="60"/>
      <c r="AC129" s="60"/>
      <c r="AD129" s="60"/>
      <c r="AE129" s="60"/>
      <c r="AF129" s="60"/>
      <c r="AG129" s="60"/>
      <c r="AH129" s="60"/>
      <c r="AI129" s="60"/>
      <c r="AJ129" s="58"/>
      <c r="AK129" s="58"/>
      <c r="AL129" s="58"/>
      <c r="AM129" s="58"/>
      <c r="AN129" s="58"/>
      <c r="AO129" s="58"/>
      <c r="AP129" s="58"/>
      <c r="AQ129" s="58"/>
      <c r="AR129" s="52" t="e">
        <f t="shared" si="3"/>
        <v>#N/A</v>
      </c>
      <c r="AS129" s="70" t="e">
        <f t="shared" si="5"/>
        <v>#N/A</v>
      </c>
      <c r="AZ129" s="68" t="e">
        <f>VLOOKUP(AJ129,'Validation Lists'!$B$232:$C$235,2,FALSE)</f>
        <v>#N/A</v>
      </c>
      <c r="BA129" s="68" t="e">
        <f>VLOOKUP(AK129,'Validation Lists'!$B$232:$C$235,2,FALSE)</f>
        <v>#N/A</v>
      </c>
      <c r="BB129" s="68" t="e">
        <f>VLOOKUP(AL129,'Validation Lists'!$B$232:$C$235,2,FALSE)</f>
        <v>#N/A</v>
      </c>
      <c r="BC129" s="68" t="e">
        <f>VLOOKUP(AM129,'Validation Lists'!$B$232:$C$235,2,FALSE)</f>
        <v>#N/A</v>
      </c>
      <c r="BD129" s="68" t="e">
        <f>VLOOKUP(AN129,'Validation Lists'!$B$232:$C$235,2,FALSE)</f>
        <v>#N/A</v>
      </c>
      <c r="BE129" s="68" t="e">
        <f>VLOOKUP(AO129,'Validation Lists'!$B$232:$C$235,2,FALSE)</f>
        <v>#N/A</v>
      </c>
      <c r="BF129" s="68" t="e">
        <f>VLOOKUP(AP129,'Validation Lists'!$B$232:$C$235,2,FALSE)</f>
        <v>#N/A</v>
      </c>
      <c r="BG129" s="68" t="e">
        <f>VLOOKUP(AQ129,'Validation Lists'!$B$232:$C$235,2,FALSE)</f>
        <v>#N/A</v>
      </c>
      <c r="BI129" s="68" t="e">
        <f>VLOOKUP(V129,'Validation Lists'!$B$229:$C$230,2,FALSE)</f>
        <v>#N/A</v>
      </c>
      <c r="BJ129" s="68" t="e">
        <f>VLOOKUP(W129,'Validation Lists'!$B$229:$C$230,2,FALSE)</f>
        <v>#N/A</v>
      </c>
      <c r="BK129" s="68" t="e">
        <f>VLOOKUP(X129,'Validation Lists'!$B$229:$C$230,2,FALSE)</f>
        <v>#N/A</v>
      </c>
      <c r="BL129" s="68" t="e">
        <f>VLOOKUP(Y129,'Validation Lists'!$B$229:$C$230,2,FALSE)</f>
        <v>#N/A</v>
      </c>
      <c r="BM129" s="68" t="e">
        <f>VLOOKUP(Z129,'Validation Lists'!$B$229:$C$230,2,FALSE)</f>
        <v>#N/A</v>
      </c>
      <c r="BN129" s="68" t="e">
        <f>VLOOKUP(AA129,'Validation Lists'!$B$229:$C$230,2,FALSE)</f>
        <v>#N/A</v>
      </c>
      <c r="BO129" s="68" t="e">
        <f>VLOOKUP(AB129,'Validation Lists'!$B$229:$C$230,2,FALSE)</f>
        <v>#N/A</v>
      </c>
      <c r="BP129" s="68" t="e">
        <f>VLOOKUP(AC129,'Validation Lists'!$B$229:$C$230,2,FALSE)</f>
        <v>#N/A</v>
      </c>
      <c r="BQ129" s="68" t="e">
        <f>VLOOKUP(AD129,'Validation Lists'!$B$229:$C$230,2,FALSE)</f>
        <v>#N/A</v>
      </c>
      <c r="BR129" s="68" t="e">
        <f>VLOOKUP(AE129,'Validation Lists'!$B$229:$C$230,2,FALSE)</f>
        <v>#N/A</v>
      </c>
      <c r="BS129" s="68" t="e">
        <f>VLOOKUP(AF129,'Validation Lists'!$B$229:$C$230,2,FALSE)</f>
        <v>#N/A</v>
      </c>
      <c r="BT129" s="68" t="e">
        <f>VLOOKUP(AG129,'Validation Lists'!$B$229:$C$230,2,FALSE)</f>
        <v>#N/A</v>
      </c>
      <c r="BU129" s="68" t="e">
        <f>VLOOKUP(AH129,'Validation Lists'!$B$229:$C$230,2,FALSE)</f>
        <v>#N/A</v>
      </c>
      <c r="BV129" s="68" t="e">
        <f>VLOOKUP(AI129,'Validation Lists'!$B$229:$C$230,2,FALSE)</f>
        <v>#N/A</v>
      </c>
      <c r="BW129" s="68" t="e">
        <f t="shared" si="4"/>
        <v>#N/A</v>
      </c>
    </row>
    <row r="130" spans="1:75" ht="77.5" customHeight="1" x14ac:dyDescent="0.15">
      <c r="A130" s="29"/>
      <c r="B130" s="29"/>
      <c r="C130" s="29"/>
      <c r="D130" s="29"/>
      <c r="E130" s="29"/>
      <c r="F130" s="30"/>
      <c r="G130" s="30"/>
      <c r="H130" s="52"/>
      <c r="I130" s="52"/>
      <c r="J130" s="52"/>
      <c r="K130" s="52"/>
      <c r="L130" s="52"/>
      <c r="M130" s="52"/>
      <c r="N130" s="52"/>
      <c r="O130" s="53"/>
      <c r="P130" s="53"/>
      <c r="Q130" s="53"/>
      <c r="R130" s="53"/>
      <c r="S130" s="53"/>
      <c r="T130" s="53"/>
      <c r="U130" s="53"/>
      <c r="V130" s="60"/>
      <c r="W130" s="60"/>
      <c r="X130" s="60"/>
      <c r="Y130" s="60"/>
      <c r="Z130" s="60"/>
      <c r="AA130" s="60"/>
      <c r="AB130" s="60"/>
      <c r="AC130" s="60"/>
      <c r="AD130" s="60"/>
      <c r="AE130" s="60"/>
      <c r="AF130" s="60"/>
      <c r="AG130" s="60"/>
      <c r="AH130" s="60"/>
      <c r="AI130" s="60"/>
      <c r="AJ130" s="58"/>
      <c r="AK130" s="58"/>
      <c r="AL130" s="58"/>
      <c r="AM130" s="58"/>
      <c r="AN130" s="58"/>
      <c r="AO130" s="58"/>
      <c r="AP130" s="58"/>
      <c r="AQ130" s="58"/>
      <c r="AR130" s="52" t="e">
        <f t="shared" si="3"/>
        <v>#N/A</v>
      </c>
      <c r="AS130" s="70" t="e">
        <f t="shared" si="5"/>
        <v>#N/A</v>
      </c>
      <c r="AZ130" s="68" t="e">
        <f>VLOOKUP(AJ130,'Validation Lists'!$B$232:$C$235,2,FALSE)</f>
        <v>#N/A</v>
      </c>
      <c r="BA130" s="68" t="e">
        <f>VLOOKUP(AK130,'Validation Lists'!$B$232:$C$235,2,FALSE)</f>
        <v>#N/A</v>
      </c>
      <c r="BB130" s="68" t="e">
        <f>VLOOKUP(AL130,'Validation Lists'!$B$232:$C$235,2,FALSE)</f>
        <v>#N/A</v>
      </c>
      <c r="BC130" s="68" t="e">
        <f>VLOOKUP(AM130,'Validation Lists'!$B$232:$C$235,2,FALSE)</f>
        <v>#N/A</v>
      </c>
      <c r="BD130" s="68" t="e">
        <f>VLOOKUP(AN130,'Validation Lists'!$B$232:$C$235,2,FALSE)</f>
        <v>#N/A</v>
      </c>
      <c r="BE130" s="68" t="e">
        <f>VLOOKUP(AO130,'Validation Lists'!$B$232:$C$235,2,FALSE)</f>
        <v>#N/A</v>
      </c>
      <c r="BF130" s="68" t="e">
        <f>VLOOKUP(AP130,'Validation Lists'!$B$232:$C$235,2,FALSE)</f>
        <v>#N/A</v>
      </c>
      <c r="BG130" s="68" t="e">
        <f>VLOOKUP(AQ130,'Validation Lists'!$B$232:$C$235,2,FALSE)</f>
        <v>#N/A</v>
      </c>
      <c r="BI130" s="68" t="e">
        <f>VLOOKUP(V130,'Validation Lists'!$B$229:$C$230,2,FALSE)</f>
        <v>#N/A</v>
      </c>
      <c r="BJ130" s="68" t="e">
        <f>VLOOKUP(W130,'Validation Lists'!$B$229:$C$230,2,FALSE)</f>
        <v>#N/A</v>
      </c>
      <c r="BK130" s="68" t="e">
        <f>VLOOKUP(X130,'Validation Lists'!$B$229:$C$230,2,FALSE)</f>
        <v>#N/A</v>
      </c>
      <c r="BL130" s="68" t="e">
        <f>VLOOKUP(Y130,'Validation Lists'!$B$229:$C$230,2,FALSE)</f>
        <v>#N/A</v>
      </c>
      <c r="BM130" s="68" t="e">
        <f>VLOOKUP(Z130,'Validation Lists'!$B$229:$C$230,2,FALSE)</f>
        <v>#N/A</v>
      </c>
      <c r="BN130" s="68" t="e">
        <f>VLOOKUP(AA130,'Validation Lists'!$B$229:$C$230,2,FALSE)</f>
        <v>#N/A</v>
      </c>
      <c r="BO130" s="68" t="e">
        <f>VLOOKUP(AB130,'Validation Lists'!$B$229:$C$230,2,FALSE)</f>
        <v>#N/A</v>
      </c>
      <c r="BP130" s="68" t="e">
        <f>VLOOKUP(AC130,'Validation Lists'!$B$229:$C$230,2,FALSE)</f>
        <v>#N/A</v>
      </c>
      <c r="BQ130" s="68" t="e">
        <f>VLOOKUP(AD130,'Validation Lists'!$B$229:$C$230,2,FALSE)</f>
        <v>#N/A</v>
      </c>
      <c r="BR130" s="68" t="e">
        <f>VLOOKUP(AE130,'Validation Lists'!$B$229:$C$230,2,FALSE)</f>
        <v>#N/A</v>
      </c>
      <c r="BS130" s="68" t="e">
        <f>VLOOKUP(AF130,'Validation Lists'!$B$229:$C$230,2,FALSE)</f>
        <v>#N/A</v>
      </c>
      <c r="BT130" s="68" t="e">
        <f>VLOOKUP(AG130,'Validation Lists'!$B$229:$C$230,2,FALSE)</f>
        <v>#N/A</v>
      </c>
      <c r="BU130" s="68" t="e">
        <f>VLOOKUP(AH130,'Validation Lists'!$B$229:$C$230,2,FALSE)</f>
        <v>#N/A</v>
      </c>
      <c r="BV130" s="68" t="e">
        <f>VLOOKUP(AI130,'Validation Lists'!$B$229:$C$230,2,FALSE)</f>
        <v>#N/A</v>
      </c>
      <c r="BW130" s="68" t="e">
        <f t="shared" si="4"/>
        <v>#N/A</v>
      </c>
    </row>
    <row r="131" spans="1:75" ht="77.5" customHeight="1" x14ac:dyDescent="0.15">
      <c r="A131" s="29"/>
      <c r="B131" s="29"/>
      <c r="C131" s="29"/>
      <c r="D131" s="29"/>
      <c r="E131" s="29"/>
      <c r="F131" s="30"/>
      <c r="G131" s="30"/>
      <c r="H131" s="52"/>
      <c r="I131" s="52"/>
      <c r="J131" s="52"/>
      <c r="K131" s="52"/>
      <c r="L131" s="52"/>
      <c r="M131" s="52"/>
      <c r="N131" s="52"/>
      <c r="O131" s="53"/>
      <c r="P131" s="53"/>
      <c r="Q131" s="53"/>
      <c r="R131" s="53"/>
      <c r="S131" s="53"/>
      <c r="T131" s="53"/>
      <c r="U131" s="53"/>
      <c r="V131" s="60"/>
      <c r="W131" s="60"/>
      <c r="X131" s="60"/>
      <c r="Y131" s="60"/>
      <c r="Z131" s="60"/>
      <c r="AA131" s="60"/>
      <c r="AB131" s="60"/>
      <c r="AC131" s="60"/>
      <c r="AD131" s="60"/>
      <c r="AE131" s="60"/>
      <c r="AF131" s="60"/>
      <c r="AG131" s="60"/>
      <c r="AH131" s="60"/>
      <c r="AI131" s="60"/>
      <c r="AJ131" s="58"/>
      <c r="AK131" s="58"/>
      <c r="AL131" s="58"/>
      <c r="AM131" s="58"/>
      <c r="AN131" s="58"/>
      <c r="AO131" s="58"/>
      <c r="AP131" s="58"/>
      <c r="AQ131" s="58"/>
      <c r="AR131" s="52" t="e">
        <f t="shared" si="3"/>
        <v>#N/A</v>
      </c>
      <c r="AS131" s="70" t="e">
        <f t="shared" si="5"/>
        <v>#N/A</v>
      </c>
      <c r="AZ131" s="68" t="e">
        <f>VLOOKUP(AJ131,'Validation Lists'!$B$232:$C$235,2,FALSE)</f>
        <v>#N/A</v>
      </c>
      <c r="BA131" s="68" t="e">
        <f>VLOOKUP(AK131,'Validation Lists'!$B$232:$C$235,2,FALSE)</f>
        <v>#N/A</v>
      </c>
      <c r="BB131" s="68" t="e">
        <f>VLOOKUP(AL131,'Validation Lists'!$B$232:$C$235,2,FALSE)</f>
        <v>#N/A</v>
      </c>
      <c r="BC131" s="68" t="e">
        <f>VLOOKUP(AM131,'Validation Lists'!$B$232:$C$235,2,FALSE)</f>
        <v>#N/A</v>
      </c>
      <c r="BD131" s="68" t="e">
        <f>VLOOKUP(AN131,'Validation Lists'!$B$232:$C$235,2,FALSE)</f>
        <v>#N/A</v>
      </c>
      <c r="BE131" s="68" t="e">
        <f>VLOOKUP(AO131,'Validation Lists'!$B$232:$C$235,2,FALSE)</f>
        <v>#N/A</v>
      </c>
      <c r="BF131" s="68" t="e">
        <f>VLOOKUP(AP131,'Validation Lists'!$B$232:$C$235,2,FALSE)</f>
        <v>#N/A</v>
      </c>
      <c r="BG131" s="68" t="e">
        <f>VLOOKUP(AQ131,'Validation Lists'!$B$232:$C$235,2,FALSE)</f>
        <v>#N/A</v>
      </c>
      <c r="BI131" s="68" t="e">
        <f>VLOOKUP(V131,'Validation Lists'!$B$229:$C$230,2,FALSE)</f>
        <v>#N/A</v>
      </c>
      <c r="BJ131" s="68" t="e">
        <f>VLOOKUP(W131,'Validation Lists'!$B$229:$C$230,2,FALSE)</f>
        <v>#N/A</v>
      </c>
      <c r="BK131" s="68" t="e">
        <f>VLOOKUP(X131,'Validation Lists'!$B$229:$C$230,2,FALSE)</f>
        <v>#N/A</v>
      </c>
      <c r="BL131" s="68" t="e">
        <f>VLOOKUP(Y131,'Validation Lists'!$B$229:$C$230,2,FALSE)</f>
        <v>#N/A</v>
      </c>
      <c r="BM131" s="68" t="e">
        <f>VLOOKUP(Z131,'Validation Lists'!$B$229:$C$230,2,FALSE)</f>
        <v>#N/A</v>
      </c>
      <c r="BN131" s="68" t="e">
        <f>VLOOKUP(AA131,'Validation Lists'!$B$229:$C$230,2,FALSE)</f>
        <v>#N/A</v>
      </c>
      <c r="BO131" s="68" t="e">
        <f>VLOOKUP(AB131,'Validation Lists'!$B$229:$C$230,2,FALSE)</f>
        <v>#N/A</v>
      </c>
      <c r="BP131" s="68" t="e">
        <f>VLOOKUP(AC131,'Validation Lists'!$B$229:$C$230,2,FALSE)</f>
        <v>#N/A</v>
      </c>
      <c r="BQ131" s="68" t="e">
        <f>VLOOKUP(AD131,'Validation Lists'!$B$229:$C$230,2,FALSE)</f>
        <v>#N/A</v>
      </c>
      <c r="BR131" s="68" t="e">
        <f>VLOOKUP(AE131,'Validation Lists'!$B$229:$C$230,2,FALSE)</f>
        <v>#N/A</v>
      </c>
      <c r="BS131" s="68" t="e">
        <f>VLOOKUP(AF131,'Validation Lists'!$B$229:$C$230,2,FALSE)</f>
        <v>#N/A</v>
      </c>
      <c r="BT131" s="68" t="e">
        <f>VLOOKUP(AG131,'Validation Lists'!$B$229:$C$230,2,FALSE)</f>
        <v>#N/A</v>
      </c>
      <c r="BU131" s="68" t="e">
        <f>VLOOKUP(AH131,'Validation Lists'!$B$229:$C$230,2,FALSE)</f>
        <v>#N/A</v>
      </c>
      <c r="BV131" s="68" t="e">
        <f>VLOOKUP(AI131,'Validation Lists'!$B$229:$C$230,2,FALSE)</f>
        <v>#N/A</v>
      </c>
      <c r="BW131" s="68" t="e">
        <f t="shared" si="4"/>
        <v>#N/A</v>
      </c>
    </row>
    <row r="132" spans="1:75" ht="77.5" customHeight="1" x14ac:dyDescent="0.15">
      <c r="A132" s="29"/>
      <c r="B132" s="29"/>
      <c r="C132" s="29"/>
      <c r="D132" s="29"/>
      <c r="E132" s="29"/>
      <c r="F132" s="30"/>
      <c r="G132" s="30"/>
      <c r="H132" s="52"/>
      <c r="I132" s="52"/>
      <c r="J132" s="52"/>
      <c r="K132" s="52"/>
      <c r="L132" s="52"/>
      <c r="M132" s="52"/>
      <c r="N132" s="52"/>
      <c r="O132" s="53"/>
      <c r="P132" s="53"/>
      <c r="Q132" s="53"/>
      <c r="R132" s="53"/>
      <c r="S132" s="53"/>
      <c r="T132" s="53"/>
      <c r="U132" s="53"/>
      <c r="V132" s="60"/>
      <c r="W132" s="60"/>
      <c r="X132" s="60"/>
      <c r="Y132" s="60"/>
      <c r="Z132" s="60"/>
      <c r="AA132" s="60"/>
      <c r="AB132" s="60"/>
      <c r="AC132" s="60"/>
      <c r="AD132" s="60"/>
      <c r="AE132" s="60"/>
      <c r="AF132" s="60"/>
      <c r="AG132" s="60"/>
      <c r="AH132" s="60"/>
      <c r="AI132" s="60"/>
      <c r="AJ132" s="58"/>
      <c r="AK132" s="58"/>
      <c r="AL132" s="58"/>
      <c r="AM132" s="58"/>
      <c r="AN132" s="58"/>
      <c r="AO132" s="58"/>
      <c r="AP132" s="58"/>
      <c r="AQ132" s="58"/>
      <c r="AR132" s="52" t="e">
        <f t="shared" ref="AR132:AR188" si="6">ROUND((AZ$2*AZ132+BA$2*BA132+BB$2*BB132+BC$2*BC132+BD$2*BD132+BE$2*BE132+BF$2*BF132+BG$2*BG132)/3,0)</f>
        <v>#N/A</v>
      </c>
      <c r="AS132" s="70" t="e">
        <f t="shared" si="5"/>
        <v>#N/A</v>
      </c>
      <c r="AZ132" s="68" t="e">
        <f>VLOOKUP(AJ132,'Validation Lists'!$B$232:$C$235,2,FALSE)</f>
        <v>#N/A</v>
      </c>
      <c r="BA132" s="68" t="e">
        <f>VLOOKUP(AK132,'Validation Lists'!$B$232:$C$235,2,FALSE)</f>
        <v>#N/A</v>
      </c>
      <c r="BB132" s="68" t="e">
        <f>VLOOKUP(AL132,'Validation Lists'!$B$232:$C$235,2,FALSE)</f>
        <v>#N/A</v>
      </c>
      <c r="BC132" s="68" t="e">
        <f>VLOOKUP(AM132,'Validation Lists'!$B$232:$C$235,2,FALSE)</f>
        <v>#N/A</v>
      </c>
      <c r="BD132" s="68" t="e">
        <f>VLOOKUP(AN132,'Validation Lists'!$B$232:$C$235,2,FALSE)</f>
        <v>#N/A</v>
      </c>
      <c r="BE132" s="68" t="e">
        <f>VLOOKUP(AO132,'Validation Lists'!$B$232:$C$235,2,FALSE)</f>
        <v>#N/A</v>
      </c>
      <c r="BF132" s="68" t="e">
        <f>VLOOKUP(AP132,'Validation Lists'!$B$232:$C$235,2,FALSE)</f>
        <v>#N/A</v>
      </c>
      <c r="BG132" s="68" t="e">
        <f>VLOOKUP(AQ132,'Validation Lists'!$B$232:$C$235,2,FALSE)</f>
        <v>#N/A</v>
      </c>
      <c r="BI132" s="68" t="e">
        <f>VLOOKUP(V132,'Validation Lists'!$B$229:$C$230,2,FALSE)</f>
        <v>#N/A</v>
      </c>
      <c r="BJ132" s="68" t="e">
        <f>VLOOKUP(W132,'Validation Lists'!$B$229:$C$230,2,FALSE)</f>
        <v>#N/A</v>
      </c>
      <c r="BK132" s="68" t="e">
        <f>VLOOKUP(X132,'Validation Lists'!$B$229:$C$230,2,FALSE)</f>
        <v>#N/A</v>
      </c>
      <c r="BL132" s="68" t="e">
        <f>VLOOKUP(Y132,'Validation Lists'!$B$229:$C$230,2,FALSE)</f>
        <v>#N/A</v>
      </c>
      <c r="BM132" s="68" t="e">
        <f>VLOOKUP(Z132,'Validation Lists'!$B$229:$C$230,2,FALSE)</f>
        <v>#N/A</v>
      </c>
      <c r="BN132" s="68" t="e">
        <f>VLOOKUP(AA132,'Validation Lists'!$B$229:$C$230,2,FALSE)</f>
        <v>#N/A</v>
      </c>
      <c r="BO132" s="68" t="e">
        <f>VLOOKUP(AB132,'Validation Lists'!$B$229:$C$230,2,FALSE)</f>
        <v>#N/A</v>
      </c>
      <c r="BP132" s="68" t="e">
        <f>VLOOKUP(AC132,'Validation Lists'!$B$229:$C$230,2,FALSE)</f>
        <v>#N/A</v>
      </c>
      <c r="BQ132" s="68" t="e">
        <f>VLOOKUP(AD132,'Validation Lists'!$B$229:$C$230,2,FALSE)</f>
        <v>#N/A</v>
      </c>
      <c r="BR132" s="68" t="e">
        <f>VLOOKUP(AE132,'Validation Lists'!$B$229:$C$230,2,FALSE)</f>
        <v>#N/A</v>
      </c>
      <c r="BS132" s="68" t="e">
        <f>VLOOKUP(AF132,'Validation Lists'!$B$229:$C$230,2,FALSE)</f>
        <v>#N/A</v>
      </c>
      <c r="BT132" s="68" t="e">
        <f>VLOOKUP(AG132,'Validation Lists'!$B$229:$C$230,2,FALSE)</f>
        <v>#N/A</v>
      </c>
      <c r="BU132" s="68" t="e">
        <f>VLOOKUP(AH132,'Validation Lists'!$B$229:$C$230,2,FALSE)</f>
        <v>#N/A</v>
      </c>
      <c r="BV132" s="68" t="e">
        <f>VLOOKUP(AI132,'Validation Lists'!$B$229:$C$230,2,FALSE)</f>
        <v>#N/A</v>
      </c>
      <c r="BW132" s="68" t="e">
        <f t="shared" ref="BW132:BW191" si="7">SUM(BI132:BV132)</f>
        <v>#N/A</v>
      </c>
    </row>
    <row r="133" spans="1:75" ht="77.5" customHeight="1" x14ac:dyDescent="0.15">
      <c r="A133" s="29"/>
      <c r="B133" s="29"/>
      <c r="C133" s="29"/>
      <c r="D133" s="29"/>
      <c r="E133" s="29"/>
      <c r="F133" s="30"/>
      <c r="G133" s="30"/>
      <c r="H133" s="52"/>
      <c r="I133" s="52"/>
      <c r="J133" s="52"/>
      <c r="K133" s="52"/>
      <c r="L133" s="52"/>
      <c r="M133" s="52"/>
      <c r="N133" s="52"/>
      <c r="O133" s="53"/>
      <c r="P133" s="53"/>
      <c r="Q133" s="53"/>
      <c r="R133" s="53"/>
      <c r="S133" s="53"/>
      <c r="T133" s="53"/>
      <c r="U133" s="53"/>
      <c r="V133" s="60"/>
      <c r="W133" s="60"/>
      <c r="X133" s="60"/>
      <c r="Y133" s="60"/>
      <c r="Z133" s="60"/>
      <c r="AA133" s="60"/>
      <c r="AB133" s="60"/>
      <c r="AC133" s="60"/>
      <c r="AD133" s="60"/>
      <c r="AE133" s="60"/>
      <c r="AF133" s="60"/>
      <c r="AG133" s="60"/>
      <c r="AH133" s="60"/>
      <c r="AI133" s="60"/>
      <c r="AJ133" s="58"/>
      <c r="AK133" s="58"/>
      <c r="AL133" s="58"/>
      <c r="AM133" s="58"/>
      <c r="AN133" s="58"/>
      <c r="AO133" s="58"/>
      <c r="AP133" s="58"/>
      <c r="AQ133" s="58"/>
      <c r="AR133" s="52" t="e">
        <f t="shared" si="6"/>
        <v>#N/A</v>
      </c>
      <c r="AS133" s="70" t="e">
        <f t="shared" ref="AS133:AS188" si="8">IF(BW133=14,"","This Project does not fully meet qualification criteria")</f>
        <v>#N/A</v>
      </c>
      <c r="AZ133" s="68" t="e">
        <f>VLOOKUP(AJ133,'Validation Lists'!$B$232:$C$235,2,FALSE)</f>
        <v>#N/A</v>
      </c>
      <c r="BA133" s="68" t="e">
        <f>VLOOKUP(AK133,'Validation Lists'!$B$232:$C$235,2,FALSE)</f>
        <v>#N/A</v>
      </c>
      <c r="BB133" s="68" t="e">
        <f>VLOOKUP(AL133,'Validation Lists'!$B$232:$C$235,2,FALSE)</f>
        <v>#N/A</v>
      </c>
      <c r="BC133" s="68" t="e">
        <f>VLOOKUP(AM133,'Validation Lists'!$B$232:$C$235,2,FALSE)</f>
        <v>#N/A</v>
      </c>
      <c r="BD133" s="68" t="e">
        <f>VLOOKUP(AN133,'Validation Lists'!$B$232:$C$235,2,FALSE)</f>
        <v>#N/A</v>
      </c>
      <c r="BE133" s="68" t="e">
        <f>VLOOKUP(AO133,'Validation Lists'!$B$232:$C$235,2,FALSE)</f>
        <v>#N/A</v>
      </c>
      <c r="BF133" s="68" t="e">
        <f>VLOOKUP(AP133,'Validation Lists'!$B$232:$C$235,2,FALSE)</f>
        <v>#N/A</v>
      </c>
      <c r="BG133" s="68" t="e">
        <f>VLOOKUP(AQ133,'Validation Lists'!$B$232:$C$235,2,FALSE)</f>
        <v>#N/A</v>
      </c>
      <c r="BI133" s="68" t="e">
        <f>VLOOKUP(V133,'Validation Lists'!$B$229:$C$230,2,FALSE)</f>
        <v>#N/A</v>
      </c>
      <c r="BJ133" s="68" t="e">
        <f>VLOOKUP(W133,'Validation Lists'!$B$229:$C$230,2,FALSE)</f>
        <v>#N/A</v>
      </c>
      <c r="BK133" s="68" t="e">
        <f>VLOOKUP(X133,'Validation Lists'!$B$229:$C$230,2,FALSE)</f>
        <v>#N/A</v>
      </c>
      <c r="BL133" s="68" t="e">
        <f>VLOOKUP(Y133,'Validation Lists'!$B$229:$C$230,2,FALSE)</f>
        <v>#N/A</v>
      </c>
      <c r="BM133" s="68" t="e">
        <f>VLOOKUP(Z133,'Validation Lists'!$B$229:$C$230,2,FALSE)</f>
        <v>#N/A</v>
      </c>
      <c r="BN133" s="68" t="e">
        <f>VLOOKUP(AA133,'Validation Lists'!$B$229:$C$230,2,FALSE)</f>
        <v>#N/A</v>
      </c>
      <c r="BO133" s="68" t="e">
        <f>VLOOKUP(AB133,'Validation Lists'!$B$229:$C$230,2,FALSE)</f>
        <v>#N/A</v>
      </c>
      <c r="BP133" s="68" t="e">
        <f>VLOOKUP(AC133,'Validation Lists'!$B$229:$C$230,2,FALSE)</f>
        <v>#N/A</v>
      </c>
      <c r="BQ133" s="68" t="e">
        <f>VLOOKUP(AD133,'Validation Lists'!$B$229:$C$230,2,FALSE)</f>
        <v>#N/A</v>
      </c>
      <c r="BR133" s="68" t="e">
        <f>VLOOKUP(AE133,'Validation Lists'!$B$229:$C$230,2,FALSE)</f>
        <v>#N/A</v>
      </c>
      <c r="BS133" s="68" t="e">
        <f>VLOOKUP(AF133,'Validation Lists'!$B$229:$C$230,2,FALSE)</f>
        <v>#N/A</v>
      </c>
      <c r="BT133" s="68" t="e">
        <f>VLOOKUP(AG133,'Validation Lists'!$B$229:$C$230,2,FALSE)</f>
        <v>#N/A</v>
      </c>
      <c r="BU133" s="68" t="e">
        <f>VLOOKUP(AH133,'Validation Lists'!$B$229:$C$230,2,FALSE)</f>
        <v>#N/A</v>
      </c>
      <c r="BV133" s="68" t="e">
        <f>VLOOKUP(AI133,'Validation Lists'!$B$229:$C$230,2,FALSE)</f>
        <v>#N/A</v>
      </c>
      <c r="BW133" s="68" t="e">
        <f t="shared" si="7"/>
        <v>#N/A</v>
      </c>
    </row>
    <row r="134" spans="1:75" ht="77.5" customHeight="1" x14ac:dyDescent="0.15">
      <c r="A134" s="29"/>
      <c r="B134" s="29"/>
      <c r="C134" s="29"/>
      <c r="D134" s="29"/>
      <c r="E134" s="29"/>
      <c r="F134" s="30"/>
      <c r="G134" s="30"/>
      <c r="H134" s="52"/>
      <c r="I134" s="52"/>
      <c r="J134" s="52"/>
      <c r="K134" s="52"/>
      <c r="L134" s="52"/>
      <c r="M134" s="52"/>
      <c r="N134" s="52"/>
      <c r="O134" s="53"/>
      <c r="P134" s="53"/>
      <c r="Q134" s="53"/>
      <c r="R134" s="53"/>
      <c r="S134" s="53"/>
      <c r="T134" s="53"/>
      <c r="U134" s="53"/>
      <c r="V134" s="60"/>
      <c r="W134" s="60"/>
      <c r="X134" s="60"/>
      <c r="Y134" s="60"/>
      <c r="Z134" s="60"/>
      <c r="AA134" s="60"/>
      <c r="AB134" s="60"/>
      <c r="AC134" s="60"/>
      <c r="AD134" s="60"/>
      <c r="AE134" s="60"/>
      <c r="AF134" s="60"/>
      <c r="AG134" s="60"/>
      <c r="AH134" s="60"/>
      <c r="AI134" s="60"/>
      <c r="AJ134" s="58"/>
      <c r="AK134" s="58"/>
      <c r="AL134" s="58"/>
      <c r="AM134" s="58"/>
      <c r="AN134" s="58"/>
      <c r="AO134" s="58"/>
      <c r="AP134" s="58"/>
      <c r="AQ134" s="58"/>
      <c r="AR134" s="52" t="e">
        <f t="shared" si="6"/>
        <v>#N/A</v>
      </c>
      <c r="AS134" s="70" t="e">
        <f t="shared" si="8"/>
        <v>#N/A</v>
      </c>
      <c r="AZ134" s="68" t="e">
        <f>VLOOKUP(AJ134,'Validation Lists'!$B$232:$C$235,2,FALSE)</f>
        <v>#N/A</v>
      </c>
      <c r="BA134" s="68" t="e">
        <f>VLOOKUP(AK134,'Validation Lists'!$B$232:$C$235,2,FALSE)</f>
        <v>#N/A</v>
      </c>
      <c r="BB134" s="68" t="e">
        <f>VLOOKUP(AL134,'Validation Lists'!$B$232:$C$235,2,FALSE)</f>
        <v>#N/A</v>
      </c>
      <c r="BC134" s="68" t="e">
        <f>VLOOKUP(AM134,'Validation Lists'!$B$232:$C$235,2,FALSE)</f>
        <v>#N/A</v>
      </c>
      <c r="BD134" s="68" t="e">
        <f>VLOOKUP(AN134,'Validation Lists'!$B$232:$C$235,2,FALSE)</f>
        <v>#N/A</v>
      </c>
      <c r="BE134" s="68" t="e">
        <f>VLOOKUP(AO134,'Validation Lists'!$B$232:$C$235,2,FALSE)</f>
        <v>#N/A</v>
      </c>
      <c r="BF134" s="68" t="e">
        <f>VLOOKUP(AP134,'Validation Lists'!$B$232:$C$235,2,FALSE)</f>
        <v>#N/A</v>
      </c>
      <c r="BG134" s="68" t="e">
        <f>VLOOKUP(AQ134,'Validation Lists'!$B$232:$C$235,2,FALSE)</f>
        <v>#N/A</v>
      </c>
      <c r="BI134" s="68" t="e">
        <f>VLOOKUP(V134,'Validation Lists'!$B$229:$C$230,2,FALSE)</f>
        <v>#N/A</v>
      </c>
      <c r="BJ134" s="68" t="e">
        <f>VLOOKUP(W134,'Validation Lists'!$B$229:$C$230,2,FALSE)</f>
        <v>#N/A</v>
      </c>
      <c r="BK134" s="68" t="e">
        <f>VLOOKUP(X134,'Validation Lists'!$B$229:$C$230,2,FALSE)</f>
        <v>#N/A</v>
      </c>
      <c r="BL134" s="68" t="e">
        <f>VLOOKUP(Y134,'Validation Lists'!$B$229:$C$230,2,FALSE)</f>
        <v>#N/A</v>
      </c>
      <c r="BM134" s="68" t="e">
        <f>VLOOKUP(Z134,'Validation Lists'!$B$229:$C$230,2,FALSE)</f>
        <v>#N/A</v>
      </c>
      <c r="BN134" s="68" t="e">
        <f>VLOOKUP(AA134,'Validation Lists'!$B$229:$C$230,2,FALSE)</f>
        <v>#N/A</v>
      </c>
      <c r="BO134" s="68" t="e">
        <f>VLOOKUP(AB134,'Validation Lists'!$B$229:$C$230,2,FALSE)</f>
        <v>#N/A</v>
      </c>
      <c r="BP134" s="68" t="e">
        <f>VLOOKUP(AC134,'Validation Lists'!$B$229:$C$230,2,FALSE)</f>
        <v>#N/A</v>
      </c>
      <c r="BQ134" s="68" t="e">
        <f>VLOOKUP(AD134,'Validation Lists'!$B$229:$C$230,2,FALSE)</f>
        <v>#N/A</v>
      </c>
      <c r="BR134" s="68" t="e">
        <f>VLOOKUP(AE134,'Validation Lists'!$B$229:$C$230,2,FALSE)</f>
        <v>#N/A</v>
      </c>
      <c r="BS134" s="68" t="e">
        <f>VLOOKUP(AF134,'Validation Lists'!$B$229:$C$230,2,FALSE)</f>
        <v>#N/A</v>
      </c>
      <c r="BT134" s="68" t="e">
        <f>VLOOKUP(AG134,'Validation Lists'!$B$229:$C$230,2,FALSE)</f>
        <v>#N/A</v>
      </c>
      <c r="BU134" s="68" t="e">
        <f>VLOOKUP(AH134,'Validation Lists'!$B$229:$C$230,2,FALSE)</f>
        <v>#N/A</v>
      </c>
      <c r="BV134" s="68" t="e">
        <f>VLOOKUP(AI134,'Validation Lists'!$B$229:$C$230,2,FALSE)</f>
        <v>#N/A</v>
      </c>
      <c r="BW134" s="68" t="e">
        <f t="shared" si="7"/>
        <v>#N/A</v>
      </c>
    </row>
    <row r="135" spans="1:75" ht="77.5" customHeight="1" x14ac:dyDescent="0.15">
      <c r="A135" s="29"/>
      <c r="B135" s="29"/>
      <c r="C135" s="29"/>
      <c r="D135" s="29"/>
      <c r="E135" s="29"/>
      <c r="F135" s="30"/>
      <c r="G135" s="30"/>
      <c r="H135" s="52"/>
      <c r="I135" s="52"/>
      <c r="J135" s="52"/>
      <c r="K135" s="52"/>
      <c r="L135" s="52"/>
      <c r="M135" s="52"/>
      <c r="N135" s="52"/>
      <c r="O135" s="53"/>
      <c r="P135" s="53"/>
      <c r="Q135" s="53"/>
      <c r="R135" s="53"/>
      <c r="S135" s="53"/>
      <c r="T135" s="53"/>
      <c r="U135" s="53"/>
      <c r="V135" s="60"/>
      <c r="W135" s="60"/>
      <c r="X135" s="60"/>
      <c r="Y135" s="60"/>
      <c r="Z135" s="60"/>
      <c r="AA135" s="60"/>
      <c r="AB135" s="60"/>
      <c r="AC135" s="60"/>
      <c r="AD135" s="60"/>
      <c r="AE135" s="60"/>
      <c r="AF135" s="60"/>
      <c r="AG135" s="60"/>
      <c r="AH135" s="60"/>
      <c r="AI135" s="60"/>
      <c r="AJ135" s="58"/>
      <c r="AK135" s="58"/>
      <c r="AL135" s="58"/>
      <c r="AM135" s="58"/>
      <c r="AN135" s="58"/>
      <c r="AO135" s="58"/>
      <c r="AP135" s="58"/>
      <c r="AQ135" s="58"/>
      <c r="AR135" s="52" t="e">
        <f t="shared" si="6"/>
        <v>#N/A</v>
      </c>
      <c r="AS135" s="70" t="e">
        <f t="shared" si="8"/>
        <v>#N/A</v>
      </c>
      <c r="AZ135" s="68" t="e">
        <f>VLOOKUP(AJ135,'Validation Lists'!$B$232:$C$235,2,FALSE)</f>
        <v>#N/A</v>
      </c>
      <c r="BA135" s="68" t="e">
        <f>VLOOKUP(AK135,'Validation Lists'!$B$232:$C$235,2,FALSE)</f>
        <v>#N/A</v>
      </c>
      <c r="BB135" s="68" t="e">
        <f>VLOOKUP(AL135,'Validation Lists'!$B$232:$C$235,2,FALSE)</f>
        <v>#N/A</v>
      </c>
      <c r="BC135" s="68" t="e">
        <f>VLOOKUP(AM135,'Validation Lists'!$B$232:$C$235,2,FALSE)</f>
        <v>#N/A</v>
      </c>
      <c r="BD135" s="68" t="e">
        <f>VLOOKUP(AN135,'Validation Lists'!$B$232:$C$235,2,FALSE)</f>
        <v>#N/A</v>
      </c>
      <c r="BE135" s="68" t="e">
        <f>VLOOKUP(AO135,'Validation Lists'!$B$232:$C$235,2,FALSE)</f>
        <v>#N/A</v>
      </c>
      <c r="BF135" s="68" t="e">
        <f>VLOOKUP(AP135,'Validation Lists'!$B$232:$C$235,2,FALSE)</f>
        <v>#N/A</v>
      </c>
      <c r="BG135" s="68" t="e">
        <f>VLOOKUP(AQ135,'Validation Lists'!$B$232:$C$235,2,FALSE)</f>
        <v>#N/A</v>
      </c>
      <c r="BI135" s="68" t="e">
        <f>VLOOKUP(V135,'Validation Lists'!$B$229:$C$230,2,FALSE)</f>
        <v>#N/A</v>
      </c>
      <c r="BJ135" s="68" t="e">
        <f>VLOOKUP(W135,'Validation Lists'!$B$229:$C$230,2,FALSE)</f>
        <v>#N/A</v>
      </c>
      <c r="BK135" s="68" t="e">
        <f>VLOOKUP(X135,'Validation Lists'!$B$229:$C$230,2,FALSE)</f>
        <v>#N/A</v>
      </c>
      <c r="BL135" s="68" t="e">
        <f>VLOOKUP(Y135,'Validation Lists'!$B$229:$C$230,2,FALSE)</f>
        <v>#N/A</v>
      </c>
      <c r="BM135" s="68" t="e">
        <f>VLOOKUP(Z135,'Validation Lists'!$B$229:$C$230,2,FALSE)</f>
        <v>#N/A</v>
      </c>
      <c r="BN135" s="68" t="e">
        <f>VLOOKUP(AA135,'Validation Lists'!$B$229:$C$230,2,FALSE)</f>
        <v>#N/A</v>
      </c>
      <c r="BO135" s="68" t="e">
        <f>VLOOKUP(AB135,'Validation Lists'!$B$229:$C$230,2,FALSE)</f>
        <v>#N/A</v>
      </c>
      <c r="BP135" s="68" t="e">
        <f>VLOOKUP(AC135,'Validation Lists'!$B$229:$C$230,2,FALSE)</f>
        <v>#N/A</v>
      </c>
      <c r="BQ135" s="68" t="e">
        <f>VLOOKUP(AD135,'Validation Lists'!$B$229:$C$230,2,FALSE)</f>
        <v>#N/A</v>
      </c>
      <c r="BR135" s="68" t="e">
        <f>VLOOKUP(AE135,'Validation Lists'!$B$229:$C$230,2,FALSE)</f>
        <v>#N/A</v>
      </c>
      <c r="BS135" s="68" t="e">
        <f>VLOOKUP(AF135,'Validation Lists'!$B$229:$C$230,2,FALSE)</f>
        <v>#N/A</v>
      </c>
      <c r="BT135" s="68" t="e">
        <f>VLOOKUP(AG135,'Validation Lists'!$B$229:$C$230,2,FALSE)</f>
        <v>#N/A</v>
      </c>
      <c r="BU135" s="68" t="e">
        <f>VLOOKUP(AH135,'Validation Lists'!$B$229:$C$230,2,FALSE)</f>
        <v>#N/A</v>
      </c>
      <c r="BV135" s="68" t="e">
        <f>VLOOKUP(AI135,'Validation Lists'!$B$229:$C$230,2,FALSE)</f>
        <v>#N/A</v>
      </c>
      <c r="BW135" s="68" t="e">
        <f t="shared" si="7"/>
        <v>#N/A</v>
      </c>
    </row>
    <row r="136" spans="1:75" ht="77.5" customHeight="1" x14ac:dyDescent="0.15">
      <c r="A136" s="29"/>
      <c r="B136" s="29"/>
      <c r="C136" s="29"/>
      <c r="D136" s="29"/>
      <c r="E136" s="29"/>
      <c r="F136" s="30"/>
      <c r="G136" s="30"/>
      <c r="H136" s="52"/>
      <c r="I136" s="52"/>
      <c r="J136" s="52"/>
      <c r="K136" s="52"/>
      <c r="L136" s="52"/>
      <c r="M136" s="52"/>
      <c r="N136" s="52"/>
      <c r="O136" s="53"/>
      <c r="P136" s="53"/>
      <c r="Q136" s="53"/>
      <c r="R136" s="53"/>
      <c r="S136" s="53"/>
      <c r="T136" s="53"/>
      <c r="U136" s="53"/>
      <c r="V136" s="60"/>
      <c r="W136" s="60"/>
      <c r="X136" s="60"/>
      <c r="Y136" s="60"/>
      <c r="Z136" s="60"/>
      <c r="AA136" s="60"/>
      <c r="AB136" s="60"/>
      <c r="AC136" s="60"/>
      <c r="AD136" s="60"/>
      <c r="AE136" s="60"/>
      <c r="AF136" s="60"/>
      <c r="AG136" s="60"/>
      <c r="AH136" s="60"/>
      <c r="AI136" s="60"/>
      <c r="AJ136" s="58"/>
      <c r="AK136" s="58"/>
      <c r="AL136" s="58"/>
      <c r="AM136" s="58"/>
      <c r="AN136" s="58"/>
      <c r="AO136" s="58"/>
      <c r="AP136" s="58"/>
      <c r="AQ136" s="58"/>
      <c r="AR136" s="52" t="e">
        <f t="shared" si="6"/>
        <v>#N/A</v>
      </c>
      <c r="AS136" s="70" t="e">
        <f t="shared" si="8"/>
        <v>#N/A</v>
      </c>
      <c r="AZ136" s="68" t="e">
        <f>VLOOKUP(AJ136,'Validation Lists'!$B$232:$C$235,2,FALSE)</f>
        <v>#N/A</v>
      </c>
      <c r="BA136" s="68" t="e">
        <f>VLOOKUP(AK136,'Validation Lists'!$B$232:$C$235,2,FALSE)</f>
        <v>#N/A</v>
      </c>
      <c r="BB136" s="68" t="e">
        <f>VLOOKUP(AL136,'Validation Lists'!$B$232:$C$235,2,FALSE)</f>
        <v>#N/A</v>
      </c>
      <c r="BC136" s="68" t="e">
        <f>VLOOKUP(AM136,'Validation Lists'!$B$232:$C$235,2,FALSE)</f>
        <v>#N/A</v>
      </c>
      <c r="BD136" s="68" t="e">
        <f>VLOOKUP(AN136,'Validation Lists'!$B$232:$C$235,2,FALSE)</f>
        <v>#N/A</v>
      </c>
      <c r="BE136" s="68" t="e">
        <f>VLOOKUP(AO136,'Validation Lists'!$B$232:$C$235,2,FALSE)</f>
        <v>#N/A</v>
      </c>
      <c r="BF136" s="68" t="e">
        <f>VLOOKUP(AP136,'Validation Lists'!$B$232:$C$235,2,FALSE)</f>
        <v>#N/A</v>
      </c>
      <c r="BG136" s="68" t="e">
        <f>VLOOKUP(AQ136,'Validation Lists'!$B$232:$C$235,2,FALSE)</f>
        <v>#N/A</v>
      </c>
      <c r="BI136" s="68" t="e">
        <f>VLOOKUP(V136,'Validation Lists'!$B$229:$C$230,2,FALSE)</f>
        <v>#N/A</v>
      </c>
      <c r="BJ136" s="68" t="e">
        <f>VLOOKUP(W136,'Validation Lists'!$B$229:$C$230,2,FALSE)</f>
        <v>#N/A</v>
      </c>
      <c r="BK136" s="68" t="e">
        <f>VLOOKUP(X136,'Validation Lists'!$B$229:$C$230,2,FALSE)</f>
        <v>#N/A</v>
      </c>
      <c r="BL136" s="68" t="e">
        <f>VLOOKUP(Y136,'Validation Lists'!$B$229:$C$230,2,FALSE)</f>
        <v>#N/A</v>
      </c>
      <c r="BM136" s="68" t="e">
        <f>VLOOKUP(Z136,'Validation Lists'!$B$229:$C$230,2,FALSE)</f>
        <v>#N/A</v>
      </c>
      <c r="BN136" s="68" t="e">
        <f>VLOOKUP(AA136,'Validation Lists'!$B$229:$C$230,2,FALSE)</f>
        <v>#N/A</v>
      </c>
      <c r="BO136" s="68" t="e">
        <f>VLOOKUP(AB136,'Validation Lists'!$B$229:$C$230,2,FALSE)</f>
        <v>#N/A</v>
      </c>
      <c r="BP136" s="68" t="e">
        <f>VLOOKUP(AC136,'Validation Lists'!$B$229:$C$230,2,FALSE)</f>
        <v>#N/A</v>
      </c>
      <c r="BQ136" s="68" t="e">
        <f>VLOOKUP(AD136,'Validation Lists'!$B$229:$C$230,2,FALSE)</f>
        <v>#N/A</v>
      </c>
      <c r="BR136" s="68" t="e">
        <f>VLOOKUP(AE136,'Validation Lists'!$B$229:$C$230,2,FALSE)</f>
        <v>#N/A</v>
      </c>
      <c r="BS136" s="68" t="e">
        <f>VLOOKUP(AF136,'Validation Lists'!$B$229:$C$230,2,FALSE)</f>
        <v>#N/A</v>
      </c>
      <c r="BT136" s="68" t="e">
        <f>VLOOKUP(AG136,'Validation Lists'!$B$229:$C$230,2,FALSE)</f>
        <v>#N/A</v>
      </c>
      <c r="BU136" s="68" t="e">
        <f>VLOOKUP(AH136,'Validation Lists'!$B$229:$C$230,2,FALSE)</f>
        <v>#N/A</v>
      </c>
      <c r="BV136" s="68" t="e">
        <f>VLOOKUP(AI136,'Validation Lists'!$B$229:$C$230,2,FALSE)</f>
        <v>#N/A</v>
      </c>
      <c r="BW136" s="68" t="e">
        <f t="shared" si="7"/>
        <v>#N/A</v>
      </c>
    </row>
    <row r="137" spans="1:75" ht="77.5" customHeight="1" x14ac:dyDescent="0.15">
      <c r="A137" s="29"/>
      <c r="B137" s="29"/>
      <c r="C137" s="29"/>
      <c r="D137" s="29"/>
      <c r="E137" s="29"/>
      <c r="F137" s="30"/>
      <c r="G137" s="30"/>
      <c r="H137" s="52"/>
      <c r="I137" s="52"/>
      <c r="J137" s="52"/>
      <c r="K137" s="52"/>
      <c r="L137" s="52"/>
      <c r="M137" s="52"/>
      <c r="N137" s="52"/>
      <c r="O137" s="53"/>
      <c r="P137" s="53"/>
      <c r="Q137" s="53"/>
      <c r="R137" s="53"/>
      <c r="S137" s="53"/>
      <c r="T137" s="53"/>
      <c r="U137" s="53"/>
      <c r="V137" s="60"/>
      <c r="W137" s="60"/>
      <c r="X137" s="60"/>
      <c r="Y137" s="60"/>
      <c r="Z137" s="60"/>
      <c r="AA137" s="60"/>
      <c r="AB137" s="60"/>
      <c r="AC137" s="60"/>
      <c r="AD137" s="60"/>
      <c r="AE137" s="60"/>
      <c r="AF137" s="60"/>
      <c r="AG137" s="60"/>
      <c r="AH137" s="60"/>
      <c r="AI137" s="60"/>
      <c r="AJ137" s="58"/>
      <c r="AK137" s="58"/>
      <c r="AL137" s="58"/>
      <c r="AM137" s="58"/>
      <c r="AN137" s="58"/>
      <c r="AO137" s="58"/>
      <c r="AP137" s="58"/>
      <c r="AQ137" s="58"/>
      <c r="AR137" s="52" t="e">
        <f t="shared" si="6"/>
        <v>#N/A</v>
      </c>
      <c r="AS137" s="70" t="e">
        <f t="shared" si="8"/>
        <v>#N/A</v>
      </c>
      <c r="AZ137" s="68" t="e">
        <f>VLOOKUP(AJ137,'Validation Lists'!$B$232:$C$235,2,FALSE)</f>
        <v>#N/A</v>
      </c>
      <c r="BA137" s="68" t="e">
        <f>VLOOKUP(AK137,'Validation Lists'!$B$232:$C$235,2,FALSE)</f>
        <v>#N/A</v>
      </c>
      <c r="BB137" s="68" t="e">
        <f>VLOOKUP(AL137,'Validation Lists'!$B$232:$C$235,2,FALSE)</f>
        <v>#N/A</v>
      </c>
      <c r="BC137" s="68" t="e">
        <f>VLOOKUP(AM137,'Validation Lists'!$B$232:$C$235,2,FALSE)</f>
        <v>#N/A</v>
      </c>
      <c r="BD137" s="68" t="e">
        <f>VLOOKUP(AN137,'Validation Lists'!$B$232:$C$235,2,FALSE)</f>
        <v>#N/A</v>
      </c>
      <c r="BE137" s="68" t="e">
        <f>VLOOKUP(AO137,'Validation Lists'!$B$232:$C$235,2,FALSE)</f>
        <v>#N/A</v>
      </c>
      <c r="BF137" s="68" t="e">
        <f>VLOOKUP(AP137,'Validation Lists'!$B$232:$C$235,2,FALSE)</f>
        <v>#N/A</v>
      </c>
      <c r="BG137" s="68" t="e">
        <f>VLOOKUP(AQ137,'Validation Lists'!$B$232:$C$235,2,FALSE)</f>
        <v>#N/A</v>
      </c>
      <c r="BI137" s="68" t="e">
        <f>VLOOKUP(V137,'Validation Lists'!$B$229:$C$230,2,FALSE)</f>
        <v>#N/A</v>
      </c>
      <c r="BJ137" s="68" t="e">
        <f>VLOOKUP(W137,'Validation Lists'!$B$229:$C$230,2,FALSE)</f>
        <v>#N/A</v>
      </c>
      <c r="BK137" s="68" t="e">
        <f>VLOOKUP(X137,'Validation Lists'!$B$229:$C$230,2,FALSE)</f>
        <v>#N/A</v>
      </c>
      <c r="BL137" s="68" t="e">
        <f>VLOOKUP(Y137,'Validation Lists'!$B$229:$C$230,2,FALSE)</f>
        <v>#N/A</v>
      </c>
      <c r="BM137" s="68" t="e">
        <f>VLOOKUP(Z137,'Validation Lists'!$B$229:$C$230,2,FALSE)</f>
        <v>#N/A</v>
      </c>
      <c r="BN137" s="68" t="e">
        <f>VLOOKUP(AA137,'Validation Lists'!$B$229:$C$230,2,FALSE)</f>
        <v>#N/A</v>
      </c>
      <c r="BO137" s="68" t="e">
        <f>VLOOKUP(AB137,'Validation Lists'!$B$229:$C$230,2,FALSE)</f>
        <v>#N/A</v>
      </c>
      <c r="BP137" s="68" t="e">
        <f>VLOOKUP(AC137,'Validation Lists'!$B$229:$C$230,2,FALSE)</f>
        <v>#N/A</v>
      </c>
      <c r="BQ137" s="68" t="e">
        <f>VLOOKUP(AD137,'Validation Lists'!$B$229:$C$230,2,FALSE)</f>
        <v>#N/A</v>
      </c>
      <c r="BR137" s="68" t="e">
        <f>VLOOKUP(AE137,'Validation Lists'!$B$229:$C$230,2,FALSE)</f>
        <v>#N/A</v>
      </c>
      <c r="BS137" s="68" t="e">
        <f>VLOOKUP(AF137,'Validation Lists'!$B$229:$C$230,2,FALSE)</f>
        <v>#N/A</v>
      </c>
      <c r="BT137" s="68" t="e">
        <f>VLOOKUP(AG137,'Validation Lists'!$B$229:$C$230,2,FALSE)</f>
        <v>#N/A</v>
      </c>
      <c r="BU137" s="68" t="e">
        <f>VLOOKUP(AH137,'Validation Lists'!$B$229:$C$230,2,FALSE)</f>
        <v>#N/A</v>
      </c>
      <c r="BV137" s="68" t="e">
        <f>VLOOKUP(AI137,'Validation Lists'!$B$229:$C$230,2,FALSE)</f>
        <v>#N/A</v>
      </c>
      <c r="BW137" s="68" t="e">
        <f t="shared" si="7"/>
        <v>#N/A</v>
      </c>
    </row>
    <row r="138" spans="1:75" ht="77.5" customHeight="1" x14ac:dyDescent="0.15">
      <c r="A138" s="29"/>
      <c r="B138" s="29"/>
      <c r="C138" s="29"/>
      <c r="D138" s="29"/>
      <c r="E138" s="29"/>
      <c r="F138" s="30"/>
      <c r="G138" s="30"/>
      <c r="H138" s="52"/>
      <c r="I138" s="52"/>
      <c r="J138" s="52"/>
      <c r="K138" s="52"/>
      <c r="L138" s="52"/>
      <c r="M138" s="52"/>
      <c r="N138" s="52"/>
      <c r="O138" s="53"/>
      <c r="P138" s="53"/>
      <c r="Q138" s="53"/>
      <c r="R138" s="53"/>
      <c r="S138" s="53"/>
      <c r="T138" s="53"/>
      <c r="U138" s="53"/>
      <c r="V138" s="60"/>
      <c r="W138" s="60"/>
      <c r="X138" s="60"/>
      <c r="Y138" s="60"/>
      <c r="Z138" s="60"/>
      <c r="AA138" s="60"/>
      <c r="AB138" s="60"/>
      <c r="AC138" s="60"/>
      <c r="AD138" s="60"/>
      <c r="AE138" s="60"/>
      <c r="AF138" s="60"/>
      <c r="AG138" s="60"/>
      <c r="AH138" s="60"/>
      <c r="AI138" s="60"/>
      <c r="AJ138" s="58"/>
      <c r="AK138" s="58"/>
      <c r="AL138" s="58"/>
      <c r="AM138" s="58"/>
      <c r="AN138" s="58"/>
      <c r="AO138" s="58"/>
      <c r="AP138" s="58"/>
      <c r="AQ138" s="58"/>
      <c r="AR138" s="52" t="e">
        <f t="shared" si="6"/>
        <v>#N/A</v>
      </c>
      <c r="AS138" s="70" t="e">
        <f t="shared" si="8"/>
        <v>#N/A</v>
      </c>
      <c r="AZ138" s="68" t="e">
        <f>VLOOKUP(AJ138,'Validation Lists'!$B$232:$C$235,2,FALSE)</f>
        <v>#N/A</v>
      </c>
      <c r="BA138" s="68" t="e">
        <f>VLOOKUP(AK138,'Validation Lists'!$B$232:$C$235,2,FALSE)</f>
        <v>#N/A</v>
      </c>
      <c r="BB138" s="68" t="e">
        <f>VLOOKUP(AL138,'Validation Lists'!$B$232:$C$235,2,FALSE)</f>
        <v>#N/A</v>
      </c>
      <c r="BC138" s="68" t="e">
        <f>VLOOKUP(AM138,'Validation Lists'!$B$232:$C$235,2,FALSE)</f>
        <v>#N/A</v>
      </c>
      <c r="BD138" s="68" t="e">
        <f>VLOOKUP(AN138,'Validation Lists'!$B$232:$C$235,2,FALSE)</f>
        <v>#N/A</v>
      </c>
      <c r="BE138" s="68" t="e">
        <f>VLOOKUP(AO138,'Validation Lists'!$B$232:$C$235,2,FALSE)</f>
        <v>#N/A</v>
      </c>
      <c r="BF138" s="68" t="e">
        <f>VLOOKUP(AP138,'Validation Lists'!$B$232:$C$235,2,FALSE)</f>
        <v>#N/A</v>
      </c>
      <c r="BG138" s="68" t="e">
        <f>VLOOKUP(AQ138,'Validation Lists'!$B$232:$C$235,2,FALSE)</f>
        <v>#N/A</v>
      </c>
      <c r="BI138" s="68" t="e">
        <f>VLOOKUP(V138,'Validation Lists'!$B$229:$C$230,2,FALSE)</f>
        <v>#N/A</v>
      </c>
      <c r="BJ138" s="68" t="e">
        <f>VLOOKUP(W138,'Validation Lists'!$B$229:$C$230,2,FALSE)</f>
        <v>#N/A</v>
      </c>
      <c r="BK138" s="68" t="e">
        <f>VLOOKUP(X138,'Validation Lists'!$B$229:$C$230,2,FALSE)</f>
        <v>#N/A</v>
      </c>
      <c r="BL138" s="68" t="e">
        <f>VLOOKUP(Y138,'Validation Lists'!$B$229:$C$230,2,FALSE)</f>
        <v>#N/A</v>
      </c>
      <c r="BM138" s="68" t="e">
        <f>VLOOKUP(Z138,'Validation Lists'!$B$229:$C$230,2,FALSE)</f>
        <v>#N/A</v>
      </c>
      <c r="BN138" s="68" t="e">
        <f>VLOOKUP(AA138,'Validation Lists'!$B$229:$C$230,2,FALSE)</f>
        <v>#N/A</v>
      </c>
      <c r="BO138" s="68" t="e">
        <f>VLOOKUP(AB138,'Validation Lists'!$B$229:$C$230,2,FALSE)</f>
        <v>#N/A</v>
      </c>
      <c r="BP138" s="68" t="e">
        <f>VLOOKUP(AC138,'Validation Lists'!$B$229:$C$230,2,FALSE)</f>
        <v>#N/A</v>
      </c>
      <c r="BQ138" s="68" t="e">
        <f>VLOOKUP(AD138,'Validation Lists'!$B$229:$C$230,2,FALSE)</f>
        <v>#N/A</v>
      </c>
      <c r="BR138" s="68" t="e">
        <f>VLOOKUP(AE138,'Validation Lists'!$B$229:$C$230,2,FALSE)</f>
        <v>#N/A</v>
      </c>
      <c r="BS138" s="68" t="e">
        <f>VLOOKUP(AF138,'Validation Lists'!$B$229:$C$230,2,FALSE)</f>
        <v>#N/A</v>
      </c>
      <c r="BT138" s="68" t="e">
        <f>VLOOKUP(AG138,'Validation Lists'!$B$229:$C$230,2,FALSE)</f>
        <v>#N/A</v>
      </c>
      <c r="BU138" s="68" t="e">
        <f>VLOOKUP(AH138,'Validation Lists'!$B$229:$C$230,2,FALSE)</f>
        <v>#N/A</v>
      </c>
      <c r="BV138" s="68" t="e">
        <f>VLOOKUP(AI138,'Validation Lists'!$B$229:$C$230,2,FALSE)</f>
        <v>#N/A</v>
      </c>
      <c r="BW138" s="68" t="e">
        <f t="shared" si="7"/>
        <v>#N/A</v>
      </c>
    </row>
    <row r="139" spans="1:75" ht="77.5" customHeight="1" x14ac:dyDescent="0.15">
      <c r="A139" s="29"/>
      <c r="B139" s="29"/>
      <c r="C139" s="29"/>
      <c r="D139" s="29"/>
      <c r="E139" s="29"/>
      <c r="F139" s="30"/>
      <c r="G139" s="30"/>
      <c r="H139" s="52"/>
      <c r="I139" s="52"/>
      <c r="J139" s="52"/>
      <c r="K139" s="52"/>
      <c r="L139" s="52"/>
      <c r="M139" s="52"/>
      <c r="N139" s="52"/>
      <c r="O139" s="53"/>
      <c r="P139" s="53"/>
      <c r="Q139" s="53"/>
      <c r="R139" s="53"/>
      <c r="S139" s="53"/>
      <c r="T139" s="53"/>
      <c r="U139" s="53"/>
      <c r="V139" s="60"/>
      <c r="W139" s="60"/>
      <c r="X139" s="60"/>
      <c r="Y139" s="60"/>
      <c r="Z139" s="60"/>
      <c r="AA139" s="60"/>
      <c r="AB139" s="60"/>
      <c r="AC139" s="60"/>
      <c r="AD139" s="60"/>
      <c r="AE139" s="60"/>
      <c r="AF139" s="60"/>
      <c r="AG139" s="60"/>
      <c r="AH139" s="60"/>
      <c r="AI139" s="60"/>
      <c r="AJ139" s="58"/>
      <c r="AK139" s="58"/>
      <c r="AL139" s="58"/>
      <c r="AM139" s="58"/>
      <c r="AN139" s="58"/>
      <c r="AO139" s="58"/>
      <c r="AP139" s="58"/>
      <c r="AQ139" s="58"/>
      <c r="AR139" s="52" t="e">
        <f t="shared" si="6"/>
        <v>#N/A</v>
      </c>
      <c r="AS139" s="70" t="e">
        <f t="shared" si="8"/>
        <v>#N/A</v>
      </c>
      <c r="AZ139" s="68" t="e">
        <f>VLOOKUP(AJ139,'Validation Lists'!$B$232:$C$235,2,FALSE)</f>
        <v>#N/A</v>
      </c>
      <c r="BA139" s="68" t="e">
        <f>VLOOKUP(AK139,'Validation Lists'!$B$232:$C$235,2,FALSE)</f>
        <v>#N/A</v>
      </c>
      <c r="BB139" s="68" t="e">
        <f>VLOOKUP(AL139,'Validation Lists'!$B$232:$C$235,2,FALSE)</f>
        <v>#N/A</v>
      </c>
      <c r="BC139" s="68" t="e">
        <f>VLOOKUP(AM139,'Validation Lists'!$B$232:$C$235,2,FALSE)</f>
        <v>#N/A</v>
      </c>
      <c r="BD139" s="68" t="e">
        <f>VLOOKUP(AN139,'Validation Lists'!$B$232:$C$235,2,FALSE)</f>
        <v>#N/A</v>
      </c>
      <c r="BE139" s="68" t="e">
        <f>VLOOKUP(AO139,'Validation Lists'!$B$232:$C$235,2,FALSE)</f>
        <v>#N/A</v>
      </c>
      <c r="BF139" s="68" t="e">
        <f>VLOOKUP(AP139,'Validation Lists'!$B$232:$C$235,2,FALSE)</f>
        <v>#N/A</v>
      </c>
      <c r="BG139" s="68" t="e">
        <f>VLOOKUP(AQ139,'Validation Lists'!$B$232:$C$235,2,FALSE)</f>
        <v>#N/A</v>
      </c>
      <c r="BI139" s="68" t="e">
        <f>VLOOKUP(V139,'Validation Lists'!$B$229:$C$230,2,FALSE)</f>
        <v>#N/A</v>
      </c>
      <c r="BJ139" s="68" t="e">
        <f>VLOOKUP(W139,'Validation Lists'!$B$229:$C$230,2,FALSE)</f>
        <v>#N/A</v>
      </c>
      <c r="BK139" s="68" t="e">
        <f>VLOOKUP(X139,'Validation Lists'!$B$229:$C$230,2,FALSE)</f>
        <v>#N/A</v>
      </c>
      <c r="BL139" s="68" t="e">
        <f>VLOOKUP(Y139,'Validation Lists'!$B$229:$C$230,2,FALSE)</f>
        <v>#N/A</v>
      </c>
      <c r="BM139" s="68" t="e">
        <f>VLOOKUP(Z139,'Validation Lists'!$B$229:$C$230,2,FALSE)</f>
        <v>#N/A</v>
      </c>
      <c r="BN139" s="68" t="e">
        <f>VLOOKUP(AA139,'Validation Lists'!$B$229:$C$230,2,FALSE)</f>
        <v>#N/A</v>
      </c>
      <c r="BO139" s="68" t="e">
        <f>VLOOKUP(AB139,'Validation Lists'!$B$229:$C$230,2,FALSE)</f>
        <v>#N/A</v>
      </c>
      <c r="BP139" s="68" t="e">
        <f>VLOOKUP(AC139,'Validation Lists'!$B$229:$C$230,2,FALSE)</f>
        <v>#N/A</v>
      </c>
      <c r="BQ139" s="68" t="e">
        <f>VLOOKUP(AD139,'Validation Lists'!$B$229:$C$230,2,FALSE)</f>
        <v>#N/A</v>
      </c>
      <c r="BR139" s="68" t="e">
        <f>VLOOKUP(AE139,'Validation Lists'!$B$229:$C$230,2,FALSE)</f>
        <v>#N/A</v>
      </c>
      <c r="BS139" s="68" t="e">
        <f>VLOOKUP(AF139,'Validation Lists'!$B$229:$C$230,2,FALSE)</f>
        <v>#N/A</v>
      </c>
      <c r="BT139" s="68" t="e">
        <f>VLOOKUP(AG139,'Validation Lists'!$B$229:$C$230,2,FALSE)</f>
        <v>#N/A</v>
      </c>
      <c r="BU139" s="68" t="e">
        <f>VLOOKUP(AH139,'Validation Lists'!$B$229:$C$230,2,FALSE)</f>
        <v>#N/A</v>
      </c>
      <c r="BV139" s="68" t="e">
        <f>VLOOKUP(AI139,'Validation Lists'!$B$229:$C$230,2,FALSE)</f>
        <v>#N/A</v>
      </c>
      <c r="BW139" s="68" t="e">
        <f t="shared" si="7"/>
        <v>#N/A</v>
      </c>
    </row>
    <row r="140" spans="1:75" ht="77.5" customHeight="1" x14ac:dyDescent="0.15">
      <c r="A140" s="29"/>
      <c r="B140" s="29"/>
      <c r="C140" s="29"/>
      <c r="D140" s="29"/>
      <c r="E140" s="29"/>
      <c r="F140" s="30"/>
      <c r="G140" s="30"/>
      <c r="H140" s="52"/>
      <c r="I140" s="52"/>
      <c r="J140" s="52"/>
      <c r="K140" s="52"/>
      <c r="L140" s="52"/>
      <c r="M140" s="52"/>
      <c r="N140" s="52"/>
      <c r="O140" s="53"/>
      <c r="P140" s="53"/>
      <c r="Q140" s="53"/>
      <c r="R140" s="53"/>
      <c r="S140" s="53"/>
      <c r="T140" s="53"/>
      <c r="U140" s="53"/>
      <c r="V140" s="60"/>
      <c r="W140" s="60"/>
      <c r="X140" s="60"/>
      <c r="Y140" s="60"/>
      <c r="Z140" s="60"/>
      <c r="AA140" s="60"/>
      <c r="AB140" s="60"/>
      <c r="AC140" s="60"/>
      <c r="AD140" s="60"/>
      <c r="AE140" s="60"/>
      <c r="AF140" s="60"/>
      <c r="AG140" s="60"/>
      <c r="AH140" s="60"/>
      <c r="AI140" s="60"/>
      <c r="AJ140" s="58"/>
      <c r="AK140" s="58"/>
      <c r="AL140" s="58"/>
      <c r="AM140" s="58"/>
      <c r="AN140" s="58"/>
      <c r="AO140" s="58"/>
      <c r="AP140" s="58"/>
      <c r="AQ140" s="58"/>
      <c r="AR140" s="52" t="e">
        <f t="shared" si="6"/>
        <v>#N/A</v>
      </c>
      <c r="AS140" s="70" t="e">
        <f t="shared" si="8"/>
        <v>#N/A</v>
      </c>
      <c r="AZ140" s="68" t="e">
        <f>VLOOKUP(AJ140,'Validation Lists'!$B$232:$C$235,2,FALSE)</f>
        <v>#N/A</v>
      </c>
      <c r="BA140" s="68" t="e">
        <f>VLOOKUP(AK140,'Validation Lists'!$B$232:$C$235,2,FALSE)</f>
        <v>#N/A</v>
      </c>
      <c r="BB140" s="68" t="e">
        <f>VLOOKUP(AL140,'Validation Lists'!$B$232:$C$235,2,FALSE)</f>
        <v>#N/A</v>
      </c>
      <c r="BC140" s="68" t="e">
        <f>VLOOKUP(AM140,'Validation Lists'!$B$232:$C$235,2,FALSE)</f>
        <v>#N/A</v>
      </c>
      <c r="BD140" s="68" t="e">
        <f>VLOOKUP(AN140,'Validation Lists'!$B$232:$C$235,2,FALSE)</f>
        <v>#N/A</v>
      </c>
      <c r="BE140" s="68" t="e">
        <f>VLOOKUP(AO140,'Validation Lists'!$B$232:$C$235,2,FALSE)</f>
        <v>#N/A</v>
      </c>
      <c r="BF140" s="68" t="e">
        <f>VLOOKUP(AP140,'Validation Lists'!$B$232:$C$235,2,FALSE)</f>
        <v>#N/A</v>
      </c>
      <c r="BG140" s="68" t="e">
        <f>VLOOKUP(AQ140,'Validation Lists'!$B$232:$C$235,2,FALSE)</f>
        <v>#N/A</v>
      </c>
      <c r="BI140" s="68" t="e">
        <f>VLOOKUP(V140,'Validation Lists'!$B$229:$C$230,2,FALSE)</f>
        <v>#N/A</v>
      </c>
      <c r="BJ140" s="68" t="e">
        <f>VLOOKUP(W140,'Validation Lists'!$B$229:$C$230,2,FALSE)</f>
        <v>#N/A</v>
      </c>
      <c r="BK140" s="68" t="e">
        <f>VLOOKUP(X140,'Validation Lists'!$B$229:$C$230,2,FALSE)</f>
        <v>#N/A</v>
      </c>
      <c r="BL140" s="68" t="e">
        <f>VLOOKUP(Y140,'Validation Lists'!$B$229:$C$230,2,FALSE)</f>
        <v>#N/A</v>
      </c>
      <c r="BM140" s="68" t="e">
        <f>VLOOKUP(Z140,'Validation Lists'!$B$229:$C$230,2,FALSE)</f>
        <v>#N/A</v>
      </c>
      <c r="BN140" s="68" t="e">
        <f>VLOOKUP(AA140,'Validation Lists'!$B$229:$C$230,2,FALSE)</f>
        <v>#N/A</v>
      </c>
      <c r="BO140" s="68" t="e">
        <f>VLOOKUP(AB140,'Validation Lists'!$B$229:$C$230,2,FALSE)</f>
        <v>#N/A</v>
      </c>
      <c r="BP140" s="68" t="e">
        <f>VLOOKUP(AC140,'Validation Lists'!$B$229:$C$230,2,FALSE)</f>
        <v>#N/A</v>
      </c>
      <c r="BQ140" s="68" t="e">
        <f>VLOOKUP(AD140,'Validation Lists'!$B$229:$C$230,2,FALSE)</f>
        <v>#N/A</v>
      </c>
      <c r="BR140" s="68" t="e">
        <f>VLOOKUP(AE140,'Validation Lists'!$B$229:$C$230,2,FALSE)</f>
        <v>#N/A</v>
      </c>
      <c r="BS140" s="68" t="e">
        <f>VLOOKUP(AF140,'Validation Lists'!$B$229:$C$230,2,FALSE)</f>
        <v>#N/A</v>
      </c>
      <c r="BT140" s="68" t="e">
        <f>VLOOKUP(AG140,'Validation Lists'!$B$229:$C$230,2,FALSE)</f>
        <v>#N/A</v>
      </c>
      <c r="BU140" s="68" t="e">
        <f>VLOOKUP(AH140,'Validation Lists'!$B$229:$C$230,2,FALSE)</f>
        <v>#N/A</v>
      </c>
      <c r="BV140" s="68" t="e">
        <f>VLOOKUP(AI140,'Validation Lists'!$B$229:$C$230,2,FALSE)</f>
        <v>#N/A</v>
      </c>
      <c r="BW140" s="68" t="e">
        <f t="shared" si="7"/>
        <v>#N/A</v>
      </c>
    </row>
    <row r="141" spans="1:75" ht="77.5" customHeight="1" x14ac:dyDescent="0.15">
      <c r="A141" s="29"/>
      <c r="B141" s="29"/>
      <c r="C141" s="29"/>
      <c r="D141" s="29"/>
      <c r="E141" s="29"/>
      <c r="F141" s="30"/>
      <c r="G141" s="30"/>
      <c r="H141" s="52"/>
      <c r="I141" s="52"/>
      <c r="J141" s="52"/>
      <c r="K141" s="52"/>
      <c r="L141" s="52"/>
      <c r="M141" s="52"/>
      <c r="N141" s="52"/>
      <c r="O141" s="53"/>
      <c r="P141" s="53"/>
      <c r="Q141" s="53"/>
      <c r="R141" s="53"/>
      <c r="S141" s="53"/>
      <c r="T141" s="53"/>
      <c r="U141" s="53"/>
      <c r="V141" s="60"/>
      <c r="W141" s="60"/>
      <c r="X141" s="60"/>
      <c r="Y141" s="60"/>
      <c r="Z141" s="60"/>
      <c r="AA141" s="60"/>
      <c r="AB141" s="60"/>
      <c r="AC141" s="60"/>
      <c r="AD141" s="60"/>
      <c r="AE141" s="60"/>
      <c r="AF141" s="60"/>
      <c r="AG141" s="60"/>
      <c r="AH141" s="60"/>
      <c r="AI141" s="60"/>
      <c r="AJ141" s="58"/>
      <c r="AK141" s="58"/>
      <c r="AL141" s="58"/>
      <c r="AM141" s="58"/>
      <c r="AN141" s="58"/>
      <c r="AO141" s="58"/>
      <c r="AP141" s="58"/>
      <c r="AQ141" s="58"/>
      <c r="AR141" s="52" t="e">
        <f t="shared" si="6"/>
        <v>#N/A</v>
      </c>
      <c r="AS141" s="70" t="e">
        <f t="shared" si="8"/>
        <v>#N/A</v>
      </c>
      <c r="AZ141" s="68" t="e">
        <f>VLOOKUP(AJ141,'Validation Lists'!$B$232:$C$235,2,FALSE)</f>
        <v>#N/A</v>
      </c>
      <c r="BA141" s="68" t="e">
        <f>VLOOKUP(AK141,'Validation Lists'!$B$232:$C$235,2,FALSE)</f>
        <v>#N/A</v>
      </c>
      <c r="BB141" s="68" t="e">
        <f>VLOOKUP(AL141,'Validation Lists'!$B$232:$C$235,2,FALSE)</f>
        <v>#N/A</v>
      </c>
      <c r="BC141" s="68" t="e">
        <f>VLOOKUP(AM141,'Validation Lists'!$B$232:$C$235,2,FALSE)</f>
        <v>#N/A</v>
      </c>
      <c r="BD141" s="68" t="e">
        <f>VLOOKUP(AN141,'Validation Lists'!$B$232:$C$235,2,FALSE)</f>
        <v>#N/A</v>
      </c>
      <c r="BE141" s="68" t="e">
        <f>VLOOKUP(AO141,'Validation Lists'!$B$232:$C$235,2,FALSE)</f>
        <v>#N/A</v>
      </c>
      <c r="BF141" s="68" t="e">
        <f>VLOOKUP(AP141,'Validation Lists'!$B$232:$C$235,2,FALSE)</f>
        <v>#N/A</v>
      </c>
      <c r="BG141" s="68" t="e">
        <f>VLOOKUP(AQ141,'Validation Lists'!$B$232:$C$235,2,FALSE)</f>
        <v>#N/A</v>
      </c>
      <c r="BI141" s="68" t="e">
        <f>VLOOKUP(V141,'Validation Lists'!$B$229:$C$230,2,FALSE)</f>
        <v>#N/A</v>
      </c>
      <c r="BJ141" s="68" t="e">
        <f>VLOOKUP(W141,'Validation Lists'!$B$229:$C$230,2,FALSE)</f>
        <v>#N/A</v>
      </c>
      <c r="BK141" s="68" t="e">
        <f>VLOOKUP(X141,'Validation Lists'!$B$229:$C$230,2,FALSE)</f>
        <v>#N/A</v>
      </c>
      <c r="BL141" s="68" t="e">
        <f>VLOOKUP(Y141,'Validation Lists'!$B$229:$C$230,2,FALSE)</f>
        <v>#N/A</v>
      </c>
      <c r="BM141" s="68" t="e">
        <f>VLOOKUP(Z141,'Validation Lists'!$B$229:$C$230,2,FALSE)</f>
        <v>#N/A</v>
      </c>
      <c r="BN141" s="68" t="e">
        <f>VLOOKUP(AA141,'Validation Lists'!$B$229:$C$230,2,FALSE)</f>
        <v>#N/A</v>
      </c>
      <c r="BO141" s="68" t="e">
        <f>VLOOKUP(AB141,'Validation Lists'!$B$229:$C$230,2,FALSE)</f>
        <v>#N/A</v>
      </c>
      <c r="BP141" s="68" t="e">
        <f>VLOOKUP(AC141,'Validation Lists'!$B$229:$C$230,2,FALSE)</f>
        <v>#N/A</v>
      </c>
      <c r="BQ141" s="68" t="e">
        <f>VLOOKUP(AD141,'Validation Lists'!$B$229:$C$230,2,FALSE)</f>
        <v>#N/A</v>
      </c>
      <c r="BR141" s="68" t="e">
        <f>VLOOKUP(AE141,'Validation Lists'!$B$229:$C$230,2,FALSE)</f>
        <v>#N/A</v>
      </c>
      <c r="BS141" s="68" t="e">
        <f>VLOOKUP(AF141,'Validation Lists'!$B$229:$C$230,2,FALSE)</f>
        <v>#N/A</v>
      </c>
      <c r="BT141" s="68" t="e">
        <f>VLOOKUP(AG141,'Validation Lists'!$B$229:$C$230,2,FALSE)</f>
        <v>#N/A</v>
      </c>
      <c r="BU141" s="68" t="e">
        <f>VLOOKUP(AH141,'Validation Lists'!$B$229:$C$230,2,FALSE)</f>
        <v>#N/A</v>
      </c>
      <c r="BV141" s="68" t="e">
        <f>VLOOKUP(AI141,'Validation Lists'!$B$229:$C$230,2,FALSE)</f>
        <v>#N/A</v>
      </c>
      <c r="BW141" s="68" t="e">
        <f t="shared" si="7"/>
        <v>#N/A</v>
      </c>
    </row>
    <row r="142" spans="1:75" ht="77.5" customHeight="1" x14ac:dyDescent="0.15">
      <c r="A142" s="29"/>
      <c r="B142" s="29"/>
      <c r="C142" s="29"/>
      <c r="D142" s="29"/>
      <c r="E142" s="29"/>
      <c r="F142" s="30"/>
      <c r="G142" s="30"/>
      <c r="H142" s="52"/>
      <c r="I142" s="52"/>
      <c r="J142" s="52"/>
      <c r="K142" s="52"/>
      <c r="L142" s="52"/>
      <c r="M142" s="52"/>
      <c r="N142" s="52"/>
      <c r="O142" s="53"/>
      <c r="P142" s="53"/>
      <c r="Q142" s="53"/>
      <c r="R142" s="53"/>
      <c r="S142" s="53"/>
      <c r="T142" s="53"/>
      <c r="U142" s="53"/>
      <c r="V142" s="60"/>
      <c r="W142" s="60"/>
      <c r="X142" s="60"/>
      <c r="Y142" s="60"/>
      <c r="Z142" s="60"/>
      <c r="AA142" s="60"/>
      <c r="AB142" s="60"/>
      <c r="AC142" s="60"/>
      <c r="AD142" s="60"/>
      <c r="AE142" s="60"/>
      <c r="AF142" s="60"/>
      <c r="AG142" s="60"/>
      <c r="AH142" s="60"/>
      <c r="AI142" s="60"/>
      <c r="AJ142" s="58"/>
      <c r="AK142" s="58"/>
      <c r="AL142" s="58"/>
      <c r="AM142" s="58"/>
      <c r="AN142" s="58"/>
      <c r="AO142" s="58"/>
      <c r="AP142" s="58"/>
      <c r="AQ142" s="58"/>
      <c r="AR142" s="52" t="e">
        <f t="shared" si="6"/>
        <v>#N/A</v>
      </c>
      <c r="AS142" s="70" t="e">
        <f t="shared" si="8"/>
        <v>#N/A</v>
      </c>
      <c r="AZ142" s="68" t="e">
        <f>VLOOKUP(AJ142,'Validation Lists'!$B$232:$C$235,2,FALSE)</f>
        <v>#N/A</v>
      </c>
      <c r="BA142" s="68" t="e">
        <f>VLOOKUP(AK142,'Validation Lists'!$B$232:$C$235,2,FALSE)</f>
        <v>#N/A</v>
      </c>
      <c r="BB142" s="68" t="e">
        <f>VLOOKUP(AL142,'Validation Lists'!$B$232:$C$235,2,FALSE)</f>
        <v>#N/A</v>
      </c>
      <c r="BC142" s="68" t="e">
        <f>VLOOKUP(AM142,'Validation Lists'!$B$232:$C$235,2,FALSE)</f>
        <v>#N/A</v>
      </c>
      <c r="BD142" s="68" t="e">
        <f>VLOOKUP(AN142,'Validation Lists'!$B$232:$C$235,2,FALSE)</f>
        <v>#N/A</v>
      </c>
      <c r="BE142" s="68" t="e">
        <f>VLOOKUP(AO142,'Validation Lists'!$B$232:$C$235,2,FALSE)</f>
        <v>#N/A</v>
      </c>
      <c r="BF142" s="68" t="e">
        <f>VLOOKUP(AP142,'Validation Lists'!$B$232:$C$235,2,FALSE)</f>
        <v>#N/A</v>
      </c>
      <c r="BG142" s="68" t="e">
        <f>VLOOKUP(AQ142,'Validation Lists'!$B$232:$C$235,2,FALSE)</f>
        <v>#N/A</v>
      </c>
      <c r="BI142" s="68" t="e">
        <f>VLOOKUP(V142,'Validation Lists'!$B$229:$C$230,2,FALSE)</f>
        <v>#N/A</v>
      </c>
      <c r="BJ142" s="68" t="e">
        <f>VLOOKUP(W142,'Validation Lists'!$B$229:$C$230,2,FALSE)</f>
        <v>#N/A</v>
      </c>
      <c r="BK142" s="68" t="e">
        <f>VLOOKUP(X142,'Validation Lists'!$B$229:$C$230,2,FALSE)</f>
        <v>#N/A</v>
      </c>
      <c r="BL142" s="68" t="e">
        <f>VLOOKUP(Y142,'Validation Lists'!$B$229:$C$230,2,FALSE)</f>
        <v>#N/A</v>
      </c>
      <c r="BM142" s="68" t="e">
        <f>VLOOKUP(Z142,'Validation Lists'!$B$229:$C$230,2,FALSE)</f>
        <v>#N/A</v>
      </c>
      <c r="BN142" s="68" t="e">
        <f>VLOOKUP(AA142,'Validation Lists'!$B$229:$C$230,2,FALSE)</f>
        <v>#N/A</v>
      </c>
      <c r="BO142" s="68" t="e">
        <f>VLOOKUP(AB142,'Validation Lists'!$B$229:$C$230,2,FALSE)</f>
        <v>#N/A</v>
      </c>
      <c r="BP142" s="68" t="e">
        <f>VLOOKUP(AC142,'Validation Lists'!$B$229:$C$230,2,FALSE)</f>
        <v>#N/A</v>
      </c>
      <c r="BQ142" s="68" t="e">
        <f>VLOOKUP(AD142,'Validation Lists'!$B$229:$C$230,2,FALSE)</f>
        <v>#N/A</v>
      </c>
      <c r="BR142" s="68" t="e">
        <f>VLOOKUP(AE142,'Validation Lists'!$B$229:$C$230,2,FALSE)</f>
        <v>#N/A</v>
      </c>
      <c r="BS142" s="68" t="e">
        <f>VLOOKUP(AF142,'Validation Lists'!$B$229:$C$230,2,FALSE)</f>
        <v>#N/A</v>
      </c>
      <c r="BT142" s="68" t="e">
        <f>VLOOKUP(AG142,'Validation Lists'!$B$229:$C$230,2,FALSE)</f>
        <v>#N/A</v>
      </c>
      <c r="BU142" s="68" t="e">
        <f>VLOOKUP(AH142,'Validation Lists'!$B$229:$C$230,2,FALSE)</f>
        <v>#N/A</v>
      </c>
      <c r="BV142" s="68" t="e">
        <f>VLOOKUP(AI142,'Validation Lists'!$B$229:$C$230,2,FALSE)</f>
        <v>#N/A</v>
      </c>
      <c r="BW142" s="68" t="e">
        <f t="shared" si="7"/>
        <v>#N/A</v>
      </c>
    </row>
    <row r="143" spans="1:75" ht="77.5" customHeight="1" x14ac:dyDescent="0.15">
      <c r="A143" s="29"/>
      <c r="B143" s="29"/>
      <c r="C143" s="29"/>
      <c r="D143" s="29"/>
      <c r="E143" s="29"/>
      <c r="F143" s="30"/>
      <c r="G143" s="30"/>
      <c r="H143" s="52"/>
      <c r="I143" s="52"/>
      <c r="J143" s="52"/>
      <c r="K143" s="52"/>
      <c r="L143" s="52"/>
      <c r="M143" s="52"/>
      <c r="N143" s="52"/>
      <c r="O143" s="53"/>
      <c r="P143" s="53"/>
      <c r="Q143" s="53"/>
      <c r="R143" s="53"/>
      <c r="S143" s="53"/>
      <c r="T143" s="53"/>
      <c r="U143" s="53"/>
      <c r="V143" s="60"/>
      <c r="W143" s="60"/>
      <c r="X143" s="60"/>
      <c r="Y143" s="60"/>
      <c r="Z143" s="60"/>
      <c r="AA143" s="60"/>
      <c r="AB143" s="60"/>
      <c r="AC143" s="60"/>
      <c r="AD143" s="60"/>
      <c r="AE143" s="60"/>
      <c r="AF143" s="60"/>
      <c r="AG143" s="60"/>
      <c r="AH143" s="60"/>
      <c r="AI143" s="60"/>
      <c r="AJ143" s="58"/>
      <c r="AK143" s="58"/>
      <c r="AL143" s="58"/>
      <c r="AM143" s="58"/>
      <c r="AN143" s="58"/>
      <c r="AO143" s="58"/>
      <c r="AP143" s="58"/>
      <c r="AQ143" s="58"/>
      <c r="AR143" s="52" t="e">
        <f t="shared" si="6"/>
        <v>#N/A</v>
      </c>
      <c r="AS143" s="70" t="e">
        <f t="shared" si="8"/>
        <v>#N/A</v>
      </c>
      <c r="AZ143" s="68" t="e">
        <f>VLOOKUP(AJ143,'Validation Lists'!$B$232:$C$235,2,FALSE)</f>
        <v>#N/A</v>
      </c>
      <c r="BA143" s="68" t="e">
        <f>VLOOKUP(AK143,'Validation Lists'!$B$232:$C$235,2,FALSE)</f>
        <v>#N/A</v>
      </c>
      <c r="BB143" s="68" t="e">
        <f>VLOOKUP(AL143,'Validation Lists'!$B$232:$C$235,2,FALSE)</f>
        <v>#N/A</v>
      </c>
      <c r="BC143" s="68" t="e">
        <f>VLOOKUP(AM143,'Validation Lists'!$B$232:$C$235,2,FALSE)</f>
        <v>#N/A</v>
      </c>
      <c r="BD143" s="68" t="e">
        <f>VLOOKUP(AN143,'Validation Lists'!$B$232:$C$235,2,FALSE)</f>
        <v>#N/A</v>
      </c>
      <c r="BE143" s="68" t="e">
        <f>VLOOKUP(AO143,'Validation Lists'!$B$232:$C$235,2,FALSE)</f>
        <v>#N/A</v>
      </c>
      <c r="BF143" s="68" t="e">
        <f>VLOOKUP(AP143,'Validation Lists'!$B$232:$C$235,2,FALSE)</f>
        <v>#N/A</v>
      </c>
      <c r="BG143" s="68" t="e">
        <f>VLOOKUP(AQ143,'Validation Lists'!$B$232:$C$235,2,FALSE)</f>
        <v>#N/A</v>
      </c>
      <c r="BI143" s="68" t="e">
        <f>VLOOKUP(V143,'Validation Lists'!$B$229:$C$230,2,FALSE)</f>
        <v>#N/A</v>
      </c>
      <c r="BJ143" s="68" t="e">
        <f>VLOOKUP(W143,'Validation Lists'!$B$229:$C$230,2,FALSE)</f>
        <v>#N/A</v>
      </c>
      <c r="BK143" s="68" t="e">
        <f>VLOOKUP(X143,'Validation Lists'!$B$229:$C$230,2,FALSE)</f>
        <v>#N/A</v>
      </c>
      <c r="BL143" s="68" t="e">
        <f>VLOOKUP(Y143,'Validation Lists'!$B$229:$C$230,2,FALSE)</f>
        <v>#N/A</v>
      </c>
      <c r="BM143" s="68" t="e">
        <f>VLOOKUP(Z143,'Validation Lists'!$B$229:$C$230,2,FALSE)</f>
        <v>#N/A</v>
      </c>
      <c r="BN143" s="68" t="e">
        <f>VLOOKUP(AA143,'Validation Lists'!$B$229:$C$230,2,FALSE)</f>
        <v>#N/A</v>
      </c>
      <c r="BO143" s="68" t="e">
        <f>VLOOKUP(AB143,'Validation Lists'!$B$229:$C$230,2,FALSE)</f>
        <v>#N/A</v>
      </c>
      <c r="BP143" s="68" t="e">
        <f>VLOOKUP(AC143,'Validation Lists'!$B$229:$C$230,2,FALSE)</f>
        <v>#N/A</v>
      </c>
      <c r="BQ143" s="68" t="e">
        <f>VLOOKUP(AD143,'Validation Lists'!$B$229:$C$230,2,FALSE)</f>
        <v>#N/A</v>
      </c>
      <c r="BR143" s="68" t="e">
        <f>VLOOKUP(AE143,'Validation Lists'!$B$229:$C$230,2,FALSE)</f>
        <v>#N/A</v>
      </c>
      <c r="BS143" s="68" t="e">
        <f>VLOOKUP(AF143,'Validation Lists'!$B$229:$C$230,2,FALSE)</f>
        <v>#N/A</v>
      </c>
      <c r="BT143" s="68" t="e">
        <f>VLOOKUP(AG143,'Validation Lists'!$B$229:$C$230,2,FALSE)</f>
        <v>#N/A</v>
      </c>
      <c r="BU143" s="68" t="e">
        <f>VLOOKUP(AH143,'Validation Lists'!$B$229:$C$230,2,FALSE)</f>
        <v>#N/A</v>
      </c>
      <c r="BV143" s="68" t="e">
        <f>VLOOKUP(AI143,'Validation Lists'!$B$229:$C$230,2,FALSE)</f>
        <v>#N/A</v>
      </c>
      <c r="BW143" s="68" t="e">
        <f t="shared" si="7"/>
        <v>#N/A</v>
      </c>
    </row>
    <row r="144" spans="1:75" ht="77.5" customHeight="1" x14ac:dyDescent="0.15">
      <c r="A144" s="29"/>
      <c r="B144" s="29"/>
      <c r="C144" s="29"/>
      <c r="D144" s="29"/>
      <c r="E144" s="29"/>
      <c r="F144" s="30"/>
      <c r="G144" s="30"/>
      <c r="H144" s="52"/>
      <c r="I144" s="52"/>
      <c r="J144" s="52"/>
      <c r="K144" s="52"/>
      <c r="L144" s="52"/>
      <c r="M144" s="52"/>
      <c r="N144" s="52"/>
      <c r="O144" s="53"/>
      <c r="P144" s="53"/>
      <c r="Q144" s="53"/>
      <c r="R144" s="53"/>
      <c r="S144" s="53"/>
      <c r="T144" s="53"/>
      <c r="U144" s="53"/>
      <c r="V144" s="60"/>
      <c r="W144" s="60"/>
      <c r="X144" s="60"/>
      <c r="Y144" s="60"/>
      <c r="Z144" s="60"/>
      <c r="AA144" s="60"/>
      <c r="AB144" s="60"/>
      <c r="AC144" s="60"/>
      <c r="AD144" s="60"/>
      <c r="AE144" s="60"/>
      <c r="AF144" s="60"/>
      <c r="AG144" s="60"/>
      <c r="AH144" s="60"/>
      <c r="AI144" s="60"/>
      <c r="AJ144" s="58"/>
      <c r="AK144" s="58"/>
      <c r="AL144" s="58"/>
      <c r="AM144" s="58"/>
      <c r="AN144" s="58"/>
      <c r="AO144" s="58"/>
      <c r="AP144" s="58"/>
      <c r="AQ144" s="58"/>
      <c r="AR144" s="52" t="e">
        <f t="shared" si="6"/>
        <v>#N/A</v>
      </c>
      <c r="AS144" s="70" t="e">
        <f t="shared" si="8"/>
        <v>#N/A</v>
      </c>
      <c r="AZ144" s="68" t="e">
        <f>VLOOKUP(AJ144,'Validation Lists'!$B$232:$C$235,2,FALSE)</f>
        <v>#N/A</v>
      </c>
      <c r="BA144" s="68" t="e">
        <f>VLOOKUP(AK144,'Validation Lists'!$B$232:$C$235,2,FALSE)</f>
        <v>#N/A</v>
      </c>
      <c r="BB144" s="68" t="e">
        <f>VLOOKUP(AL144,'Validation Lists'!$B$232:$C$235,2,FALSE)</f>
        <v>#N/A</v>
      </c>
      <c r="BC144" s="68" t="e">
        <f>VLOOKUP(AM144,'Validation Lists'!$B$232:$C$235,2,FALSE)</f>
        <v>#N/A</v>
      </c>
      <c r="BD144" s="68" t="e">
        <f>VLOOKUP(AN144,'Validation Lists'!$B$232:$C$235,2,FALSE)</f>
        <v>#N/A</v>
      </c>
      <c r="BE144" s="68" t="e">
        <f>VLOOKUP(AO144,'Validation Lists'!$B$232:$C$235,2,FALSE)</f>
        <v>#N/A</v>
      </c>
      <c r="BF144" s="68" t="e">
        <f>VLOOKUP(AP144,'Validation Lists'!$B$232:$C$235,2,FALSE)</f>
        <v>#N/A</v>
      </c>
      <c r="BG144" s="68" t="e">
        <f>VLOOKUP(AQ144,'Validation Lists'!$B$232:$C$235,2,FALSE)</f>
        <v>#N/A</v>
      </c>
      <c r="BI144" s="68" t="e">
        <f>VLOOKUP(V144,'Validation Lists'!$B$229:$C$230,2,FALSE)</f>
        <v>#N/A</v>
      </c>
      <c r="BJ144" s="68" t="e">
        <f>VLOOKUP(W144,'Validation Lists'!$B$229:$C$230,2,FALSE)</f>
        <v>#N/A</v>
      </c>
      <c r="BK144" s="68" t="e">
        <f>VLOOKUP(X144,'Validation Lists'!$B$229:$C$230,2,FALSE)</f>
        <v>#N/A</v>
      </c>
      <c r="BL144" s="68" t="e">
        <f>VLOOKUP(Y144,'Validation Lists'!$B$229:$C$230,2,FALSE)</f>
        <v>#N/A</v>
      </c>
      <c r="BM144" s="68" t="e">
        <f>VLOOKUP(Z144,'Validation Lists'!$B$229:$C$230,2,FALSE)</f>
        <v>#N/A</v>
      </c>
      <c r="BN144" s="68" t="e">
        <f>VLOOKUP(AA144,'Validation Lists'!$B$229:$C$230,2,FALSE)</f>
        <v>#N/A</v>
      </c>
      <c r="BO144" s="68" t="e">
        <f>VLOOKUP(AB144,'Validation Lists'!$B$229:$C$230,2,FALSE)</f>
        <v>#N/A</v>
      </c>
      <c r="BP144" s="68" t="e">
        <f>VLOOKUP(AC144,'Validation Lists'!$B$229:$C$230,2,FALSE)</f>
        <v>#N/A</v>
      </c>
      <c r="BQ144" s="68" t="e">
        <f>VLOOKUP(AD144,'Validation Lists'!$B$229:$C$230,2,FALSE)</f>
        <v>#N/A</v>
      </c>
      <c r="BR144" s="68" t="e">
        <f>VLOOKUP(AE144,'Validation Lists'!$B$229:$C$230,2,FALSE)</f>
        <v>#N/A</v>
      </c>
      <c r="BS144" s="68" t="e">
        <f>VLOOKUP(AF144,'Validation Lists'!$B$229:$C$230,2,FALSE)</f>
        <v>#N/A</v>
      </c>
      <c r="BT144" s="68" t="e">
        <f>VLOOKUP(AG144,'Validation Lists'!$B$229:$C$230,2,FALSE)</f>
        <v>#N/A</v>
      </c>
      <c r="BU144" s="68" t="e">
        <f>VLOOKUP(AH144,'Validation Lists'!$B$229:$C$230,2,FALSE)</f>
        <v>#N/A</v>
      </c>
      <c r="BV144" s="68" t="e">
        <f>VLOOKUP(AI144,'Validation Lists'!$B$229:$C$230,2,FALSE)</f>
        <v>#N/A</v>
      </c>
      <c r="BW144" s="68" t="e">
        <f t="shared" si="7"/>
        <v>#N/A</v>
      </c>
    </row>
    <row r="145" spans="1:75" ht="77.5" customHeight="1" x14ac:dyDescent="0.15">
      <c r="A145" s="29"/>
      <c r="B145" s="29"/>
      <c r="C145" s="29"/>
      <c r="D145" s="29"/>
      <c r="E145" s="29"/>
      <c r="F145" s="30"/>
      <c r="G145" s="30"/>
      <c r="H145" s="52"/>
      <c r="I145" s="52"/>
      <c r="J145" s="52"/>
      <c r="K145" s="52"/>
      <c r="L145" s="52"/>
      <c r="M145" s="52"/>
      <c r="N145" s="52"/>
      <c r="O145" s="53"/>
      <c r="P145" s="53"/>
      <c r="Q145" s="53"/>
      <c r="R145" s="53"/>
      <c r="S145" s="53"/>
      <c r="T145" s="53"/>
      <c r="U145" s="53"/>
      <c r="V145" s="60"/>
      <c r="W145" s="60"/>
      <c r="X145" s="60"/>
      <c r="Y145" s="60"/>
      <c r="Z145" s="60"/>
      <c r="AA145" s="60"/>
      <c r="AB145" s="60"/>
      <c r="AC145" s="60"/>
      <c r="AD145" s="60"/>
      <c r="AE145" s="60"/>
      <c r="AF145" s="60"/>
      <c r="AG145" s="60"/>
      <c r="AH145" s="60"/>
      <c r="AI145" s="60"/>
      <c r="AJ145" s="58"/>
      <c r="AK145" s="58"/>
      <c r="AL145" s="58"/>
      <c r="AM145" s="58"/>
      <c r="AN145" s="58"/>
      <c r="AO145" s="58"/>
      <c r="AP145" s="58"/>
      <c r="AQ145" s="58"/>
      <c r="AR145" s="52" t="e">
        <f t="shared" si="6"/>
        <v>#N/A</v>
      </c>
      <c r="AS145" s="70" t="e">
        <f t="shared" si="8"/>
        <v>#N/A</v>
      </c>
      <c r="AZ145" s="68" t="e">
        <f>VLOOKUP(AJ145,'Validation Lists'!$B$232:$C$235,2,FALSE)</f>
        <v>#N/A</v>
      </c>
      <c r="BA145" s="68" t="e">
        <f>VLOOKUP(AK145,'Validation Lists'!$B$232:$C$235,2,FALSE)</f>
        <v>#N/A</v>
      </c>
      <c r="BB145" s="68" t="e">
        <f>VLOOKUP(AL145,'Validation Lists'!$B$232:$C$235,2,FALSE)</f>
        <v>#N/A</v>
      </c>
      <c r="BC145" s="68" t="e">
        <f>VLOOKUP(AM145,'Validation Lists'!$B$232:$C$235,2,FALSE)</f>
        <v>#N/A</v>
      </c>
      <c r="BD145" s="68" t="e">
        <f>VLOOKUP(AN145,'Validation Lists'!$B$232:$C$235,2,FALSE)</f>
        <v>#N/A</v>
      </c>
      <c r="BE145" s="68" t="e">
        <f>VLOOKUP(AO145,'Validation Lists'!$B$232:$C$235,2,FALSE)</f>
        <v>#N/A</v>
      </c>
      <c r="BF145" s="68" t="e">
        <f>VLOOKUP(AP145,'Validation Lists'!$B$232:$C$235,2,FALSE)</f>
        <v>#N/A</v>
      </c>
      <c r="BG145" s="68" t="e">
        <f>VLOOKUP(AQ145,'Validation Lists'!$B$232:$C$235,2,FALSE)</f>
        <v>#N/A</v>
      </c>
      <c r="BI145" s="68" t="e">
        <f>VLOOKUP(V145,'Validation Lists'!$B$229:$C$230,2,FALSE)</f>
        <v>#N/A</v>
      </c>
      <c r="BJ145" s="68" t="e">
        <f>VLOOKUP(W145,'Validation Lists'!$B$229:$C$230,2,FALSE)</f>
        <v>#N/A</v>
      </c>
      <c r="BK145" s="68" t="e">
        <f>VLOOKUP(X145,'Validation Lists'!$B$229:$C$230,2,FALSE)</f>
        <v>#N/A</v>
      </c>
      <c r="BL145" s="68" t="e">
        <f>VLOOKUP(Y145,'Validation Lists'!$B$229:$C$230,2,FALSE)</f>
        <v>#N/A</v>
      </c>
      <c r="BM145" s="68" t="e">
        <f>VLOOKUP(Z145,'Validation Lists'!$B$229:$C$230,2,FALSE)</f>
        <v>#N/A</v>
      </c>
      <c r="BN145" s="68" t="e">
        <f>VLOOKUP(AA145,'Validation Lists'!$B$229:$C$230,2,FALSE)</f>
        <v>#N/A</v>
      </c>
      <c r="BO145" s="68" t="e">
        <f>VLOOKUP(AB145,'Validation Lists'!$B$229:$C$230,2,FALSE)</f>
        <v>#N/A</v>
      </c>
      <c r="BP145" s="68" t="e">
        <f>VLOOKUP(AC145,'Validation Lists'!$B$229:$C$230,2,FALSE)</f>
        <v>#N/A</v>
      </c>
      <c r="BQ145" s="68" t="e">
        <f>VLOOKUP(AD145,'Validation Lists'!$B$229:$C$230,2,FALSE)</f>
        <v>#N/A</v>
      </c>
      <c r="BR145" s="68" t="e">
        <f>VLOOKUP(AE145,'Validation Lists'!$B$229:$C$230,2,FALSE)</f>
        <v>#N/A</v>
      </c>
      <c r="BS145" s="68" t="e">
        <f>VLOOKUP(AF145,'Validation Lists'!$B$229:$C$230,2,FALSE)</f>
        <v>#N/A</v>
      </c>
      <c r="BT145" s="68" t="e">
        <f>VLOOKUP(AG145,'Validation Lists'!$B$229:$C$230,2,FALSE)</f>
        <v>#N/A</v>
      </c>
      <c r="BU145" s="68" t="e">
        <f>VLOOKUP(AH145,'Validation Lists'!$B$229:$C$230,2,FALSE)</f>
        <v>#N/A</v>
      </c>
      <c r="BV145" s="68" t="e">
        <f>VLOOKUP(AI145,'Validation Lists'!$B$229:$C$230,2,FALSE)</f>
        <v>#N/A</v>
      </c>
      <c r="BW145" s="68" t="e">
        <f t="shared" si="7"/>
        <v>#N/A</v>
      </c>
    </row>
    <row r="146" spans="1:75" ht="77.5" customHeight="1" x14ac:dyDescent="0.15">
      <c r="A146" s="29"/>
      <c r="B146" s="29"/>
      <c r="C146" s="29"/>
      <c r="D146" s="29"/>
      <c r="E146" s="29"/>
      <c r="F146" s="30"/>
      <c r="G146" s="30"/>
      <c r="H146" s="52"/>
      <c r="I146" s="52"/>
      <c r="J146" s="52"/>
      <c r="K146" s="52"/>
      <c r="L146" s="52"/>
      <c r="M146" s="52"/>
      <c r="N146" s="52"/>
      <c r="O146" s="53"/>
      <c r="P146" s="53"/>
      <c r="Q146" s="53"/>
      <c r="R146" s="53"/>
      <c r="S146" s="53"/>
      <c r="T146" s="53"/>
      <c r="U146" s="53"/>
      <c r="V146" s="60"/>
      <c r="W146" s="60"/>
      <c r="X146" s="60"/>
      <c r="Y146" s="60"/>
      <c r="Z146" s="60"/>
      <c r="AA146" s="60"/>
      <c r="AB146" s="60"/>
      <c r="AC146" s="60"/>
      <c r="AD146" s="60"/>
      <c r="AE146" s="60"/>
      <c r="AF146" s="60"/>
      <c r="AG146" s="60"/>
      <c r="AH146" s="60"/>
      <c r="AI146" s="60"/>
      <c r="AJ146" s="58"/>
      <c r="AK146" s="58"/>
      <c r="AL146" s="58"/>
      <c r="AM146" s="58"/>
      <c r="AN146" s="58"/>
      <c r="AO146" s="58"/>
      <c r="AP146" s="58"/>
      <c r="AQ146" s="58"/>
      <c r="AR146" s="52" t="e">
        <f t="shared" si="6"/>
        <v>#N/A</v>
      </c>
      <c r="AS146" s="70" t="e">
        <f t="shared" si="8"/>
        <v>#N/A</v>
      </c>
      <c r="AZ146" s="68" t="e">
        <f>VLOOKUP(AJ146,'Validation Lists'!$B$232:$C$235,2,FALSE)</f>
        <v>#N/A</v>
      </c>
      <c r="BA146" s="68" t="e">
        <f>VLOOKUP(AK146,'Validation Lists'!$B$232:$C$235,2,FALSE)</f>
        <v>#N/A</v>
      </c>
      <c r="BB146" s="68" t="e">
        <f>VLOOKUP(AL146,'Validation Lists'!$B$232:$C$235,2,FALSE)</f>
        <v>#N/A</v>
      </c>
      <c r="BC146" s="68" t="e">
        <f>VLOOKUP(AM146,'Validation Lists'!$B$232:$C$235,2,FALSE)</f>
        <v>#N/A</v>
      </c>
      <c r="BD146" s="68" t="e">
        <f>VLOOKUP(AN146,'Validation Lists'!$B$232:$C$235,2,FALSE)</f>
        <v>#N/A</v>
      </c>
      <c r="BE146" s="68" t="e">
        <f>VLOOKUP(AO146,'Validation Lists'!$B$232:$C$235,2,FALSE)</f>
        <v>#N/A</v>
      </c>
      <c r="BF146" s="68" t="e">
        <f>VLOOKUP(AP146,'Validation Lists'!$B$232:$C$235,2,FALSE)</f>
        <v>#N/A</v>
      </c>
      <c r="BG146" s="68" t="e">
        <f>VLOOKUP(AQ146,'Validation Lists'!$B$232:$C$235,2,FALSE)</f>
        <v>#N/A</v>
      </c>
      <c r="BI146" s="68" t="e">
        <f>VLOOKUP(V146,'Validation Lists'!$B$229:$C$230,2,FALSE)</f>
        <v>#N/A</v>
      </c>
      <c r="BJ146" s="68" t="e">
        <f>VLOOKUP(W146,'Validation Lists'!$B$229:$C$230,2,FALSE)</f>
        <v>#N/A</v>
      </c>
      <c r="BK146" s="68" t="e">
        <f>VLOOKUP(X146,'Validation Lists'!$B$229:$C$230,2,FALSE)</f>
        <v>#N/A</v>
      </c>
      <c r="BL146" s="68" t="e">
        <f>VLOOKUP(Y146,'Validation Lists'!$B$229:$C$230,2,FALSE)</f>
        <v>#N/A</v>
      </c>
      <c r="BM146" s="68" t="e">
        <f>VLOOKUP(Z146,'Validation Lists'!$B$229:$C$230,2,FALSE)</f>
        <v>#N/A</v>
      </c>
      <c r="BN146" s="68" t="e">
        <f>VLOOKUP(AA146,'Validation Lists'!$B$229:$C$230,2,FALSE)</f>
        <v>#N/A</v>
      </c>
      <c r="BO146" s="68" t="e">
        <f>VLOOKUP(AB146,'Validation Lists'!$B$229:$C$230,2,FALSE)</f>
        <v>#N/A</v>
      </c>
      <c r="BP146" s="68" t="e">
        <f>VLOOKUP(AC146,'Validation Lists'!$B$229:$C$230,2,FALSE)</f>
        <v>#N/A</v>
      </c>
      <c r="BQ146" s="68" t="e">
        <f>VLOOKUP(AD146,'Validation Lists'!$B$229:$C$230,2,FALSE)</f>
        <v>#N/A</v>
      </c>
      <c r="BR146" s="68" t="e">
        <f>VLOOKUP(AE146,'Validation Lists'!$B$229:$C$230,2,FALSE)</f>
        <v>#N/A</v>
      </c>
      <c r="BS146" s="68" t="e">
        <f>VLOOKUP(AF146,'Validation Lists'!$B$229:$C$230,2,FALSE)</f>
        <v>#N/A</v>
      </c>
      <c r="BT146" s="68" t="e">
        <f>VLOOKUP(AG146,'Validation Lists'!$B$229:$C$230,2,FALSE)</f>
        <v>#N/A</v>
      </c>
      <c r="BU146" s="68" t="e">
        <f>VLOOKUP(AH146,'Validation Lists'!$B$229:$C$230,2,FALSE)</f>
        <v>#N/A</v>
      </c>
      <c r="BV146" s="68" t="e">
        <f>VLOOKUP(AI146,'Validation Lists'!$B$229:$C$230,2,FALSE)</f>
        <v>#N/A</v>
      </c>
      <c r="BW146" s="68" t="e">
        <f t="shared" si="7"/>
        <v>#N/A</v>
      </c>
    </row>
    <row r="147" spans="1:75" ht="77.5" customHeight="1" x14ac:dyDescent="0.15">
      <c r="A147" s="29"/>
      <c r="B147" s="29"/>
      <c r="C147" s="29"/>
      <c r="D147" s="29"/>
      <c r="E147" s="29"/>
      <c r="F147" s="30"/>
      <c r="G147" s="30"/>
      <c r="H147" s="52"/>
      <c r="I147" s="52"/>
      <c r="J147" s="52"/>
      <c r="K147" s="52"/>
      <c r="L147" s="52"/>
      <c r="M147" s="52"/>
      <c r="N147" s="52"/>
      <c r="O147" s="53"/>
      <c r="P147" s="53"/>
      <c r="Q147" s="53"/>
      <c r="R147" s="53"/>
      <c r="S147" s="53"/>
      <c r="T147" s="53"/>
      <c r="U147" s="53"/>
      <c r="V147" s="60"/>
      <c r="W147" s="60"/>
      <c r="X147" s="60"/>
      <c r="Y147" s="60"/>
      <c r="Z147" s="60"/>
      <c r="AA147" s="60"/>
      <c r="AB147" s="60"/>
      <c r="AC147" s="60"/>
      <c r="AD147" s="60"/>
      <c r="AE147" s="60"/>
      <c r="AF147" s="60"/>
      <c r="AG147" s="60"/>
      <c r="AH147" s="60"/>
      <c r="AI147" s="60"/>
      <c r="AJ147" s="58"/>
      <c r="AK147" s="58"/>
      <c r="AL147" s="58"/>
      <c r="AM147" s="58"/>
      <c r="AN147" s="58"/>
      <c r="AO147" s="58"/>
      <c r="AP147" s="58"/>
      <c r="AQ147" s="58"/>
      <c r="AR147" s="52" t="e">
        <f t="shared" si="6"/>
        <v>#N/A</v>
      </c>
      <c r="AS147" s="70" t="e">
        <f t="shared" si="8"/>
        <v>#N/A</v>
      </c>
      <c r="AZ147" s="68" t="e">
        <f>VLOOKUP(AJ147,'Validation Lists'!$B$232:$C$235,2,FALSE)</f>
        <v>#N/A</v>
      </c>
      <c r="BA147" s="68" t="e">
        <f>VLOOKUP(AK147,'Validation Lists'!$B$232:$C$235,2,FALSE)</f>
        <v>#N/A</v>
      </c>
      <c r="BB147" s="68" t="e">
        <f>VLOOKUP(AL147,'Validation Lists'!$B$232:$C$235,2,FALSE)</f>
        <v>#N/A</v>
      </c>
      <c r="BC147" s="68" t="e">
        <f>VLOOKUP(AM147,'Validation Lists'!$B$232:$C$235,2,FALSE)</f>
        <v>#N/A</v>
      </c>
      <c r="BD147" s="68" t="e">
        <f>VLOOKUP(AN147,'Validation Lists'!$B$232:$C$235,2,FALSE)</f>
        <v>#N/A</v>
      </c>
      <c r="BE147" s="68" t="e">
        <f>VLOOKUP(AO147,'Validation Lists'!$B$232:$C$235,2,FALSE)</f>
        <v>#N/A</v>
      </c>
      <c r="BF147" s="68" t="e">
        <f>VLOOKUP(AP147,'Validation Lists'!$B$232:$C$235,2,FALSE)</f>
        <v>#N/A</v>
      </c>
      <c r="BG147" s="68" t="e">
        <f>VLOOKUP(AQ147,'Validation Lists'!$B$232:$C$235,2,FALSE)</f>
        <v>#N/A</v>
      </c>
      <c r="BI147" s="68" t="e">
        <f>VLOOKUP(V147,'Validation Lists'!$B$229:$C$230,2,FALSE)</f>
        <v>#N/A</v>
      </c>
      <c r="BJ147" s="68" t="e">
        <f>VLOOKUP(W147,'Validation Lists'!$B$229:$C$230,2,FALSE)</f>
        <v>#N/A</v>
      </c>
      <c r="BK147" s="68" t="e">
        <f>VLOOKUP(X147,'Validation Lists'!$B$229:$C$230,2,FALSE)</f>
        <v>#N/A</v>
      </c>
      <c r="BL147" s="68" t="e">
        <f>VLOOKUP(Y147,'Validation Lists'!$B$229:$C$230,2,FALSE)</f>
        <v>#N/A</v>
      </c>
      <c r="BM147" s="68" t="e">
        <f>VLOOKUP(Z147,'Validation Lists'!$B$229:$C$230,2,FALSE)</f>
        <v>#N/A</v>
      </c>
      <c r="BN147" s="68" t="e">
        <f>VLOOKUP(AA147,'Validation Lists'!$B$229:$C$230,2,FALSE)</f>
        <v>#N/A</v>
      </c>
      <c r="BO147" s="68" t="e">
        <f>VLOOKUP(AB147,'Validation Lists'!$B$229:$C$230,2,FALSE)</f>
        <v>#N/A</v>
      </c>
      <c r="BP147" s="68" t="e">
        <f>VLOOKUP(AC147,'Validation Lists'!$B$229:$C$230,2,FALSE)</f>
        <v>#N/A</v>
      </c>
      <c r="BQ147" s="68" t="e">
        <f>VLOOKUP(AD147,'Validation Lists'!$B$229:$C$230,2,FALSE)</f>
        <v>#N/A</v>
      </c>
      <c r="BR147" s="68" t="e">
        <f>VLOOKUP(AE147,'Validation Lists'!$B$229:$C$230,2,FALSE)</f>
        <v>#N/A</v>
      </c>
      <c r="BS147" s="68" t="e">
        <f>VLOOKUP(AF147,'Validation Lists'!$B$229:$C$230,2,FALSE)</f>
        <v>#N/A</v>
      </c>
      <c r="BT147" s="68" t="e">
        <f>VLOOKUP(AG147,'Validation Lists'!$B$229:$C$230,2,FALSE)</f>
        <v>#N/A</v>
      </c>
      <c r="BU147" s="68" t="e">
        <f>VLOOKUP(AH147,'Validation Lists'!$B$229:$C$230,2,FALSE)</f>
        <v>#N/A</v>
      </c>
      <c r="BV147" s="68" t="e">
        <f>VLOOKUP(AI147,'Validation Lists'!$B$229:$C$230,2,FALSE)</f>
        <v>#N/A</v>
      </c>
      <c r="BW147" s="68" t="e">
        <f t="shared" si="7"/>
        <v>#N/A</v>
      </c>
    </row>
    <row r="148" spans="1:75" ht="77.5" customHeight="1" x14ac:dyDescent="0.15">
      <c r="A148" s="29"/>
      <c r="B148" s="29"/>
      <c r="C148" s="29"/>
      <c r="D148" s="29"/>
      <c r="E148" s="29"/>
      <c r="F148" s="30"/>
      <c r="G148" s="30"/>
      <c r="H148" s="52"/>
      <c r="I148" s="52"/>
      <c r="J148" s="52"/>
      <c r="K148" s="52"/>
      <c r="L148" s="52"/>
      <c r="M148" s="52"/>
      <c r="N148" s="52"/>
      <c r="O148" s="53"/>
      <c r="P148" s="53"/>
      <c r="Q148" s="53"/>
      <c r="R148" s="53"/>
      <c r="S148" s="53"/>
      <c r="T148" s="53"/>
      <c r="U148" s="53"/>
      <c r="V148" s="60"/>
      <c r="W148" s="60"/>
      <c r="X148" s="60"/>
      <c r="Y148" s="60"/>
      <c r="Z148" s="60"/>
      <c r="AA148" s="60"/>
      <c r="AB148" s="60"/>
      <c r="AC148" s="60"/>
      <c r="AD148" s="60"/>
      <c r="AE148" s="60"/>
      <c r="AF148" s="60"/>
      <c r="AG148" s="60"/>
      <c r="AH148" s="60"/>
      <c r="AI148" s="60"/>
      <c r="AJ148" s="58"/>
      <c r="AK148" s="58"/>
      <c r="AL148" s="58"/>
      <c r="AM148" s="58"/>
      <c r="AN148" s="58"/>
      <c r="AO148" s="58"/>
      <c r="AP148" s="58"/>
      <c r="AQ148" s="58"/>
      <c r="AR148" s="52" t="e">
        <f t="shared" si="6"/>
        <v>#N/A</v>
      </c>
      <c r="AS148" s="70" t="e">
        <f t="shared" si="8"/>
        <v>#N/A</v>
      </c>
      <c r="AZ148" s="68" t="e">
        <f>VLOOKUP(AJ148,'Validation Lists'!$B$232:$C$235,2,FALSE)</f>
        <v>#N/A</v>
      </c>
      <c r="BA148" s="68" t="e">
        <f>VLOOKUP(AK148,'Validation Lists'!$B$232:$C$235,2,FALSE)</f>
        <v>#N/A</v>
      </c>
      <c r="BB148" s="68" t="e">
        <f>VLOOKUP(AL148,'Validation Lists'!$B$232:$C$235,2,FALSE)</f>
        <v>#N/A</v>
      </c>
      <c r="BC148" s="68" t="e">
        <f>VLOOKUP(AM148,'Validation Lists'!$B$232:$C$235,2,FALSE)</f>
        <v>#N/A</v>
      </c>
      <c r="BD148" s="68" t="e">
        <f>VLOOKUP(AN148,'Validation Lists'!$B$232:$C$235,2,FALSE)</f>
        <v>#N/A</v>
      </c>
      <c r="BE148" s="68" t="e">
        <f>VLOOKUP(AO148,'Validation Lists'!$B$232:$C$235,2,FALSE)</f>
        <v>#N/A</v>
      </c>
      <c r="BF148" s="68" t="e">
        <f>VLOOKUP(AP148,'Validation Lists'!$B$232:$C$235,2,FALSE)</f>
        <v>#N/A</v>
      </c>
      <c r="BG148" s="68" t="e">
        <f>VLOOKUP(AQ148,'Validation Lists'!$B$232:$C$235,2,FALSE)</f>
        <v>#N/A</v>
      </c>
      <c r="BI148" s="68" t="e">
        <f>VLOOKUP(V148,'Validation Lists'!$B$229:$C$230,2,FALSE)</f>
        <v>#N/A</v>
      </c>
      <c r="BJ148" s="68" t="e">
        <f>VLOOKUP(W148,'Validation Lists'!$B$229:$C$230,2,FALSE)</f>
        <v>#N/A</v>
      </c>
      <c r="BK148" s="68" t="e">
        <f>VLOOKUP(X148,'Validation Lists'!$B$229:$C$230,2,FALSE)</f>
        <v>#N/A</v>
      </c>
      <c r="BL148" s="68" t="e">
        <f>VLOOKUP(Y148,'Validation Lists'!$B$229:$C$230,2,FALSE)</f>
        <v>#N/A</v>
      </c>
      <c r="BM148" s="68" t="e">
        <f>VLOOKUP(Z148,'Validation Lists'!$B$229:$C$230,2,FALSE)</f>
        <v>#N/A</v>
      </c>
      <c r="BN148" s="68" t="e">
        <f>VLOOKUP(AA148,'Validation Lists'!$B$229:$C$230,2,FALSE)</f>
        <v>#N/A</v>
      </c>
      <c r="BO148" s="68" t="e">
        <f>VLOOKUP(AB148,'Validation Lists'!$B$229:$C$230,2,FALSE)</f>
        <v>#N/A</v>
      </c>
      <c r="BP148" s="68" t="e">
        <f>VLOOKUP(AC148,'Validation Lists'!$B$229:$C$230,2,FALSE)</f>
        <v>#N/A</v>
      </c>
      <c r="BQ148" s="68" t="e">
        <f>VLOOKUP(AD148,'Validation Lists'!$B$229:$C$230,2,FALSE)</f>
        <v>#N/A</v>
      </c>
      <c r="BR148" s="68" t="e">
        <f>VLOOKUP(AE148,'Validation Lists'!$B$229:$C$230,2,FALSE)</f>
        <v>#N/A</v>
      </c>
      <c r="BS148" s="68" t="e">
        <f>VLOOKUP(AF148,'Validation Lists'!$B$229:$C$230,2,FALSE)</f>
        <v>#N/A</v>
      </c>
      <c r="BT148" s="68" t="e">
        <f>VLOOKUP(AG148,'Validation Lists'!$B$229:$C$230,2,FALSE)</f>
        <v>#N/A</v>
      </c>
      <c r="BU148" s="68" t="e">
        <f>VLOOKUP(AH148,'Validation Lists'!$B$229:$C$230,2,FALSE)</f>
        <v>#N/A</v>
      </c>
      <c r="BV148" s="68" t="e">
        <f>VLOOKUP(AI148,'Validation Lists'!$B$229:$C$230,2,FALSE)</f>
        <v>#N/A</v>
      </c>
      <c r="BW148" s="68" t="e">
        <f t="shared" si="7"/>
        <v>#N/A</v>
      </c>
    </row>
    <row r="149" spans="1:75" ht="77.5" customHeight="1" x14ac:dyDescent="0.15">
      <c r="A149" s="29"/>
      <c r="B149" s="29"/>
      <c r="C149" s="29"/>
      <c r="D149" s="29"/>
      <c r="E149" s="29"/>
      <c r="F149" s="30"/>
      <c r="G149" s="30"/>
      <c r="H149" s="52"/>
      <c r="I149" s="52"/>
      <c r="J149" s="52"/>
      <c r="K149" s="52"/>
      <c r="L149" s="52"/>
      <c r="M149" s="52"/>
      <c r="N149" s="52"/>
      <c r="O149" s="53"/>
      <c r="P149" s="53"/>
      <c r="Q149" s="53"/>
      <c r="R149" s="53"/>
      <c r="S149" s="53"/>
      <c r="T149" s="53"/>
      <c r="U149" s="53"/>
      <c r="V149" s="60"/>
      <c r="W149" s="60"/>
      <c r="X149" s="60"/>
      <c r="Y149" s="60"/>
      <c r="Z149" s="60"/>
      <c r="AA149" s="60"/>
      <c r="AB149" s="60"/>
      <c r="AC149" s="60"/>
      <c r="AD149" s="60"/>
      <c r="AE149" s="60"/>
      <c r="AF149" s="60"/>
      <c r="AG149" s="60"/>
      <c r="AH149" s="60"/>
      <c r="AI149" s="60"/>
      <c r="AJ149" s="58"/>
      <c r="AK149" s="58"/>
      <c r="AL149" s="58"/>
      <c r="AM149" s="58"/>
      <c r="AN149" s="58"/>
      <c r="AO149" s="58"/>
      <c r="AP149" s="58"/>
      <c r="AQ149" s="58"/>
      <c r="AR149" s="52" t="e">
        <f t="shared" si="6"/>
        <v>#N/A</v>
      </c>
      <c r="AS149" s="70" t="e">
        <f t="shared" si="8"/>
        <v>#N/A</v>
      </c>
      <c r="AZ149" s="68" t="e">
        <f>VLOOKUP(AJ149,'Validation Lists'!$B$232:$C$235,2,FALSE)</f>
        <v>#N/A</v>
      </c>
      <c r="BA149" s="68" t="e">
        <f>VLOOKUP(AK149,'Validation Lists'!$B$232:$C$235,2,FALSE)</f>
        <v>#N/A</v>
      </c>
      <c r="BB149" s="68" t="e">
        <f>VLOOKUP(AL149,'Validation Lists'!$B$232:$C$235,2,FALSE)</f>
        <v>#N/A</v>
      </c>
      <c r="BC149" s="68" t="e">
        <f>VLOOKUP(AM149,'Validation Lists'!$B$232:$C$235,2,FALSE)</f>
        <v>#N/A</v>
      </c>
      <c r="BD149" s="68" t="e">
        <f>VLOOKUP(AN149,'Validation Lists'!$B$232:$C$235,2,FALSE)</f>
        <v>#N/A</v>
      </c>
      <c r="BE149" s="68" t="e">
        <f>VLOOKUP(AO149,'Validation Lists'!$B$232:$C$235,2,FALSE)</f>
        <v>#N/A</v>
      </c>
      <c r="BF149" s="68" t="e">
        <f>VLOOKUP(AP149,'Validation Lists'!$B$232:$C$235,2,FALSE)</f>
        <v>#N/A</v>
      </c>
      <c r="BG149" s="68" t="e">
        <f>VLOOKUP(AQ149,'Validation Lists'!$B$232:$C$235,2,FALSE)</f>
        <v>#N/A</v>
      </c>
      <c r="BI149" s="68" t="e">
        <f>VLOOKUP(V149,'Validation Lists'!$B$229:$C$230,2,FALSE)</f>
        <v>#N/A</v>
      </c>
      <c r="BJ149" s="68" t="e">
        <f>VLOOKUP(W149,'Validation Lists'!$B$229:$C$230,2,FALSE)</f>
        <v>#N/A</v>
      </c>
      <c r="BK149" s="68" t="e">
        <f>VLOOKUP(X149,'Validation Lists'!$B$229:$C$230,2,FALSE)</f>
        <v>#N/A</v>
      </c>
      <c r="BL149" s="68" t="e">
        <f>VLOOKUP(Y149,'Validation Lists'!$B$229:$C$230,2,FALSE)</f>
        <v>#N/A</v>
      </c>
      <c r="BM149" s="68" t="e">
        <f>VLOOKUP(Z149,'Validation Lists'!$B$229:$C$230,2,FALSE)</f>
        <v>#N/A</v>
      </c>
      <c r="BN149" s="68" t="e">
        <f>VLOOKUP(AA149,'Validation Lists'!$B$229:$C$230,2,FALSE)</f>
        <v>#N/A</v>
      </c>
      <c r="BO149" s="68" t="e">
        <f>VLOOKUP(AB149,'Validation Lists'!$B$229:$C$230,2,FALSE)</f>
        <v>#N/A</v>
      </c>
      <c r="BP149" s="68" t="e">
        <f>VLOOKUP(AC149,'Validation Lists'!$B$229:$C$230,2,FALSE)</f>
        <v>#N/A</v>
      </c>
      <c r="BQ149" s="68" t="e">
        <f>VLOOKUP(AD149,'Validation Lists'!$B$229:$C$230,2,FALSE)</f>
        <v>#N/A</v>
      </c>
      <c r="BR149" s="68" t="e">
        <f>VLOOKUP(AE149,'Validation Lists'!$B$229:$C$230,2,FALSE)</f>
        <v>#N/A</v>
      </c>
      <c r="BS149" s="68" t="e">
        <f>VLOOKUP(AF149,'Validation Lists'!$B$229:$C$230,2,FALSE)</f>
        <v>#N/A</v>
      </c>
      <c r="BT149" s="68" t="e">
        <f>VLOOKUP(AG149,'Validation Lists'!$B$229:$C$230,2,FALSE)</f>
        <v>#N/A</v>
      </c>
      <c r="BU149" s="68" t="e">
        <f>VLOOKUP(AH149,'Validation Lists'!$B$229:$C$230,2,FALSE)</f>
        <v>#N/A</v>
      </c>
      <c r="BV149" s="68" t="e">
        <f>VLOOKUP(AI149,'Validation Lists'!$B$229:$C$230,2,FALSE)</f>
        <v>#N/A</v>
      </c>
      <c r="BW149" s="68" t="e">
        <f t="shared" si="7"/>
        <v>#N/A</v>
      </c>
    </row>
    <row r="150" spans="1:75" ht="77.5" customHeight="1" x14ac:dyDescent="0.15">
      <c r="A150" s="29"/>
      <c r="B150" s="29"/>
      <c r="C150" s="29"/>
      <c r="D150" s="29"/>
      <c r="E150" s="29"/>
      <c r="F150" s="30"/>
      <c r="G150" s="30"/>
      <c r="H150" s="52"/>
      <c r="I150" s="52"/>
      <c r="J150" s="52"/>
      <c r="K150" s="52"/>
      <c r="L150" s="52"/>
      <c r="M150" s="52"/>
      <c r="N150" s="52"/>
      <c r="O150" s="53"/>
      <c r="P150" s="53"/>
      <c r="Q150" s="53"/>
      <c r="R150" s="53"/>
      <c r="S150" s="53"/>
      <c r="T150" s="53"/>
      <c r="U150" s="53"/>
      <c r="V150" s="60"/>
      <c r="W150" s="60"/>
      <c r="X150" s="60"/>
      <c r="Y150" s="60"/>
      <c r="Z150" s="60"/>
      <c r="AA150" s="60"/>
      <c r="AB150" s="60"/>
      <c r="AC150" s="60"/>
      <c r="AD150" s="60"/>
      <c r="AE150" s="60"/>
      <c r="AF150" s="60"/>
      <c r="AG150" s="60"/>
      <c r="AH150" s="60"/>
      <c r="AI150" s="60"/>
      <c r="AJ150" s="58"/>
      <c r="AK150" s="58"/>
      <c r="AL150" s="58"/>
      <c r="AM150" s="58"/>
      <c r="AN150" s="58"/>
      <c r="AO150" s="58"/>
      <c r="AP150" s="58"/>
      <c r="AQ150" s="58"/>
      <c r="AR150" s="52" t="e">
        <f t="shared" si="6"/>
        <v>#N/A</v>
      </c>
      <c r="AS150" s="70" t="e">
        <f t="shared" si="8"/>
        <v>#N/A</v>
      </c>
      <c r="AZ150" s="68" t="e">
        <f>VLOOKUP(AJ150,'Validation Lists'!$B$232:$C$235,2,FALSE)</f>
        <v>#N/A</v>
      </c>
      <c r="BA150" s="68" t="e">
        <f>VLOOKUP(AK150,'Validation Lists'!$B$232:$C$235,2,FALSE)</f>
        <v>#N/A</v>
      </c>
      <c r="BB150" s="68" t="e">
        <f>VLOOKUP(AL150,'Validation Lists'!$B$232:$C$235,2,FALSE)</f>
        <v>#N/A</v>
      </c>
      <c r="BC150" s="68" t="e">
        <f>VLOOKUP(AM150,'Validation Lists'!$B$232:$C$235,2,FALSE)</f>
        <v>#N/A</v>
      </c>
      <c r="BD150" s="68" t="e">
        <f>VLOOKUP(AN150,'Validation Lists'!$B$232:$C$235,2,FALSE)</f>
        <v>#N/A</v>
      </c>
      <c r="BE150" s="68" t="e">
        <f>VLOOKUP(AO150,'Validation Lists'!$B$232:$C$235,2,FALSE)</f>
        <v>#N/A</v>
      </c>
      <c r="BF150" s="68" t="e">
        <f>VLOOKUP(AP150,'Validation Lists'!$B$232:$C$235,2,FALSE)</f>
        <v>#N/A</v>
      </c>
      <c r="BG150" s="68" t="e">
        <f>VLOOKUP(AQ150,'Validation Lists'!$B$232:$C$235,2,FALSE)</f>
        <v>#N/A</v>
      </c>
      <c r="BI150" s="68" t="e">
        <f>VLOOKUP(V150,'Validation Lists'!$B$229:$C$230,2,FALSE)</f>
        <v>#N/A</v>
      </c>
      <c r="BJ150" s="68" t="e">
        <f>VLOOKUP(W150,'Validation Lists'!$B$229:$C$230,2,FALSE)</f>
        <v>#N/A</v>
      </c>
      <c r="BK150" s="68" t="e">
        <f>VLOOKUP(X150,'Validation Lists'!$B$229:$C$230,2,FALSE)</f>
        <v>#N/A</v>
      </c>
      <c r="BL150" s="68" t="e">
        <f>VLOOKUP(Y150,'Validation Lists'!$B$229:$C$230,2,FALSE)</f>
        <v>#N/A</v>
      </c>
      <c r="BM150" s="68" t="e">
        <f>VLOOKUP(Z150,'Validation Lists'!$B$229:$C$230,2,FALSE)</f>
        <v>#N/A</v>
      </c>
      <c r="BN150" s="68" t="e">
        <f>VLOOKUP(AA150,'Validation Lists'!$B$229:$C$230,2,FALSE)</f>
        <v>#N/A</v>
      </c>
      <c r="BO150" s="68" t="e">
        <f>VLOOKUP(AB150,'Validation Lists'!$B$229:$C$230,2,FALSE)</f>
        <v>#N/A</v>
      </c>
      <c r="BP150" s="68" t="e">
        <f>VLOOKUP(AC150,'Validation Lists'!$B$229:$C$230,2,FALSE)</f>
        <v>#N/A</v>
      </c>
      <c r="BQ150" s="68" t="e">
        <f>VLOOKUP(AD150,'Validation Lists'!$B$229:$C$230,2,FALSE)</f>
        <v>#N/A</v>
      </c>
      <c r="BR150" s="68" t="e">
        <f>VLOOKUP(AE150,'Validation Lists'!$B$229:$C$230,2,FALSE)</f>
        <v>#N/A</v>
      </c>
      <c r="BS150" s="68" t="e">
        <f>VLOOKUP(AF150,'Validation Lists'!$B$229:$C$230,2,FALSE)</f>
        <v>#N/A</v>
      </c>
      <c r="BT150" s="68" t="e">
        <f>VLOOKUP(AG150,'Validation Lists'!$B$229:$C$230,2,FALSE)</f>
        <v>#N/A</v>
      </c>
      <c r="BU150" s="68" t="e">
        <f>VLOOKUP(AH150,'Validation Lists'!$B$229:$C$230,2,FALSE)</f>
        <v>#N/A</v>
      </c>
      <c r="BV150" s="68" t="e">
        <f>VLOOKUP(AI150,'Validation Lists'!$B$229:$C$230,2,FALSE)</f>
        <v>#N/A</v>
      </c>
      <c r="BW150" s="68" t="e">
        <f t="shared" si="7"/>
        <v>#N/A</v>
      </c>
    </row>
    <row r="151" spans="1:75" ht="77.5" customHeight="1" x14ac:dyDescent="0.15">
      <c r="A151" s="29"/>
      <c r="B151" s="29"/>
      <c r="C151" s="29"/>
      <c r="D151" s="29"/>
      <c r="E151" s="29"/>
      <c r="F151" s="30"/>
      <c r="G151" s="30"/>
      <c r="H151" s="52"/>
      <c r="I151" s="52"/>
      <c r="J151" s="52"/>
      <c r="K151" s="52"/>
      <c r="L151" s="52"/>
      <c r="M151" s="52"/>
      <c r="N151" s="52"/>
      <c r="O151" s="53"/>
      <c r="P151" s="53"/>
      <c r="Q151" s="53"/>
      <c r="R151" s="53"/>
      <c r="S151" s="53"/>
      <c r="T151" s="53"/>
      <c r="U151" s="53"/>
      <c r="V151" s="60"/>
      <c r="W151" s="60"/>
      <c r="X151" s="60"/>
      <c r="Y151" s="60"/>
      <c r="Z151" s="60"/>
      <c r="AA151" s="60"/>
      <c r="AB151" s="60"/>
      <c r="AC151" s="60"/>
      <c r="AD151" s="60"/>
      <c r="AE151" s="60"/>
      <c r="AF151" s="60"/>
      <c r="AG151" s="60"/>
      <c r="AH151" s="60"/>
      <c r="AI151" s="60"/>
      <c r="AJ151" s="58"/>
      <c r="AK151" s="58"/>
      <c r="AL151" s="58"/>
      <c r="AM151" s="58"/>
      <c r="AN151" s="58"/>
      <c r="AO151" s="58"/>
      <c r="AP151" s="58"/>
      <c r="AQ151" s="58"/>
      <c r="AR151" s="52" t="e">
        <f t="shared" si="6"/>
        <v>#N/A</v>
      </c>
      <c r="AS151" s="70" t="e">
        <f t="shared" si="8"/>
        <v>#N/A</v>
      </c>
      <c r="AZ151" s="68" t="e">
        <f>VLOOKUP(AJ151,'Validation Lists'!$B$232:$C$235,2,FALSE)</f>
        <v>#N/A</v>
      </c>
      <c r="BA151" s="68" t="e">
        <f>VLOOKUP(AK151,'Validation Lists'!$B$232:$C$235,2,FALSE)</f>
        <v>#N/A</v>
      </c>
      <c r="BB151" s="68" t="e">
        <f>VLOOKUP(AL151,'Validation Lists'!$B$232:$C$235,2,FALSE)</f>
        <v>#N/A</v>
      </c>
      <c r="BC151" s="68" t="e">
        <f>VLOOKUP(AM151,'Validation Lists'!$B$232:$C$235,2,FALSE)</f>
        <v>#N/A</v>
      </c>
      <c r="BD151" s="68" t="e">
        <f>VLOOKUP(AN151,'Validation Lists'!$B$232:$C$235,2,FALSE)</f>
        <v>#N/A</v>
      </c>
      <c r="BE151" s="68" t="e">
        <f>VLOOKUP(AO151,'Validation Lists'!$B$232:$C$235,2,FALSE)</f>
        <v>#N/A</v>
      </c>
      <c r="BF151" s="68" t="e">
        <f>VLOOKUP(AP151,'Validation Lists'!$B$232:$C$235,2,FALSE)</f>
        <v>#N/A</v>
      </c>
      <c r="BG151" s="68" t="e">
        <f>VLOOKUP(AQ151,'Validation Lists'!$B$232:$C$235,2,FALSE)</f>
        <v>#N/A</v>
      </c>
      <c r="BI151" s="68" t="e">
        <f>VLOOKUP(V151,'Validation Lists'!$B$229:$C$230,2,FALSE)</f>
        <v>#N/A</v>
      </c>
      <c r="BJ151" s="68" t="e">
        <f>VLOOKUP(W151,'Validation Lists'!$B$229:$C$230,2,FALSE)</f>
        <v>#N/A</v>
      </c>
      <c r="BK151" s="68" t="e">
        <f>VLOOKUP(X151,'Validation Lists'!$B$229:$C$230,2,FALSE)</f>
        <v>#N/A</v>
      </c>
      <c r="BL151" s="68" t="e">
        <f>VLOOKUP(Y151,'Validation Lists'!$B$229:$C$230,2,FALSE)</f>
        <v>#N/A</v>
      </c>
      <c r="BM151" s="68" t="e">
        <f>VLOOKUP(Z151,'Validation Lists'!$B$229:$C$230,2,FALSE)</f>
        <v>#N/A</v>
      </c>
      <c r="BN151" s="68" t="e">
        <f>VLOOKUP(AA151,'Validation Lists'!$B$229:$C$230,2,FALSE)</f>
        <v>#N/A</v>
      </c>
      <c r="BO151" s="68" t="e">
        <f>VLOOKUP(AB151,'Validation Lists'!$B$229:$C$230,2,FALSE)</f>
        <v>#N/A</v>
      </c>
      <c r="BP151" s="68" t="e">
        <f>VLOOKUP(AC151,'Validation Lists'!$B$229:$C$230,2,FALSE)</f>
        <v>#N/A</v>
      </c>
      <c r="BQ151" s="68" t="e">
        <f>VLOOKUP(AD151,'Validation Lists'!$B$229:$C$230,2,FALSE)</f>
        <v>#N/A</v>
      </c>
      <c r="BR151" s="68" t="e">
        <f>VLOOKUP(AE151,'Validation Lists'!$B$229:$C$230,2,FALSE)</f>
        <v>#N/A</v>
      </c>
      <c r="BS151" s="68" t="e">
        <f>VLOOKUP(AF151,'Validation Lists'!$B$229:$C$230,2,FALSE)</f>
        <v>#N/A</v>
      </c>
      <c r="BT151" s="68" t="e">
        <f>VLOOKUP(AG151,'Validation Lists'!$B$229:$C$230,2,FALSE)</f>
        <v>#N/A</v>
      </c>
      <c r="BU151" s="68" t="e">
        <f>VLOOKUP(AH151,'Validation Lists'!$B$229:$C$230,2,FALSE)</f>
        <v>#N/A</v>
      </c>
      <c r="BV151" s="68" t="e">
        <f>VLOOKUP(AI151,'Validation Lists'!$B$229:$C$230,2,FALSE)</f>
        <v>#N/A</v>
      </c>
      <c r="BW151" s="68" t="e">
        <f t="shared" si="7"/>
        <v>#N/A</v>
      </c>
    </row>
    <row r="152" spans="1:75" ht="77.5" customHeight="1" x14ac:dyDescent="0.15">
      <c r="A152" s="29"/>
      <c r="B152" s="29"/>
      <c r="C152" s="29"/>
      <c r="D152" s="29"/>
      <c r="E152" s="29"/>
      <c r="F152" s="30"/>
      <c r="G152" s="30"/>
      <c r="H152" s="52"/>
      <c r="I152" s="52"/>
      <c r="J152" s="52"/>
      <c r="K152" s="52"/>
      <c r="L152" s="52"/>
      <c r="M152" s="52"/>
      <c r="N152" s="52"/>
      <c r="O152" s="53"/>
      <c r="P152" s="53"/>
      <c r="Q152" s="53"/>
      <c r="R152" s="53"/>
      <c r="S152" s="53"/>
      <c r="T152" s="53"/>
      <c r="U152" s="53"/>
      <c r="V152" s="60"/>
      <c r="W152" s="60"/>
      <c r="X152" s="60"/>
      <c r="Y152" s="60"/>
      <c r="Z152" s="60"/>
      <c r="AA152" s="60"/>
      <c r="AB152" s="60"/>
      <c r="AC152" s="60"/>
      <c r="AD152" s="60"/>
      <c r="AE152" s="60"/>
      <c r="AF152" s="60"/>
      <c r="AG152" s="60"/>
      <c r="AH152" s="60"/>
      <c r="AI152" s="60"/>
      <c r="AJ152" s="58"/>
      <c r="AK152" s="58"/>
      <c r="AL152" s="58"/>
      <c r="AM152" s="58"/>
      <c r="AN152" s="58"/>
      <c r="AO152" s="58"/>
      <c r="AP152" s="58"/>
      <c r="AQ152" s="58"/>
      <c r="AR152" s="52" t="e">
        <f t="shared" si="6"/>
        <v>#N/A</v>
      </c>
      <c r="AS152" s="70" t="e">
        <f t="shared" si="8"/>
        <v>#N/A</v>
      </c>
      <c r="AZ152" s="68" t="e">
        <f>VLOOKUP(AJ152,'Validation Lists'!$B$232:$C$235,2,FALSE)</f>
        <v>#N/A</v>
      </c>
      <c r="BA152" s="68" t="e">
        <f>VLOOKUP(AK152,'Validation Lists'!$B$232:$C$235,2,FALSE)</f>
        <v>#N/A</v>
      </c>
      <c r="BB152" s="68" t="e">
        <f>VLOOKUP(AL152,'Validation Lists'!$B$232:$C$235,2,FALSE)</f>
        <v>#N/A</v>
      </c>
      <c r="BC152" s="68" t="e">
        <f>VLOOKUP(AM152,'Validation Lists'!$B$232:$C$235,2,FALSE)</f>
        <v>#N/A</v>
      </c>
      <c r="BD152" s="68" t="e">
        <f>VLOOKUP(AN152,'Validation Lists'!$B$232:$C$235,2,FALSE)</f>
        <v>#N/A</v>
      </c>
      <c r="BE152" s="68" t="e">
        <f>VLOOKUP(AO152,'Validation Lists'!$B$232:$C$235,2,FALSE)</f>
        <v>#N/A</v>
      </c>
      <c r="BF152" s="68" t="e">
        <f>VLOOKUP(AP152,'Validation Lists'!$B$232:$C$235,2,FALSE)</f>
        <v>#N/A</v>
      </c>
      <c r="BG152" s="68" t="e">
        <f>VLOOKUP(AQ152,'Validation Lists'!$B$232:$C$235,2,FALSE)</f>
        <v>#N/A</v>
      </c>
      <c r="BI152" s="68" t="e">
        <f>VLOOKUP(V152,'Validation Lists'!$B$229:$C$230,2,FALSE)</f>
        <v>#N/A</v>
      </c>
      <c r="BJ152" s="68" t="e">
        <f>VLOOKUP(W152,'Validation Lists'!$B$229:$C$230,2,FALSE)</f>
        <v>#N/A</v>
      </c>
      <c r="BK152" s="68" t="e">
        <f>VLOOKUP(X152,'Validation Lists'!$B$229:$C$230,2,FALSE)</f>
        <v>#N/A</v>
      </c>
      <c r="BL152" s="68" t="e">
        <f>VLOOKUP(Y152,'Validation Lists'!$B$229:$C$230,2,FALSE)</f>
        <v>#N/A</v>
      </c>
      <c r="BM152" s="68" t="e">
        <f>VLOOKUP(Z152,'Validation Lists'!$B$229:$C$230,2,FALSE)</f>
        <v>#N/A</v>
      </c>
      <c r="BN152" s="68" t="e">
        <f>VLOOKUP(AA152,'Validation Lists'!$B$229:$C$230,2,FALSE)</f>
        <v>#N/A</v>
      </c>
      <c r="BO152" s="68" t="e">
        <f>VLOOKUP(AB152,'Validation Lists'!$B$229:$C$230,2,FALSE)</f>
        <v>#N/A</v>
      </c>
      <c r="BP152" s="68" t="e">
        <f>VLOOKUP(AC152,'Validation Lists'!$B$229:$C$230,2,FALSE)</f>
        <v>#N/A</v>
      </c>
      <c r="BQ152" s="68" t="e">
        <f>VLOOKUP(AD152,'Validation Lists'!$B$229:$C$230,2,FALSE)</f>
        <v>#N/A</v>
      </c>
      <c r="BR152" s="68" t="e">
        <f>VLOOKUP(AE152,'Validation Lists'!$B$229:$C$230,2,FALSE)</f>
        <v>#N/A</v>
      </c>
      <c r="BS152" s="68" t="e">
        <f>VLOOKUP(AF152,'Validation Lists'!$B$229:$C$230,2,FALSE)</f>
        <v>#N/A</v>
      </c>
      <c r="BT152" s="68" t="e">
        <f>VLOOKUP(AG152,'Validation Lists'!$B$229:$C$230,2,FALSE)</f>
        <v>#N/A</v>
      </c>
      <c r="BU152" s="68" t="e">
        <f>VLOOKUP(AH152,'Validation Lists'!$B$229:$C$230,2,FALSE)</f>
        <v>#N/A</v>
      </c>
      <c r="BV152" s="68" t="e">
        <f>VLOOKUP(AI152,'Validation Lists'!$B$229:$C$230,2,FALSE)</f>
        <v>#N/A</v>
      </c>
      <c r="BW152" s="68" t="e">
        <f t="shared" si="7"/>
        <v>#N/A</v>
      </c>
    </row>
    <row r="153" spans="1:75" ht="77.5" customHeight="1" x14ac:dyDescent="0.15">
      <c r="A153" s="29"/>
      <c r="B153" s="29"/>
      <c r="C153" s="29"/>
      <c r="D153" s="29"/>
      <c r="E153" s="29"/>
      <c r="F153" s="30"/>
      <c r="G153" s="30"/>
      <c r="H153" s="52"/>
      <c r="I153" s="52"/>
      <c r="J153" s="52"/>
      <c r="K153" s="52"/>
      <c r="L153" s="52"/>
      <c r="M153" s="52"/>
      <c r="N153" s="52"/>
      <c r="O153" s="53"/>
      <c r="P153" s="53"/>
      <c r="Q153" s="53"/>
      <c r="R153" s="53"/>
      <c r="S153" s="53"/>
      <c r="T153" s="53"/>
      <c r="U153" s="53"/>
      <c r="V153" s="60"/>
      <c r="W153" s="60"/>
      <c r="X153" s="60"/>
      <c r="Y153" s="60"/>
      <c r="Z153" s="60"/>
      <c r="AA153" s="60"/>
      <c r="AB153" s="60"/>
      <c r="AC153" s="60"/>
      <c r="AD153" s="60"/>
      <c r="AE153" s="60"/>
      <c r="AF153" s="60"/>
      <c r="AG153" s="60"/>
      <c r="AH153" s="60"/>
      <c r="AI153" s="60"/>
      <c r="AJ153" s="58"/>
      <c r="AK153" s="58"/>
      <c r="AL153" s="58"/>
      <c r="AM153" s="58"/>
      <c r="AN153" s="58"/>
      <c r="AO153" s="58"/>
      <c r="AP153" s="58"/>
      <c r="AQ153" s="58"/>
      <c r="AR153" s="52" t="e">
        <f t="shared" si="6"/>
        <v>#N/A</v>
      </c>
      <c r="AS153" s="70" t="e">
        <f t="shared" si="8"/>
        <v>#N/A</v>
      </c>
      <c r="AZ153" s="68" t="e">
        <f>VLOOKUP(AJ153,'Validation Lists'!$B$232:$C$235,2,FALSE)</f>
        <v>#N/A</v>
      </c>
      <c r="BA153" s="68" t="e">
        <f>VLOOKUP(AK153,'Validation Lists'!$B$232:$C$235,2,FALSE)</f>
        <v>#N/A</v>
      </c>
      <c r="BB153" s="68" t="e">
        <f>VLOOKUP(AL153,'Validation Lists'!$B$232:$C$235,2,FALSE)</f>
        <v>#N/A</v>
      </c>
      <c r="BC153" s="68" t="e">
        <f>VLOOKUP(AM153,'Validation Lists'!$B$232:$C$235,2,FALSE)</f>
        <v>#N/A</v>
      </c>
      <c r="BD153" s="68" t="e">
        <f>VLOOKUP(AN153,'Validation Lists'!$B$232:$C$235,2,FALSE)</f>
        <v>#N/A</v>
      </c>
      <c r="BE153" s="68" t="e">
        <f>VLOOKUP(AO153,'Validation Lists'!$B$232:$C$235,2,FALSE)</f>
        <v>#N/A</v>
      </c>
      <c r="BF153" s="68" t="e">
        <f>VLOOKUP(AP153,'Validation Lists'!$B$232:$C$235,2,FALSE)</f>
        <v>#N/A</v>
      </c>
      <c r="BG153" s="68" t="e">
        <f>VLOOKUP(AQ153,'Validation Lists'!$B$232:$C$235,2,FALSE)</f>
        <v>#N/A</v>
      </c>
      <c r="BI153" s="68" t="e">
        <f>VLOOKUP(V153,'Validation Lists'!$B$229:$C$230,2,FALSE)</f>
        <v>#N/A</v>
      </c>
      <c r="BJ153" s="68" t="e">
        <f>VLOOKUP(W153,'Validation Lists'!$B$229:$C$230,2,FALSE)</f>
        <v>#N/A</v>
      </c>
      <c r="BK153" s="68" t="e">
        <f>VLOOKUP(X153,'Validation Lists'!$B$229:$C$230,2,FALSE)</f>
        <v>#N/A</v>
      </c>
      <c r="BL153" s="68" t="e">
        <f>VLOOKUP(Y153,'Validation Lists'!$B$229:$C$230,2,FALSE)</f>
        <v>#N/A</v>
      </c>
      <c r="BM153" s="68" t="e">
        <f>VLOOKUP(Z153,'Validation Lists'!$B$229:$C$230,2,FALSE)</f>
        <v>#N/A</v>
      </c>
      <c r="BN153" s="68" t="e">
        <f>VLOOKUP(AA153,'Validation Lists'!$B$229:$C$230,2,FALSE)</f>
        <v>#N/A</v>
      </c>
      <c r="BO153" s="68" t="e">
        <f>VLOOKUP(AB153,'Validation Lists'!$B$229:$C$230,2,FALSE)</f>
        <v>#N/A</v>
      </c>
      <c r="BP153" s="68" t="e">
        <f>VLOOKUP(AC153,'Validation Lists'!$B$229:$C$230,2,FALSE)</f>
        <v>#N/A</v>
      </c>
      <c r="BQ153" s="68" t="e">
        <f>VLOOKUP(AD153,'Validation Lists'!$B$229:$C$230,2,FALSE)</f>
        <v>#N/A</v>
      </c>
      <c r="BR153" s="68" t="e">
        <f>VLOOKUP(AE153,'Validation Lists'!$B$229:$C$230,2,FALSE)</f>
        <v>#N/A</v>
      </c>
      <c r="BS153" s="68" t="e">
        <f>VLOOKUP(AF153,'Validation Lists'!$B$229:$C$230,2,FALSE)</f>
        <v>#N/A</v>
      </c>
      <c r="BT153" s="68" t="e">
        <f>VLOOKUP(AG153,'Validation Lists'!$B$229:$C$230,2,FALSE)</f>
        <v>#N/A</v>
      </c>
      <c r="BU153" s="68" t="e">
        <f>VLOOKUP(AH153,'Validation Lists'!$B$229:$C$230,2,FALSE)</f>
        <v>#N/A</v>
      </c>
      <c r="BV153" s="68" t="e">
        <f>VLOOKUP(AI153,'Validation Lists'!$B$229:$C$230,2,FALSE)</f>
        <v>#N/A</v>
      </c>
      <c r="BW153" s="68" t="e">
        <f t="shared" si="7"/>
        <v>#N/A</v>
      </c>
    </row>
    <row r="154" spans="1:75" ht="77.5" customHeight="1" x14ac:dyDescent="0.15">
      <c r="A154" s="29"/>
      <c r="B154" s="29"/>
      <c r="C154" s="29"/>
      <c r="D154" s="29"/>
      <c r="E154" s="29"/>
      <c r="F154" s="30"/>
      <c r="G154" s="30"/>
      <c r="H154" s="52"/>
      <c r="I154" s="52"/>
      <c r="J154" s="52"/>
      <c r="K154" s="52"/>
      <c r="L154" s="52"/>
      <c r="M154" s="52"/>
      <c r="N154" s="52"/>
      <c r="O154" s="53"/>
      <c r="P154" s="53"/>
      <c r="Q154" s="53"/>
      <c r="R154" s="53"/>
      <c r="S154" s="53"/>
      <c r="T154" s="53"/>
      <c r="U154" s="53"/>
      <c r="V154" s="60"/>
      <c r="W154" s="60"/>
      <c r="X154" s="60"/>
      <c r="Y154" s="60"/>
      <c r="Z154" s="60"/>
      <c r="AA154" s="60"/>
      <c r="AB154" s="60"/>
      <c r="AC154" s="60"/>
      <c r="AD154" s="60"/>
      <c r="AE154" s="60"/>
      <c r="AF154" s="60"/>
      <c r="AG154" s="60"/>
      <c r="AH154" s="60"/>
      <c r="AI154" s="60"/>
      <c r="AJ154" s="58"/>
      <c r="AK154" s="58"/>
      <c r="AL154" s="58"/>
      <c r="AM154" s="58"/>
      <c r="AN154" s="58"/>
      <c r="AO154" s="58"/>
      <c r="AP154" s="58"/>
      <c r="AQ154" s="58"/>
      <c r="AR154" s="52" t="e">
        <f t="shared" si="6"/>
        <v>#N/A</v>
      </c>
      <c r="AS154" s="70" t="e">
        <f t="shared" si="8"/>
        <v>#N/A</v>
      </c>
      <c r="AZ154" s="68" t="e">
        <f>VLOOKUP(AJ154,'Validation Lists'!$B$232:$C$235,2,FALSE)</f>
        <v>#N/A</v>
      </c>
      <c r="BA154" s="68" t="e">
        <f>VLOOKUP(AK154,'Validation Lists'!$B$232:$C$235,2,FALSE)</f>
        <v>#N/A</v>
      </c>
      <c r="BB154" s="68" t="e">
        <f>VLOOKUP(AL154,'Validation Lists'!$B$232:$C$235,2,FALSE)</f>
        <v>#N/A</v>
      </c>
      <c r="BC154" s="68" t="e">
        <f>VLOOKUP(AM154,'Validation Lists'!$B$232:$C$235,2,FALSE)</f>
        <v>#N/A</v>
      </c>
      <c r="BD154" s="68" t="e">
        <f>VLOOKUP(AN154,'Validation Lists'!$B$232:$C$235,2,FALSE)</f>
        <v>#N/A</v>
      </c>
      <c r="BE154" s="68" t="e">
        <f>VLOOKUP(AO154,'Validation Lists'!$B$232:$C$235,2,FALSE)</f>
        <v>#N/A</v>
      </c>
      <c r="BF154" s="68" t="e">
        <f>VLOOKUP(AP154,'Validation Lists'!$B$232:$C$235,2,FALSE)</f>
        <v>#N/A</v>
      </c>
      <c r="BG154" s="68" t="e">
        <f>VLOOKUP(AQ154,'Validation Lists'!$B$232:$C$235,2,FALSE)</f>
        <v>#N/A</v>
      </c>
      <c r="BI154" s="68" t="e">
        <f>VLOOKUP(V154,'Validation Lists'!$B$229:$C$230,2,FALSE)</f>
        <v>#N/A</v>
      </c>
      <c r="BJ154" s="68" t="e">
        <f>VLOOKUP(W154,'Validation Lists'!$B$229:$C$230,2,FALSE)</f>
        <v>#N/A</v>
      </c>
      <c r="BK154" s="68" t="e">
        <f>VLOOKUP(X154,'Validation Lists'!$B$229:$C$230,2,FALSE)</f>
        <v>#N/A</v>
      </c>
      <c r="BL154" s="68" t="e">
        <f>VLOOKUP(Y154,'Validation Lists'!$B$229:$C$230,2,FALSE)</f>
        <v>#N/A</v>
      </c>
      <c r="BM154" s="68" t="e">
        <f>VLOOKUP(Z154,'Validation Lists'!$B$229:$C$230,2,FALSE)</f>
        <v>#N/A</v>
      </c>
      <c r="BN154" s="68" t="e">
        <f>VLOOKUP(AA154,'Validation Lists'!$B$229:$C$230,2,FALSE)</f>
        <v>#N/A</v>
      </c>
      <c r="BO154" s="68" t="e">
        <f>VLOOKUP(AB154,'Validation Lists'!$B$229:$C$230,2,FALSE)</f>
        <v>#N/A</v>
      </c>
      <c r="BP154" s="68" t="e">
        <f>VLOOKUP(AC154,'Validation Lists'!$B$229:$C$230,2,FALSE)</f>
        <v>#N/A</v>
      </c>
      <c r="BQ154" s="68" t="e">
        <f>VLOOKUP(AD154,'Validation Lists'!$B$229:$C$230,2,FALSE)</f>
        <v>#N/A</v>
      </c>
      <c r="BR154" s="68" t="e">
        <f>VLOOKUP(AE154,'Validation Lists'!$B$229:$C$230,2,FALSE)</f>
        <v>#N/A</v>
      </c>
      <c r="BS154" s="68" t="e">
        <f>VLOOKUP(AF154,'Validation Lists'!$B$229:$C$230,2,FALSE)</f>
        <v>#N/A</v>
      </c>
      <c r="BT154" s="68" t="e">
        <f>VLOOKUP(AG154,'Validation Lists'!$B$229:$C$230,2,FALSE)</f>
        <v>#N/A</v>
      </c>
      <c r="BU154" s="68" t="e">
        <f>VLOOKUP(AH154,'Validation Lists'!$B$229:$C$230,2,FALSE)</f>
        <v>#N/A</v>
      </c>
      <c r="BV154" s="68" t="e">
        <f>VLOOKUP(AI154,'Validation Lists'!$B$229:$C$230,2,FALSE)</f>
        <v>#N/A</v>
      </c>
      <c r="BW154" s="68" t="e">
        <f t="shared" si="7"/>
        <v>#N/A</v>
      </c>
    </row>
    <row r="155" spans="1:75" ht="77.5" customHeight="1" x14ac:dyDescent="0.15">
      <c r="A155" s="29"/>
      <c r="B155" s="29"/>
      <c r="C155" s="29"/>
      <c r="D155" s="29"/>
      <c r="E155" s="29"/>
      <c r="F155" s="30"/>
      <c r="G155" s="30"/>
      <c r="H155" s="52"/>
      <c r="I155" s="52"/>
      <c r="J155" s="52"/>
      <c r="K155" s="52"/>
      <c r="L155" s="52"/>
      <c r="M155" s="52"/>
      <c r="N155" s="52"/>
      <c r="O155" s="53"/>
      <c r="P155" s="53"/>
      <c r="Q155" s="53"/>
      <c r="R155" s="53"/>
      <c r="S155" s="53"/>
      <c r="T155" s="53"/>
      <c r="U155" s="53"/>
      <c r="V155" s="60"/>
      <c r="W155" s="60"/>
      <c r="X155" s="60"/>
      <c r="Y155" s="60"/>
      <c r="Z155" s="60"/>
      <c r="AA155" s="60"/>
      <c r="AB155" s="60"/>
      <c r="AC155" s="60"/>
      <c r="AD155" s="60"/>
      <c r="AE155" s="60"/>
      <c r="AF155" s="60"/>
      <c r="AG155" s="60"/>
      <c r="AH155" s="60"/>
      <c r="AI155" s="60"/>
      <c r="AJ155" s="58"/>
      <c r="AK155" s="58"/>
      <c r="AL155" s="58"/>
      <c r="AM155" s="58"/>
      <c r="AN155" s="58"/>
      <c r="AO155" s="58"/>
      <c r="AP155" s="58"/>
      <c r="AQ155" s="58"/>
      <c r="AR155" s="52" t="e">
        <f t="shared" si="6"/>
        <v>#N/A</v>
      </c>
      <c r="AS155" s="70" t="e">
        <f t="shared" si="8"/>
        <v>#N/A</v>
      </c>
      <c r="AZ155" s="68" t="e">
        <f>VLOOKUP(AJ155,'Validation Lists'!$B$232:$C$235,2,FALSE)</f>
        <v>#N/A</v>
      </c>
      <c r="BA155" s="68" t="e">
        <f>VLOOKUP(AK155,'Validation Lists'!$B$232:$C$235,2,FALSE)</f>
        <v>#N/A</v>
      </c>
      <c r="BB155" s="68" t="e">
        <f>VLOOKUP(AL155,'Validation Lists'!$B$232:$C$235,2,FALSE)</f>
        <v>#N/A</v>
      </c>
      <c r="BC155" s="68" t="e">
        <f>VLOOKUP(AM155,'Validation Lists'!$B$232:$C$235,2,FALSE)</f>
        <v>#N/A</v>
      </c>
      <c r="BD155" s="68" t="e">
        <f>VLOOKUP(AN155,'Validation Lists'!$B$232:$C$235,2,FALSE)</f>
        <v>#N/A</v>
      </c>
      <c r="BE155" s="68" t="e">
        <f>VLOOKUP(AO155,'Validation Lists'!$B$232:$C$235,2,FALSE)</f>
        <v>#N/A</v>
      </c>
      <c r="BF155" s="68" t="e">
        <f>VLOOKUP(AP155,'Validation Lists'!$B$232:$C$235,2,FALSE)</f>
        <v>#N/A</v>
      </c>
      <c r="BG155" s="68" t="e">
        <f>VLOOKUP(AQ155,'Validation Lists'!$B$232:$C$235,2,FALSE)</f>
        <v>#N/A</v>
      </c>
      <c r="BI155" s="68" t="e">
        <f>VLOOKUP(V155,'Validation Lists'!$B$229:$C$230,2,FALSE)</f>
        <v>#N/A</v>
      </c>
      <c r="BJ155" s="68" t="e">
        <f>VLOOKUP(W155,'Validation Lists'!$B$229:$C$230,2,FALSE)</f>
        <v>#N/A</v>
      </c>
      <c r="BK155" s="68" t="e">
        <f>VLOOKUP(X155,'Validation Lists'!$B$229:$C$230,2,FALSE)</f>
        <v>#N/A</v>
      </c>
      <c r="BL155" s="68" t="e">
        <f>VLOOKUP(Y155,'Validation Lists'!$B$229:$C$230,2,FALSE)</f>
        <v>#N/A</v>
      </c>
      <c r="BM155" s="68" t="e">
        <f>VLOOKUP(Z155,'Validation Lists'!$B$229:$C$230,2,FALSE)</f>
        <v>#N/A</v>
      </c>
      <c r="BN155" s="68" t="e">
        <f>VLOOKUP(AA155,'Validation Lists'!$B$229:$C$230,2,FALSE)</f>
        <v>#N/A</v>
      </c>
      <c r="BO155" s="68" t="e">
        <f>VLOOKUP(AB155,'Validation Lists'!$B$229:$C$230,2,FALSE)</f>
        <v>#N/A</v>
      </c>
      <c r="BP155" s="68" t="e">
        <f>VLOOKUP(AC155,'Validation Lists'!$B$229:$C$230,2,FALSE)</f>
        <v>#N/A</v>
      </c>
      <c r="BQ155" s="68" t="e">
        <f>VLOOKUP(AD155,'Validation Lists'!$B$229:$C$230,2,FALSE)</f>
        <v>#N/A</v>
      </c>
      <c r="BR155" s="68" t="e">
        <f>VLOOKUP(AE155,'Validation Lists'!$B$229:$C$230,2,FALSE)</f>
        <v>#N/A</v>
      </c>
      <c r="BS155" s="68" t="e">
        <f>VLOOKUP(AF155,'Validation Lists'!$B$229:$C$230,2,FALSE)</f>
        <v>#N/A</v>
      </c>
      <c r="BT155" s="68" t="e">
        <f>VLOOKUP(AG155,'Validation Lists'!$B$229:$C$230,2,FALSE)</f>
        <v>#N/A</v>
      </c>
      <c r="BU155" s="68" t="e">
        <f>VLOOKUP(AH155,'Validation Lists'!$B$229:$C$230,2,FALSE)</f>
        <v>#N/A</v>
      </c>
      <c r="BV155" s="68" t="e">
        <f>VLOOKUP(AI155,'Validation Lists'!$B$229:$C$230,2,FALSE)</f>
        <v>#N/A</v>
      </c>
      <c r="BW155" s="68" t="e">
        <f t="shared" si="7"/>
        <v>#N/A</v>
      </c>
    </row>
    <row r="156" spans="1:75" ht="77.5" customHeight="1" x14ac:dyDescent="0.15">
      <c r="A156" s="29"/>
      <c r="B156" s="29"/>
      <c r="C156" s="29"/>
      <c r="D156" s="29"/>
      <c r="E156" s="29"/>
      <c r="F156" s="30"/>
      <c r="G156" s="30"/>
      <c r="H156" s="52"/>
      <c r="I156" s="52"/>
      <c r="J156" s="52"/>
      <c r="K156" s="52"/>
      <c r="L156" s="52"/>
      <c r="M156" s="52"/>
      <c r="N156" s="52"/>
      <c r="O156" s="53"/>
      <c r="P156" s="53"/>
      <c r="Q156" s="53"/>
      <c r="R156" s="53"/>
      <c r="S156" s="53"/>
      <c r="T156" s="53"/>
      <c r="U156" s="53"/>
      <c r="V156" s="60"/>
      <c r="W156" s="60"/>
      <c r="X156" s="60"/>
      <c r="Y156" s="60"/>
      <c r="Z156" s="60"/>
      <c r="AA156" s="60"/>
      <c r="AB156" s="60"/>
      <c r="AC156" s="60"/>
      <c r="AD156" s="60"/>
      <c r="AE156" s="60"/>
      <c r="AF156" s="60"/>
      <c r="AG156" s="60"/>
      <c r="AH156" s="60"/>
      <c r="AI156" s="60"/>
      <c r="AJ156" s="58"/>
      <c r="AK156" s="58"/>
      <c r="AL156" s="58"/>
      <c r="AM156" s="58"/>
      <c r="AN156" s="58"/>
      <c r="AO156" s="58"/>
      <c r="AP156" s="58"/>
      <c r="AQ156" s="58"/>
      <c r="AR156" s="52" t="e">
        <f t="shared" si="6"/>
        <v>#N/A</v>
      </c>
      <c r="AS156" s="70" t="e">
        <f t="shared" si="8"/>
        <v>#N/A</v>
      </c>
      <c r="AZ156" s="68" t="e">
        <f>VLOOKUP(AJ156,'Validation Lists'!$B$232:$C$235,2,FALSE)</f>
        <v>#N/A</v>
      </c>
      <c r="BA156" s="68" t="e">
        <f>VLOOKUP(AK156,'Validation Lists'!$B$232:$C$235,2,FALSE)</f>
        <v>#N/A</v>
      </c>
      <c r="BB156" s="68" t="e">
        <f>VLOOKUP(AL156,'Validation Lists'!$B$232:$C$235,2,FALSE)</f>
        <v>#N/A</v>
      </c>
      <c r="BC156" s="68" t="e">
        <f>VLOOKUP(AM156,'Validation Lists'!$B$232:$C$235,2,FALSE)</f>
        <v>#N/A</v>
      </c>
      <c r="BD156" s="68" t="e">
        <f>VLOOKUP(AN156,'Validation Lists'!$B$232:$C$235,2,FALSE)</f>
        <v>#N/A</v>
      </c>
      <c r="BE156" s="68" t="e">
        <f>VLOOKUP(AO156,'Validation Lists'!$B$232:$C$235,2,FALSE)</f>
        <v>#N/A</v>
      </c>
      <c r="BF156" s="68" t="e">
        <f>VLOOKUP(AP156,'Validation Lists'!$B$232:$C$235,2,FALSE)</f>
        <v>#N/A</v>
      </c>
      <c r="BG156" s="68" t="e">
        <f>VLOOKUP(AQ156,'Validation Lists'!$B$232:$C$235,2,FALSE)</f>
        <v>#N/A</v>
      </c>
      <c r="BI156" s="68" t="e">
        <f>VLOOKUP(V156,'Validation Lists'!$B$229:$C$230,2,FALSE)</f>
        <v>#N/A</v>
      </c>
      <c r="BJ156" s="68" t="e">
        <f>VLOOKUP(W156,'Validation Lists'!$B$229:$C$230,2,FALSE)</f>
        <v>#N/A</v>
      </c>
      <c r="BK156" s="68" t="e">
        <f>VLOOKUP(X156,'Validation Lists'!$B$229:$C$230,2,FALSE)</f>
        <v>#N/A</v>
      </c>
      <c r="BL156" s="68" t="e">
        <f>VLOOKUP(Y156,'Validation Lists'!$B$229:$C$230,2,FALSE)</f>
        <v>#N/A</v>
      </c>
      <c r="BM156" s="68" t="e">
        <f>VLOOKUP(Z156,'Validation Lists'!$B$229:$C$230,2,FALSE)</f>
        <v>#N/A</v>
      </c>
      <c r="BN156" s="68" t="e">
        <f>VLOOKUP(AA156,'Validation Lists'!$B$229:$C$230,2,FALSE)</f>
        <v>#N/A</v>
      </c>
      <c r="BO156" s="68" t="e">
        <f>VLOOKUP(AB156,'Validation Lists'!$B$229:$C$230,2,FALSE)</f>
        <v>#N/A</v>
      </c>
      <c r="BP156" s="68" t="e">
        <f>VLOOKUP(AC156,'Validation Lists'!$B$229:$C$230,2,FALSE)</f>
        <v>#N/A</v>
      </c>
      <c r="BQ156" s="68" t="e">
        <f>VLOOKUP(AD156,'Validation Lists'!$B$229:$C$230,2,FALSE)</f>
        <v>#N/A</v>
      </c>
      <c r="BR156" s="68" t="e">
        <f>VLOOKUP(AE156,'Validation Lists'!$B$229:$C$230,2,FALSE)</f>
        <v>#N/A</v>
      </c>
      <c r="BS156" s="68" t="e">
        <f>VLOOKUP(AF156,'Validation Lists'!$B$229:$C$230,2,FALSE)</f>
        <v>#N/A</v>
      </c>
      <c r="BT156" s="68" t="e">
        <f>VLOOKUP(AG156,'Validation Lists'!$B$229:$C$230,2,FALSE)</f>
        <v>#N/A</v>
      </c>
      <c r="BU156" s="68" t="e">
        <f>VLOOKUP(AH156,'Validation Lists'!$B$229:$C$230,2,FALSE)</f>
        <v>#N/A</v>
      </c>
      <c r="BV156" s="68" t="e">
        <f>VLOOKUP(AI156,'Validation Lists'!$B$229:$C$230,2,FALSE)</f>
        <v>#N/A</v>
      </c>
      <c r="BW156" s="68" t="e">
        <f t="shared" si="7"/>
        <v>#N/A</v>
      </c>
    </row>
    <row r="157" spans="1:75" ht="77.5" customHeight="1" x14ac:dyDescent="0.15">
      <c r="A157" s="29"/>
      <c r="B157" s="29"/>
      <c r="C157" s="29"/>
      <c r="D157" s="29"/>
      <c r="E157" s="29"/>
      <c r="F157" s="30"/>
      <c r="G157" s="30"/>
      <c r="H157" s="52"/>
      <c r="I157" s="52"/>
      <c r="J157" s="52"/>
      <c r="K157" s="52"/>
      <c r="L157" s="52"/>
      <c r="M157" s="52"/>
      <c r="N157" s="52"/>
      <c r="O157" s="53"/>
      <c r="P157" s="53"/>
      <c r="Q157" s="53"/>
      <c r="R157" s="53"/>
      <c r="S157" s="53"/>
      <c r="T157" s="53"/>
      <c r="U157" s="53"/>
      <c r="V157" s="60"/>
      <c r="W157" s="60"/>
      <c r="X157" s="60"/>
      <c r="Y157" s="60"/>
      <c r="Z157" s="60"/>
      <c r="AA157" s="60"/>
      <c r="AB157" s="60"/>
      <c r="AC157" s="60"/>
      <c r="AD157" s="60"/>
      <c r="AE157" s="60"/>
      <c r="AF157" s="60"/>
      <c r="AG157" s="60"/>
      <c r="AH157" s="60"/>
      <c r="AI157" s="60"/>
      <c r="AJ157" s="58"/>
      <c r="AK157" s="58"/>
      <c r="AL157" s="58"/>
      <c r="AM157" s="58"/>
      <c r="AN157" s="58"/>
      <c r="AO157" s="58"/>
      <c r="AP157" s="58"/>
      <c r="AQ157" s="58"/>
      <c r="AR157" s="52" t="e">
        <f t="shared" si="6"/>
        <v>#N/A</v>
      </c>
      <c r="AS157" s="70" t="e">
        <f t="shared" si="8"/>
        <v>#N/A</v>
      </c>
      <c r="AZ157" s="68" t="e">
        <f>VLOOKUP(AJ157,'Validation Lists'!$B$232:$C$235,2,FALSE)</f>
        <v>#N/A</v>
      </c>
      <c r="BA157" s="68" t="e">
        <f>VLOOKUP(AK157,'Validation Lists'!$B$232:$C$235,2,FALSE)</f>
        <v>#N/A</v>
      </c>
      <c r="BB157" s="68" t="e">
        <f>VLOOKUP(AL157,'Validation Lists'!$B$232:$C$235,2,FALSE)</f>
        <v>#N/A</v>
      </c>
      <c r="BC157" s="68" t="e">
        <f>VLOOKUP(AM157,'Validation Lists'!$B$232:$C$235,2,FALSE)</f>
        <v>#N/A</v>
      </c>
      <c r="BD157" s="68" t="e">
        <f>VLOOKUP(AN157,'Validation Lists'!$B$232:$C$235,2,FALSE)</f>
        <v>#N/A</v>
      </c>
      <c r="BE157" s="68" t="e">
        <f>VLOOKUP(AO157,'Validation Lists'!$B$232:$C$235,2,FALSE)</f>
        <v>#N/A</v>
      </c>
      <c r="BF157" s="68" t="e">
        <f>VLOOKUP(AP157,'Validation Lists'!$B$232:$C$235,2,FALSE)</f>
        <v>#N/A</v>
      </c>
      <c r="BG157" s="68" t="e">
        <f>VLOOKUP(AQ157,'Validation Lists'!$B$232:$C$235,2,FALSE)</f>
        <v>#N/A</v>
      </c>
      <c r="BI157" s="68" t="e">
        <f>VLOOKUP(V157,'Validation Lists'!$B$229:$C$230,2,FALSE)</f>
        <v>#N/A</v>
      </c>
      <c r="BJ157" s="68" t="e">
        <f>VLOOKUP(W157,'Validation Lists'!$B$229:$C$230,2,FALSE)</f>
        <v>#N/A</v>
      </c>
      <c r="BK157" s="68" t="e">
        <f>VLOOKUP(X157,'Validation Lists'!$B$229:$C$230,2,FALSE)</f>
        <v>#N/A</v>
      </c>
      <c r="BL157" s="68" t="e">
        <f>VLOOKUP(Y157,'Validation Lists'!$B$229:$C$230,2,FALSE)</f>
        <v>#N/A</v>
      </c>
      <c r="BM157" s="68" t="e">
        <f>VLOOKUP(Z157,'Validation Lists'!$B$229:$C$230,2,FALSE)</f>
        <v>#N/A</v>
      </c>
      <c r="BN157" s="68" t="e">
        <f>VLOOKUP(AA157,'Validation Lists'!$B$229:$C$230,2,FALSE)</f>
        <v>#N/A</v>
      </c>
      <c r="BO157" s="68" t="e">
        <f>VLOOKUP(AB157,'Validation Lists'!$B$229:$C$230,2,FALSE)</f>
        <v>#N/A</v>
      </c>
      <c r="BP157" s="68" t="e">
        <f>VLOOKUP(AC157,'Validation Lists'!$B$229:$C$230,2,FALSE)</f>
        <v>#N/A</v>
      </c>
      <c r="BQ157" s="68" t="e">
        <f>VLOOKUP(AD157,'Validation Lists'!$B$229:$C$230,2,FALSE)</f>
        <v>#N/A</v>
      </c>
      <c r="BR157" s="68" t="e">
        <f>VLOOKUP(AE157,'Validation Lists'!$B$229:$C$230,2,FALSE)</f>
        <v>#N/A</v>
      </c>
      <c r="BS157" s="68" t="e">
        <f>VLOOKUP(AF157,'Validation Lists'!$B$229:$C$230,2,FALSE)</f>
        <v>#N/A</v>
      </c>
      <c r="BT157" s="68" t="e">
        <f>VLOOKUP(AG157,'Validation Lists'!$B$229:$C$230,2,FALSE)</f>
        <v>#N/A</v>
      </c>
      <c r="BU157" s="68" t="e">
        <f>VLOOKUP(AH157,'Validation Lists'!$B$229:$C$230,2,FALSE)</f>
        <v>#N/A</v>
      </c>
      <c r="BV157" s="68" t="e">
        <f>VLOOKUP(AI157,'Validation Lists'!$B$229:$C$230,2,FALSE)</f>
        <v>#N/A</v>
      </c>
      <c r="BW157" s="68" t="e">
        <f t="shared" si="7"/>
        <v>#N/A</v>
      </c>
    </row>
    <row r="158" spans="1:75" ht="77.5" customHeight="1" x14ac:dyDescent="0.15">
      <c r="A158" s="29"/>
      <c r="B158" s="29"/>
      <c r="C158" s="29"/>
      <c r="D158" s="29"/>
      <c r="E158" s="29"/>
      <c r="F158" s="30"/>
      <c r="G158" s="30"/>
      <c r="H158" s="52"/>
      <c r="I158" s="52"/>
      <c r="J158" s="52"/>
      <c r="K158" s="52"/>
      <c r="L158" s="52"/>
      <c r="M158" s="52"/>
      <c r="N158" s="52"/>
      <c r="O158" s="53"/>
      <c r="P158" s="53"/>
      <c r="Q158" s="53"/>
      <c r="R158" s="53"/>
      <c r="S158" s="53"/>
      <c r="T158" s="53"/>
      <c r="U158" s="53"/>
      <c r="V158" s="60"/>
      <c r="W158" s="60"/>
      <c r="X158" s="60"/>
      <c r="Y158" s="60"/>
      <c r="Z158" s="60"/>
      <c r="AA158" s="60"/>
      <c r="AB158" s="60"/>
      <c r="AC158" s="60"/>
      <c r="AD158" s="60"/>
      <c r="AE158" s="60"/>
      <c r="AF158" s="60"/>
      <c r="AG158" s="60"/>
      <c r="AH158" s="60"/>
      <c r="AI158" s="60"/>
      <c r="AJ158" s="58"/>
      <c r="AK158" s="58"/>
      <c r="AL158" s="58"/>
      <c r="AM158" s="58"/>
      <c r="AN158" s="58"/>
      <c r="AO158" s="58"/>
      <c r="AP158" s="58"/>
      <c r="AQ158" s="58"/>
      <c r="AR158" s="52" t="e">
        <f t="shared" si="6"/>
        <v>#N/A</v>
      </c>
      <c r="AS158" s="70" t="e">
        <f t="shared" si="8"/>
        <v>#N/A</v>
      </c>
      <c r="AZ158" s="68" t="e">
        <f>VLOOKUP(AJ158,'Validation Lists'!$B$232:$C$235,2,FALSE)</f>
        <v>#N/A</v>
      </c>
      <c r="BA158" s="68" t="e">
        <f>VLOOKUP(AK158,'Validation Lists'!$B$232:$C$235,2,FALSE)</f>
        <v>#N/A</v>
      </c>
      <c r="BB158" s="68" t="e">
        <f>VLOOKUP(AL158,'Validation Lists'!$B$232:$C$235,2,FALSE)</f>
        <v>#N/A</v>
      </c>
      <c r="BC158" s="68" t="e">
        <f>VLOOKUP(AM158,'Validation Lists'!$B$232:$C$235,2,FALSE)</f>
        <v>#N/A</v>
      </c>
      <c r="BD158" s="68" t="e">
        <f>VLOOKUP(AN158,'Validation Lists'!$B$232:$C$235,2,FALSE)</f>
        <v>#N/A</v>
      </c>
      <c r="BE158" s="68" t="e">
        <f>VLOOKUP(AO158,'Validation Lists'!$B$232:$C$235,2,FALSE)</f>
        <v>#N/A</v>
      </c>
      <c r="BF158" s="68" t="e">
        <f>VLOOKUP(AP158,'Validation Lists'!$B$232:$C$235,2,FALSE)</f>
        <v>#N/A</v>
      </c>
      <c r="BG158" s="68" t="e">
        <f>VLOOKUP(AQ158,'Validation Lists'!$B$232:$C$235,2,FALSE)</f>
        <v>#N/A</v>
      </c>
      <c r="BI158" s="68" t="e">
        <f>VLOOKUP(V158,'Validation Lists'!$B$229:$C$230,2,FALSE)</f>
        <v>#N/A</v>
      </c>
      <c r="BJ158" s="68" t="e">
        <f>VLOOKUP(W158,'Validation Lists'!$B$229:$C$230,2,FALSE)</f>
        <v>#N/A</v>
      </c>
      <c r="BK158" s="68" t="e">
        <f>VLOOKUP(X158,'Validation Lists'!$B$229:$C$230,2,FALSE)</f>
        <v>#N/A</v>
      </c>
      <c r="BL158" s="68" t="e">
        <f>VLOOKUP(Y158,'Validation Lists'!$B$229:$C$230,2,FALSE)</f>
        <v>#N/A</v>
      </c>
      <c r="BM158" s="68" t="e">
        <f>VLOOKUP(Z158,'Validation Lists'!$B$229:$C$230,2,FALSE)</f>
        <v>#N/A</v>
      </c>
      <c r="BN158" s="68" t="e">
        <f>VLOOKUP(AA158,'Validation Lists'!$B$229:$C$230,2,FALSE)</f>
        <v>#N/A</v>
      </c>
      <c r="BO158" s="68" t="e">
        <f>VLOOKUP(AB158,'Validation Lists'!$B$229:$C$230,2,FALSE)</f>
        <v>#N/A</v>
      </c>
      <c r="BP158" s="68" t="e">
        <f>VLOOKUP(AC158,'Validation Lists'!$B$229:$C$230,2,FALSE)</f>
        <v>#N/A</v>
      </c>
      <c r="BQ158" s="68" t="e">
        <f>VLOOKUP(AD158,'Validation Lists'!$B$229:$C$230,2,FALSE)</f>
        <v>#N/A</v>
      </c>
      <c r="BR158" s="68" t="e">
        <f>VLOOKUP(AE158,'Validation Lists'!$B$229:$C$230,2,FALSE)</f>
        <v>#N/A</v>
      </c>
      <c r="BS158" s="68" t="e">
        <f>VLOOKUP(AF158,'Validation Lists'!$B$229:$C$230,2,FALSE)</f>
        <v>#N/A</v>
      </c>
      <c r="BT158" s="68" t="e">
        <f>VLOOKUP(AG158,'Validation Lists'!$B$229:$C$230,2,FALSE)</f>
        <v>#N/A</v>
      </c>
      <c r="BU158" s="68" t="e">
        <f>VLOOKUP(AH158,'Validation Lists'!$B$229:$C$230,2,FALSE)</f>
        <v>#N/A</v>
      </c>
      <c r="BV158" s="68" t="e">
        <f>VLOOKUP(AI158,'Validation Lists'!$B$229:$C$230,2,FALSE)</f>
        <v>#N/A</v>
      </c>
      <c r="BW158" s="68" t="e">
        <f t="shared" si="7"/>
        <v>#N/A</v>
      </c>
    </row>
    <row r="159" spans="1:75" ht="77.5" customHeight="1" x14ac:dyDescent="0.15">
      <c r="A159" s="29"/>
      <c r="B159" s="29"/>
      <c r="C159" s="29"/>
      <c r="D159" s="29"/>
      <c r="E159" s="29"/>
      <c r="F159" s="30"/>
      <c r="G159" s="30"/>
      <c r="H159" s="52"/>
      <c r="I159" s="52"/>
      <c r="J159" s="52"/>
      <c r="K159" s="52"/>
      <c r="L159" s="52"/>
      <c r="M159" s="52"/>
      <c r="N159" s="52"/>
      <c r="O159" s="53"/>
      <c r="P159" s="53"/>
      <c r="Q159" s="53"/>
      <c r="R159" s="53"/>
      <c r="S159" s="53"/>
      <c r="T159" s="53"/>
      <c r="U159" s="53"/>
      <c r="V159" s="60"/>
      <c r="W159" s="60"/>
      <c r="X159" s="60"/>
      <c r="Y159" s="60"/>
      <c r="Z159" s="60"/>
      <c r="AA159" s="60"/>
      <c r="AB159" s="60"/>
      <c r="AC159" s="60"/>
      <c r="AD159" s="60"/>
      <c r="AE159" s="60"/>
      <c r="AF159" s="60"/>
      <c r="AG159" s="60"/>
      <c r="AH159" s="60"/>
      <c r="AI159" s="60"/>
      <c r="AJ159" s="58"/>
      <c r="AK159" s="58"/>
      <c r="AL159" s="58"/>
      <c r="AM159" s="58"/>
      <c r="AN159" s="58"/>
      <c r="AO159" s="58"/>
      <c r="AP159" s="58"/>
      <c r="AQ159" s="58"/>
      <c r="AR159" s="52" t="e">
        <f t="shared" si="6"/>
        <v>#N/A</v>
      </c>
      <c r="AS159" s="70" t="e">
        <f t="shared" si="8"/>
        <v>#N/A</v>
      </c>
      <c r="AZ159" s="68" t="e">
        <f>VLOOKUP(AJ159,'Validation Lists'!$B$232:$C$235,2,FALSE)</f>
        <v>#N/A</v>
      </c>
      <c r="BA159" s="68" t="e">
        <f>VLOOKUP(AK159,'Validation Lists'!$B$232:$C$235,2,FALSE)</f>
        <v>#N/A</v>
      </c>
      <c r="BB159" s="68" t="e">
        <f>VLOOKUP(AL159,'Validation Lists'!$B$232:$C$235,2,FALSE)</f>
        <v>#N/A</v>
      </c>
      <c r="BC159" s="68" t="e">
        <f>VLOOKUP(AM159,'Validation Lists'!$B$232:$C$235,2,FALSE)</f>
        <v>#N/A</v>
      </c>
      <c r="BD159" s="68" t="e">
        <f>VLOOKUP(AN159,'Validation Lists'!$B$232:$C$235,2,FALSE)</f>
        <v>#N/A</v>
      </c>
      <c r="BE159" s="68" t="e">
        <f>VLOOKUP(AO159,'Validation Lists'!$B$232:$C$235,2,FALSE)</f>
        <v>#N/A</v>
      </c>
      <c r="BF159" s="68" t="e">
        <f>VLOOKUP(AP159,'Validation Lists'!$B$232:$C$235,2,FALSE)</f>
        <v>#N/A</v>
      </c>
      <c r="BG159" s="68" t="e">
        <f>VLOOKUP(AQ159,'Validation Lists'!$B$232:$C$235,2,FALSE)</f>
        <v>#N/A</v>
      </c>
      <c r="BI159" s="68" t="e">
        <f>VLOOKUP(V159,'Validation Lists'!$B$229:$C$230,2,FALSE)</f>
        <v>#N/A</v>
      </c>
      <c r="BJ159" s="68" t="e">
        <f>VLOOKUP(W159,'Validation Lists'!$B$229:$C$230,2,FALSE)</f>
        <v>#N/A</v>
      </c>
      <c r="BK159" s="68" t="e">
        <f>VLOOKUP(X159,'Validation Lists'!$B$229:$C$230,2,FALSE)</f>
        <v>#N/A</v>
      </c>
      <c r="BL159" s="68" t="e">
        <f>VLOOKUP(Y159,'Validation Lists'!$B$229:$C$230,2,FALSE)</f>
        <v>#N/A</v>
      </c>
      <c r="BM159" s="68" t="e">
        <f>VLOOKUP(Z159,'Validation Lists'!$B$229:$C$230,2,FALSE)</f>
        <v>#N/A</v>
      </c>
      <c r="BN159" s="68" t="e">
        <f>VLOOKUP(AA159,'Validation Lists'!$B$229:$C$230,2,FALSE)</f>
        <v>#N/A</v>
      </c>
      <c r="BO159" s="68" t="e">
        <f>VLOOKUP(AB159,'Validation Lists'!$B$229:$C$230,2,FALSE)</f>
        <v>#N/A</v>
      </c>
      <c r="BP159" s="68" t="e">
        <f>VLOOKUP(AC159,'Validation Lists'!$B$229:$C$230,2,FALSE)</f>
        <v>#N/A</v>
      </c>
      <c r="BQ159" s="68" t="e">
        <f>VLOOKUP(AD159,'Validation Lists'!$B$229:$C$230,2,FALSE)</f>
        <v>#N/A</v>
      </c>
      <c r="BR159" s="68" t="e">
        <f>VLOOKUP(AE159,'Validation Lists'!$B$229:$C$230,2,FALSE)</f>
        <v>#N/A</v>
      </c>
      <c r="BS159" s="68" t="e">
        <f>VLOOKUP(AF159,'Validation Lists'!$B$229:$C$230,2,FALSE)</f>
        <v>#N/A</v>
      </c>
      <c r="BT159" s="68" t="e">
        <f>VLOOKUP(AG159,'Validation Lists'!$B$229:$C$230,2,FALSE)</f>
        <v>#N/A</v>
      </c>
      <c r="BU159" s="68" t="e">
        <f>VLOOKUP(AH159,'Validation Lists'!$B$229:$C$230,2,FALSE)</f>
        <v>#N/A</v>
      </c>
      <c r="BV159" s="68" t="e">
        <f>VLOOKUP(AI159,'Validation Lists'!$B$229:$C$230,2,FALSE)</f>
        <v>#N/A</v>
      </c>
      <c r="BW159" s="68" t="e">
        <f t="shared" si="7"/>
        <v>#N/A</v>
      </c>
    </row>
    <row r="160" spans="1:75" ht="77.5" customHeight="1" x14ac:dyDescent="0.15">
      <c r="A160" s="29"/>
      <c r="B160" s="29"/>
      <c r="C160" s="29"/>
      <c r="D160" s="29"/>
      <c r="E160" s="29"/>
      <c r="F160" s="30"/>
      <c r="G160" s="30"/>
      <c r="H160" s="52"/>
      <c r="I160" s="52"/>
      <c r="J160" s="52"/>
      <c r="K160" s="52"/>
      <c r="L160" s="52"/>
      <c r="M160" s="52"/>
      <c r="N160" s="52"/>
      <c r="O160" s="53"/>
      <c r="P160" s="53"/>
      <c r="Q160" s="53"/>
      <c r="R160" s="53"/>
      <c r="S160" s="53"/>
      <c r="T160" s="53"/>
      <c r="U160" s="53"/>
      <c r="V160" s="60"/>
      <c r="W160" s="60"/>
      <c r="X160" s="60"/>
      <c r="Y160" s="60"/>
      <c r="Z160" s="60"/>
      <c r="AA160" s="60"/>
      <c r="AB160" s="60"/>
      <c r="AC160" s="60"/>
      <c r="AD160" s="60"/>
      <c r="AE160" s="60"/>
      <c r="AF160" s="60"/>
      <c r="AG160" s="60"/>
      <c r="AH160" s="60"/>
      <c r="AI160" s="60"/>
      <c r="AJ160" s="58"/>
      <c r="AK160" s="58"/>
      <c r="AL160" s="58"/>
      <c r="AM160" s="58"/>
      <c r="AN160" s="58"/>
      <c r="AO160" s="58"/>
      <c r="AP160" s="58"/>
      <c r="AQ160" s="58"/>
      <c r="AR160" s="52" t="e">
        <f t="shared" si="6"/>
        <v>#N/A</v>
      </c>
      <c r="AS160" s="70" t="e">
        <f t="shared" si="8"/>
        <v>#N/A</v>
      </c>
      <c r="AZ160" s="68" t="e">
        <f>VLOOKUP(AJ160,'Validation Lists'!$B$232:$C$235,2,FALSE)</f>
        <v>#N/A</v>
      </c>
      <c r="BA160" s="68" t="e">
        <f>VLOOKUP(AK160,'Validation Lists'!$B$232:$C$235,2,FALSE)</f>
        <v>#N/A</v>
      </c>
      <c r="BB160" s="68" t="e">
        <f>VLOOKUP(AL160,'Validation Lists'!$B$232:$C$235,2,FALSE)</f>
        <v>#N/A</v>
      </c>
      <c r="BC160" s="68" t="e">
        <f>VLOOKUP(AM160,'Validation Lists'!$B$232:$C$235,2,FALSE)</f>
        <v>#N/A</v>
      </c>
      <c r="BD160" s="68" t="e">
        <f>VLOOKUP(AN160,'Validation Lists'!$B$232:$C$235,2,FALSE)</f>
        <v>#N/A</v>
      </c>
      <c r="BE160" s="68" t="e">
        <f>VLOOKUP(AO160,'Validation Lists'!$B$232:$C$235,2,FALSE)</f>
        <v>#N/A</v>
      </c>
      <c r="BF160" s="68" t="e">
        <f>VLOOKUP(AP160,'Validation Lists'!$B$232:$C$235,2,FALSE)</f>
        <v>#N/A</v>
      </c>
      <c r="BG160" s="68" t="e">
        <f>VLOOKUP(AQ160,'Validation Lists'!$B$232:$C$235,2,FALSE)</f>
        <v>#N/A</v>
      </c>
      <c r="BI160" s="68" t="e">
        <f>VLOOKUP(V160,'Validation Lists'!$B$229:$C$230,2,FALSE)</f>
        <v>#N/A</v>
      </c>
      <c r="BJ160" s="68" t="e">
        <f>VLOOKUP(W160,'Validation Lists'!$B$229:$C$230,2,FALSE)</f>
        <v>#N/A</v>
      </c>
      <c r="BK160" s="68" t="e">
        <f>VLOOKUP(X160,'Validation Lists'!$B$229:$C$230,2,FALSE)</f>
        <v>#N/A</v>
      </c>
      <c r="BL160" s="68" t="e">
        <f>VLOOKUP(Y160,'Validation Lists'!$B$229:$C$230,2,FALSE)</f>
        <v>#N/A</v>
      </c>
      <c r="BM160" s="68" t="e">
        <f>VLOOKUP(Z160,'Validation Lists'!$B$229:$C$230,2,FALSE)</f>
        <v>#N/A</v>
      </c>
      <c r="BN160" s="68" t="e">
        <f>VLOOKUP(AA160,'Validation Lists'!$B$229:$C$230,2,FALSE)</f>
        <v>#N/A</v>
      </c>
      <c r="BO160" s="68" t="e">
        <f>VLOOKUP(AB160,'Validation Lists'!$B$229:$C$230,2,FALSE)</f>
        <v>#N/A</v>
      </c>
      <c r="BP160" s="68" t="e">
        <f>VLOOKUP(AC160,'Validation Lists'!$B$229:$C$230,2,FALSE)</f>
        <v>#N/A</v>
      </c>
      <c r="BQ160" s="68" t="e">
        <f>VLOOKUP(AD160,'Validation Lists'!$B$229:$C$230,2,FALSE)</f>
        <v>#N/A</v>
      </c>
      <c r="BR160" s="68" t="e">
        <f>VLOOKUP(AE160,'Validation Lists'!$B$229:$C$230,2,FALSE)</f>
        <v>#N/A</v>
      </c>
      <c r="BS160" s="68" t="e">
        <f>VLOOKUP(AF160,'Validation Lists'!$B$229:$C$230,2,FALSE)</f>
        <v>#N/A</v>
      </c>
      <c r="BT160" s="68" t="e">
        <f>VLOOKUP(AG160,'Validation Lists'!$B$229:$C$230,2,FALSE)</f>
        <v>#N/A</v>
      </c>
      <c r="BU160" s="68" t="e">
        <f>VLOOKUP(AH160,'Validation Lists'!$B$229:$C$230,2,FALSE)</f>
        <v>#N/A</v>
      </c>
      <c r="BV160" s="68" t="e">
        <f>VLOOKUP(AI160,'Validation Lists'!$B$229:$C$230,2,FALSE)</f>
        <v>#N/A</v>
      </c>
      <c r="BW160" s="68" t="e">
        <f t="shared" si="7"/>
        <v>#N/A</v>
      </c>
    </row>
    <row r="161" spans="1:75" ht="77.5" customHeight="1" x14ac:dyDescent="0.15">
      <c r="A161" s="29"/>
      <c r="B161" s="29"/>
      <c r="C161" s="29"/>
      <c r="D161" s="29"/>
      <c r="E161" s="29"/>
      <c r="F161" s="30"/>
      <c r="G161" s="30"/>
      <c r="H161" s="52"/>
      <c r="I161" s="52"/>
      <c r="J161" s="52"/>
      <c r="K161" s="52"/>
      <c r="L161" s="52"/>
      <c r="M161" s="52"/>
      <c r="N161" s="52"/>
      <c r="O161" s="53"/>
      <c r="P161" s="53"/>
      <c r="Q161" s="53"/>
      <c r="R161" s="53"/>
      <c r="S161" s="53"/>
      <c r="T161" s="53"/>
      <c r="U161" s="53"/>
      <c r="V161" s="60"/>
      <c r="W161" s="60"/>
      <c r="X161" s="60"/>
      <c r="Y161" s="60"/>
      <c r="Z161" s="60"/>
      <c r="AA161" s="60"/>
      <c r="AB161" s="60"/>
      <c r="AC161" s="60"/>
      <c r="AD161" s="60"/>
      <c r="AE161" s="60"/>
      <c r="AF161" s="60"/>
      <c r="AG161" s="60"/>
      <c r="AH161" s="60"/>
      <c r="AI161" s="60"/>
      <c r="AJ161" s="58"/>
      <c r="AK161" s="58"/>
      <c r="AL161" s="58"/>
      <c r="AM161" s="58"/>
      <c r="AN161" s="58"/>
      <c r="AO161" s="58"/>
      <c r="AP161" s="58"/>
      <c r="AQ161" s="58"/>
      <c r="AR161" s="52" t="e">
        <f t="shared" si="6"/>
        <v>#N/A</v>
      </c>
      <c r="AS161" s="70" t="e">
        <f t="shared" si="8"/>
        <v>#N/A</v>
      </c>
      <c r="AZ161" s="68" t="e">
        <f>VLOOKUP(AJ161,'Validation Lists'!$B$232:$C$235,2,FALSE)</f>
        <v>#N/A</v>
      </c>
      <c r="BA161" s="68" t="e">
        <f>VLOOKUP(AK161,'Validation Lists'!$B$232:$C$235,2,FALSE)</f>
        <v>#N/A</v>
      </c>
      <c r="BB161" s="68" t="e">
        <f>VLOOKUP(AL161,'Validation Lists'!$B$232:$C$235,2,FALSE)</f>
        <v>#N/A</v>
      </c>
      <c r="BC161" s="68" t="e">
        <f>VLOOKUP(AM161,'Validation Lists'!$B$232:$C$235,2,FALSE)</f>
        <v>#N/A</v>
      </c>
      <c r="BD161" s="68" t="e">
        <f>VLOOKUP(AN161,'Validation Lists'!$B$232:$C$235,2,FALSE)</f>
        <v>#N/A</v>
      </c>
      <c r="BE161" s="68" t="e">
        <f>VLOOKUP(AO161,'Validation Lists'!$B$232:$C$235,2,FALSE)</f>
        <v>#N/A</v>
      </c>
      <c r="BF161" s="68" t="e">
        <f>VLOOKUP(AP161,'Validation Lists'!$B$232:$C$235,2,FALSE)</f>
        <v>#N/A</v>
      </c>
      <c r="BG161" s="68" t="e">
        <f>VLOOKUP(AQ161,'Validation Lists'!$B$232:$C$235,2,FALSE)</f>
        <v>#N/A</v>
      </c>
      <c r="BI161" s="68" t="e">
        <f>VLOOKUP(V161,'Validation Lists'!$B$229:$C$230,2,FALSE)</f>
        <v>#N/A</v>
      </c>
      <c r="BJ161" s="68" t="e">
        <f>VLOOKUP(W161,'Validation Lists'!$B$229:$C$230,2,FALSE)</f>
        <v>#N/A</v>
      </c>
      <c r="BK161" s="68" t="e">
        <f>VLOOKUP(X161,'Validation Lists'!$B$229:$C$230,2,FALSE)</f>
        <v>#N/A</v>
      </c>
      <c r="BL161" s="68" t="e">
        <f>VLOOKUP(Y161,'Validation Lists'!$B$229:$C$230,2,FALSE)</f>
        <v>#N/A</v>
      </c>
      <c r="BM161" s="68" t="e">
        <f>VLOOKUP(Z161,'Validation Lists'!$B$229:$C$230,2,FALSE)</f>
        <v>#N/A</v>
      </c>
      <c r="BN161" s="68" t="e">
        <f>VLOOKUP(AA161,'Validation Lists'!$B$229:$C$230,2,FALSE)</f>
        <v>#N/A</v>
      </c>
      <c r="BO161" s="68" t="e">
        <f>VLOOKUP(AB161,'Validation Lists'!$B$229:$C$230,2,FALSE)</f>
        <v>#N/A</v>
      </c>
      <c r="BP161" s="68" t="e">
        <f>VLOOKUP(AC161,'Validation Lists'!$B$229:$C$230,2,FALSE)</f>
        <v>#N/A</v>
      </c>
      <c r="BQ161" s="68" t="e">
        <f>VLOOKUP(AD161,'Validation Lists'!$B$229:$C$230,2,FALSE)</f>
        <v>#N/A</v>
      </c>
      <c r="BR161" s="68" t="e">
        <f>VLOOKUP(AE161,'Validation Lists'!$B$229:$C$230,2,FALSE)</f>
        <v>#N/A</v>
      </c>
      <c r="BS161" s="68" t="e">
        <f>VLOOKUP(AF161,'Validation Lists'!$B$229:$C$230,2,FALSE)</f>
        <v>#N/A</v>
      </c>
      <c r="BT161" s="68" t="e">
        <f>VLOOKUP(AG161,'Validation Lists'!$B$229:$C$230,2,FALSE)</f>
        <v>#N/A</v>
      </c>
      <c r="BU161" s="68" t="e">
        <f>VLOOKUP(AH161,'Validation Lists'!$B$229:$C$230,2,FALSE)</f>
        <v>#N/A</v>
      </c>
      <c r="BV161" s="68" t="e">
        <f>VLOOKUP(AI161,'Validation Lists'!$B$229:$C$230,2,FALSE)</f>
        <v>#N/A</v>
      </c>
      <c r="BW161" s="68" t="e">
        <f t="shared" si="7"/>
        <v>#N/A</v>
      </c>
    </row>
    <row r="162" spans="1:75" ht="77.5" customHeight="1" x14ac:dyDescent="0.15">
      <c r="A162" s="29"/>
      <c r="B162" s="29"/>
      <c r="C162" s="29"/>
      <c r="D162" s="29"/>
      <c r="E162" s="29"/>
      <c r="F162" s="30"/>
      <c r="G162" s="30"/>
      <c r="H162" s="52"/>
      <c r="I162" s="52"/>
      <c r="J162" s="52"/>
      <c r="K162" s="52"/>
      <c r="L162" s="52"/>
      <c r="M162" s="52"/>
      <c r="N162" s="52"/>
      <c r="O162" s="53"/>
      <c r="P162" s="53"/>
      <c r="Q162" s="53"/>
      <c r="R162" s="53"/>
      <c r="S162" s="53"/>
      <c r="T162" s="53"/>
      <c r="U162" s="53"/>
      <c r="V162" s="60"/>
      <c r="W162" s="60"/>
      <c r="X162" s="60"/>
      <c r="Y162" s="60"/>
      <c r="Z162" s="60"/>
      <c r="AA162" s="60"/>
      <c r="AB162" s="60"/>
      <c r="AC162" s="60"/>
      <c r="AD162" s="60"/>
      <c r="AE162" s="60"/>
      <c r="AF162" s="60"/>
      <c r="AG162" s="60"/>
      <c r="AH162" s="60"/>
      <c r="AI162" s="60"/>
      <c r="AJ162" s="58"/>
      <c r="AK162" s="58"/>
      <c r="AL162" s="58"/>
      <c r="AM162" s="58"/>
      <c r="AN162" s="58"/>
      <c r="AO162" s="58"/>
      <c r="AP162" s="58"/>
      <c r="AQ162" s="58"/>
      <c r="AR162" s="52" t="e">
        <f t="shared" si="6"/>
        <v>#N/A</v>
      </c>
      <c r="AS162" s="70" t="e">
        <f t="shared" si="8"/>
        <v>#N/A</v>
      </c>
      <c r="AZ162" s="68" t="e">
        <f>VLOOKUP(AJ162,'Validation Lists'!$B$232:$C$235,2,FALSE)</f>
        <v>#N/A</v>
      </c>
      <c r="BA162" s="68" t="e">
        <f>VLOOKUP(AK162,'Validation Lists'!$B$232:$C$235,2,FALSE)</f>
        <v>#N/A</v>
      </c>
      <c r="BB162" s="68" t="e">
        <f>VLOOKUP(AL162,'Validation Lists'!$B$232:$C$235,2,FALSE)</f>
        <v>#N/A</v>
      </c>
      <c r="BC162" s="68" t="e">
        <f>VLOOKUP(AM162,'Validation Lists'!$B$232:$C$235,2,FALSE)</f>
        <v>#N/A</v>
      </c>
      <c r="BD162" s="68" t="e">
        <f>VLOOKUP(AN162,'Validation Lists'!$B$232:$C$235,2,FALSE)</f>
        <v>#N/A</v>
      </c>
      <c r="BE162" s="68" t="e">
        <f>VLOOKUP(AO162,'Validation Lists'!$B$232:$C$235,2,FALSE)</f>
        <v>#N/A</v>
      </c>
      <c r="BF162" s="68" t="e">
        <f>VLOOKUP(AP162,'Validation Lists'!$B$232:$C$235,2,FALSE)</f>
        <v>#N/A</v>
      </c>
      <c r="BG162" s="68" t="e">
        <f>VLOOKUP(AQ162,'Validation Lists'!$B$232:$C$235,2,FALSE)</f>
        <v>#N/A</v>
      </c>
      <c r="BI162" s="68" t="e">
        <f>VLOOKUP(V162,'Validation Lists'!$B$229:$C$230,2,FALSE)</f>
        <v>#N/A</v>
      </c>
      <c r="BJ162" s="68" t="e">
        <f>VLOOKUP(W162,'Validation Lists'!$B$229:$C$230,2,FALSE)</f>
        <v>#N/A</v>
      </c>
      <c r="BK162" s="68" t="e">
        <f>VLOOKUP(X162,'Validation Lists'!$B$229:$C$230,2,FALSE)</f>
        <v>#N/A</v>
      </c>
      <c r="BL162" s="68" t="e">
        <f>VLOOKUP(Y162,'Validation Lists'!$B$229:$C$230,2,FALSE)</f>
        <v>#N/A</v>
      </c>
      <c r="BM162" s="68" t="e">
        <f>VLOOKUP(Z162,'Validation Lists'!$B$229:$C$230,2,FALSE)</f>
        <v>#N/A</v>
      </c>
      <c r="BN162" s="68" t="e">
        <f>VLOOKUP(AA162,'Validation Lists'!$B$229:$C$230,2,FALSE)</f>
        <v>#N/A</v>
      </c>
      <c r="BO162" s="68" t="e">
        <f>VLOOKUP(AB162,'Validation Lists'!$B$229:$C$230,2,FALSE)</f>
        <v>#N/A</v>
      </c>
      <c r="BP162" s="68" t="e">
        <f>VLOOKUP(AC162,'Validation Lists'!$B$229:$C$230,2,FALSE)</f>
        <v>#N/A</v>
      </c>
      <c r="BQ162" s="68" t="e">
        <f>VLOOKUP(AD162,'Validation Lists'!$B$229:$C$230,2,FALSE)</f>
        <v>#N/A</v>
      </c>
      <c r="BR162" s="68" t="e">
        <f>VLOOKUP(AE162,'Validation Lists'!$B$229:$C$230,2,FALSE)</f>
        <v>#N/A</v>
      </c>
      <c r="BS162" s="68" t="e">
        <f>VLOOKUP(AF162,'Validation Lists'!$B$229:$C$230,2,FALSE)</f>
        <v>#N/A</v>
      </c>
      <c r="BT162" s="68" t="e">
        <f>VLOOKUP(AG162,'Validation Lists'!$B$229:$C$230,2,FALSE)</f>
        <v>#N/A</v>
      </c>
      <c r="BU162" s="68" t="e">
        <f>VLOOKUP(AH162,'Validation Lists'!$B$229:$C$230,2,FALSE)</f>
        <v>#N/A</v>
      </c>
      <c r="BV162" s="68" t="e">
        <f>VLOOKUP(AI162,'Validation Lists'!$B$229:$C$230,2,FALSE)</f>
        <v>#N/A</v>
      </c>
      <c r="BW162" s="68" t="e">
        <f t="shared" si="7"/>
        <v>#N/A</v>
      </c>
    </row>
    <row r="163" spans="1:75" ht="77.5" customHeight="1" x14ac:dyDescent="0.15">
      <c r="A163" s="29"/>
      <c r="B163" s="29"/>
      <c r="C163" s="29"/>
      <c r="D163" s="29"/>
      <c r="E163" s="29"/>
      <c r="F163" s="30"/>
      <c r="G163" s="30"/>
      <c r="H163" s="52"/>
      <c r="I163" s="52"/>
      <c r="J163" s="52"/>
      <c r="K163" s="52"/>
      <c r="L163" s="52"/>
      <c r="M163" s="52"/>
      <c r="N163" s="52"/>
      <c r="O163" s="53"/>
      <c r="P163" s="53"/>
      <c r="Q163" s="53"/>
      <c r="R163" s="53"/>
      <c r="S163" s="53"/>
      <c r="T163" s="53"/>
      <c r="U163" s="53"/>
      <c r="V163" s="60"/>
      <c r="W163" s="60"/>
      <c r="X163" s="60"/>
      <c r="Y163" s="60"/>
      <c r="Z163" s="60"/>
      <c r="AA163" s="60"/>
      <c r="AB163" s="60"/>
      <c r="AC163" s="60"/>
      <c r="AD163" s="60"/>
      <c r="AE163" s="60"/>
      <c r="AF163" s="60"/>
      <c r="AG163" s="60"/>
      <c r="AH163" s="60"/>
      <c r="AI163" s="60"/>
      <c r="AJ163" s="58"/>
      <c r="AK163" s="58"/>
      <c r="AL163" s="58"/>
      <c r="AM163" s="58"/>
      <c r="AN163" s="58"/>
      <c r="AO163" s="58"/>
      <c r="AP163" s="58"/>
      <c r="AQ163" s="58"/>
      <c r="AR163" s="52" t="e">
        <f t="shared" si="6"/>
        <v>#N/A</v>
      </c>
      <c r="AS163" s="70" t="e">
        <f t="shared" si="8"/>
        <v>#N/A</v>
      </c>
      <c r="AZ163" s="68" t="e">
        <f>VLOOKUP(AJ163,'Validation Lists'!$B$232:$C$235,2,FALSE)</f>
        <v>#N/A</v>
      </c>
      <c r="BA163" s="68" t="e">
        <f>VLOOKUP(AK163,'Validation Lists'!$B$232:$C$235,2,FALSE)</f>
        <v>#N/A</v>
      </c>
      <c r="BB163" s="68" t="e">
        <f>VLOOKUP(AL163,'Validation Lists'!$B$232:$C$235,2,FALSE)</f>
        <v>#N/A</v>
      </c>
      <c r="BC163" s="68" t="e">
        <f>VLOOKUP(AM163,'Validation Lists'!$B$232:$C$235,2,FALSE)</f>
        <v>#N/A</v>
      </c>
      <c r="BD163" s="68" t="e">
        <f>VLOOKUP(AN163,'Validation Lists'!$B$232:$C$235,2,FALSE)</f>
        <v>#N/A</v>
      </c>
      <c r="BE163" s="68" t="e">
        <f>VLOOKUP(AO163,'Validation Lists'!$B$232:$C$235,2,FALSE)</f>
        <v>#N/A</v>
      </c>
      <c r="BF163" s="68" t="e">
        <f>VLOOKUP(AP163,'Validation Lists'!$B$232:$C$235,2,FALSE)</f>
        <v>#N/A</v>
      </c>
      <c r="BG163" s="68" t="e">
        <f>VLOOKUP(AQ163,'Validation Lists'!$B$232:$C$235,2,FALSE)</f>
        <v>#N/A</v>
      </c>
      <c r="BI163" s="68" t="e">
        <f>VLOOKUP(V163,'Validation Lists'!$B$229:$C$230,2,FALSE)</f>
        <v>#N/A</v>
      </c>
      <c r="BJ163" s="68" t="e">
        <f>VLOOKUP(W163,'Validation Lists'!$B$229:$C$230,2,FALSE)</f>
        <v>#N/A</v>
      </c>
      <c r="BK163" s="68" t="e">
        <f>VLOOKUP(X163,'Validation Lists'!$B$229:$C$230,2,FALSE)</f>
        <v>#N/A</v>
      </c>
      <c r="BL163" s="68" t="e">
        <f>VLOOKUP(Y163,'Validation Lists'!$B$229:$C$230,2,FALSE)</f>
        <v>#N/A</v>
      </c>
      <c r="BM163" s="68" t="e">
        <f>VLOOKUP(Z163,'Validation Lists'!$B$229:$C$230,2,FALSE)</f>
        <v>#N/A</v>
      </c>
      <c r="BN163" s="68" t="e">
        <f>VLOOKUP(AA163,'Validation Lists'!$B$229:$C$230,2,FALSE)</f>
        <v>#N/A</v>
      </c>
      <c r="BO163" s="68" t="e">
        <f>VLOOKUP(AB163,'Validation Lists'!$B$229:$C$230,2,FALSE)</f>
        <v>#N/A</v>
      </c>
      <c r="BP163" s="68" t="e">
        <f>VLOOKUP(AC163,'Validation Lists'!$B$229:$C$230,2,FALSE)</f>
        <v>#N/A</v>
      </c>
      <c r="BQ163" s="68" t="e">
        <f>VLOOKUP(AD163,'Validation Lists'!$B$229:$C$230,2,FALSE)</f>
        <v>#N/A</v>
      </c>
      <c r="BR163" s="68" t="e">
        <f>VLOOKUP(AE163,'Validation Lists'!$B$229:$C$230,2,FALSE)</f>
        <v>#N/A</v>
      </c>
      <c r="BS163" s="68" t="e">
        <f>VLOOKUP(AF163,'Validation Lists'!$B$229:$C$230,2,FALSE)</f>
        <v>#N/A</v>
      </c>
      <c r="BT163" s="68" t="e">
        <f>VLOOKUP(AG163,'Validation Lists'!$B$229:$C$230,2,FALSE)</f>
        <v>#N/A</v>
      </c>
      <c r="BU163" s="68" t="e">
        <f>VLOOKUP(AH163,'Validation Lists'!$B$229:$C$230,2,FALSE)</f>
        <v>#N/A</v>
      </c>
      <c r="BV163" s="68" t="e">
        <f>VLOOKUP(AI163,'Validation Lists'!$B$229:$C$230,2,FALSE)</f>
        <v>#N/A</v>
      </c>
      <c r="BW163" s="68" t="e">
        <f t="shared" si="7"/>
        <v>#N/A</v>
      </c>
    </row>
    <row r="164" spans="1:75" ht="77.5" customHeight="1" x14ac:dyDescent="0.15">
      <c r="A164" s="29"/>
      <c r="B164" s="29"/>
      <c r="C164" s="29"/>
      <c r="D164" s="29"/>
      <c r="E164" s="29"/>
      <c r="F164" s="30"/>
      <c r="G164" s="30"/>
      <c r="H164" s="52"/>
      <c r="I164" s="52"/>
      <c r="J164" s="52"/>
      <c r="K164" s="52"/>
      <c r="L164" s="52"/>
      <c r="M164" s="52"/>
      <c r="N164" s="52"/>
      <c r="O164" s="53"/>
      <c r="P164" s="53"/>
      <c r="Q164" s="53"/>
      <c r="R164" s="53"/>
      <c r="S164" s="53"/>
      <c r="T164" s="53"/>
      <c r="U164" s="53"/>
      <c r="V164" s="60"/>
      <c r="W164" s="60"/>
      <c r="X164" s="60"/>
      <c r="Y164" s="60"/>
      <c r="Z164" s="60"/>
      <c r="AA164" s="60"/>
      <c r="AB164" s="60"/>
      <c r="AC164" s="60"/>
      <c r="AD164" s="60"/>
      <c r="AE164" s="60"/>
      <c r="AF164" s="60"/>
      <c r="AG164" s="60"/>
      <c r="AH164" s="60"/>
      <c r="AI164" s="60"/>
      <c r="AJ164" s="58"/>
      <c r="AK164" s="58"/>
      <c r="AL164" s="58"/>
      <c r="AM164" s="58"/>
      <c r="AN164" s="58"/>
      <c r="AO164" s="58"/>
      <c r="AP164" s="58"/>
      <c r="AQ164" s="58"/>
      <c r="AR164" s="52" t="e">
        <f t="shared" si="6"/>
        <v>#N/A</v>
      </c>
      <c r="AS164" s="70" t="e">
        <f t="shared" si="8"/>
        <v>#N/A</v>
      </c>
      <c r="AZ164" s="68" t="e">
        <f>VLOOKUP(AJ164,'Validation Lists'!$B$232:$C$235,2,FALSE)</f>
        <v>#N/A</v>
      </c>
      <c r="BA164" s="68" t="e">
        <f>VLOOKUP(AK164,'Validation Lists'!$B$232:$C$235,2,FALSE)</f>
        <v>#N/A</v>
      </c>
      <c r="BB164" s="68" t="e">
        <f>VLOOKUP(AL164,'Validation Lists'!$B$232:$C$235,2,FALSE)</f>
        <v>#N/A</v>
      </c>
      <c r="BC164" s="68" t="e">
        <f>VLOOKUP(AM164,'Validation Lists'!$B$232:$C$235,2,FALSE)</f>
        <v>#N/A</v>
      </c>
      <c r="BD164" s="68" t="e">
        <f>VLOOKUP(AN164,'Validation Lists'!$B$232:$C$235,2,FALSE)</f>
        <v>#N/A</v>
      </c>
      <c r="BE164" s="68" t="e">
        <f>VLOOKUP(AO164,'Validation Lists'!$B$232:$C$235,2,FALSE)</f>
        <v>#N/A</v>
      </c>
      <c r="BF164" s="68" t="e">
        <f>VLOOKUP(AP164,'Validation Lists'!$B$232:$C$235,2,FALSE)</f>
        <v>#N/A</v>
      </c>
      <c r="BG164" s="68" t="e">
        <f>VLOOKUP(AQ164,'Validation Lists'!$B$232:$C$235,2,FALSE)</f>
        <v>#N/A</v>
      </c>
      <c r="BI164" s="68" t="e">
        <f>VLOOKUP(V164,'Validation Lists'!$B$229:$C$230,2,FALSE)</f>
        <v>#N/A</v>
      </c>
      <c r="BJ164" s="68" t="e">
        <f>VLOOKUP(W164,'Validation Lists'!$B$229:$C$230,2,FALSE)</f>
        <v>#N/A</v>
      </c>
      <c r="BK164" s="68" t="e">
        <f>VLOOKUP(X164,'Validation Lists'!$B$229:$C$230,2,FALSE)</f>
        <v>#N/A</v>
      </c>
      <c r="BL164" s="68" t="e">
        <f>VLOOKUP(Y164,'Validation Lists'!$B$229:$C$230,2,FALSE)</f>
        <v>#N/A</v>
      </c>
      <c r="BM164" s="68" t="e">
        <f>VLOOKUP(Z164,'Validation Lists'!$B$229:$C$230,2,FALSE)</f>
        <v>#N/A</v>
      </c>
      <c r="BN164" s="68" t="e">
        <f>VLOOKUP(AA164,'Validation Lists'!$B$229:$C$230,2,FALSE)</f>
        <v>#N/A</v>
      </c>
      <c r="BO164" s="68" t="e">
        <f>VLOOKUP(AB164,'Validation Lists'!$B$229:$C$230,2,FALSE)</f>
        <v>#N/A</v>
      </c>
      <c r="BP164" s="68" t="e">
        <f>VLOOKUP(AC164,'Validation Lists'!$B$229:$C$230,2,FALSE)</f>
        <v>#N/A</v>
      </c>
      <c r="BQ164" s="68" t="e">
        <f>VLOOKUP(AD164,'Validation Lists'!$B$229:$C$230,2,FALSE)</f>
        <v>#N/A</v>
      </c>
      <c r="BR164" s="68" t="e">
        <f>VLOOKUP(AE164,'Validation Lists'!$B$229:$C$230,2,FALSE)</f>
        <v>#N/A</v>
      </c>
      <c r="BS164" s="68" t="e">
        <f>VLOOKUP(AF164,'Validation Lists'!$B$229:$C$230,2,FALSE)</f>
        <v>#N/A</v>
      </c>
      <c r="BT164" s="68" t="e">
        <f>VLOOKUP(AG164,'Validation Lists'!$B$229:$C$230,2,FALSE)</f>
        <v>#N/A</v>
      </c>
      <c r="BU164" s="68" t="e">
        <f>VLOOKUP(AH164,'Validation Lists'!$B$229:$C$230,2,FALSE)</f>
        <v>#N/A</v>
      </c>
      <c r="BV164" s="68" t="e">
        <f>VLOOKUP(AI164,'Validation Lists'!$B$229:$C$230,2,FALSE)</f>
        <v>#N/A</v>
      </c>
      <c r="BW164" s="68" t="e">
        <f t="shared" si="7"/>
        <v>#N/A</v>
      </c>
    </row>
    <row r="165" spans="1:75" ht="77.5" customHeight="1" x14ac:dyDescent="0.15">
      <c r="A165" s="29"/>
      <c r="B165" s="29"/>
      <c r="C165" s="29"/>
      <c r="D165" s="29"/>
      <c r="E165" s="29"/>
      <c r="F165" s="30"/>
      <c r="G165" s="30"/>
      <c r="H165" s="52"/>
      <c r="I165" s="52"/>
      <c r="J165" s="52"/>
      <c r="K165" s="52"/>
      <c r="L165" s="52"/>
      <c r="M165" s="52"/>
      <c r="N165" s="52"/>
      <c r="O165" s="53"/>
      <c r="P165" s="53"/>
      <c r="Q165" s="53"/>
      <c r="R165" s="53"/>
      <c r="S165" s="53"/>
      <c r="T165" s="53"/>
      <c r="U165" s="53"/>
      <c r="V165" s="60"/>
      <c r="W165" s="60"/>
      <c r="X165" s="60"/>
      <c r="Y165" s="60"/>
      <c r="Z165" s="60"/>
      <c r="AA165" s="60"/>
      <c r="AB165" s="60"/>
      <c r="AC165" s="60"/>
      <c r="AD165" s="60"/>
      <c r="AE165" s="60"/>
      <c r="AF165" s="60"/>
      <c r="AG165" s="60"/>
      <c r="AH165" s="60"/>
      <c r="AI165" s="60"/>
      <c r="AJ165" s="58"/>
      <c r="AK165" s="58"/>
      <c r="AL165" s="58"/>
      <c r="AM165" s="58"/>
      <c r="AN165" s="58"/>
      <c r="AO165" s="58"/>
      <c r="AP165" s="58"/>
      <c r="AQ165" s="58"/>
      <c r="AR165" s="52" t="e">
        <f t="shared" si="6"/>
        <v>#N/A</v>
      </c>
      <c r="AS165" s="70" t="e">
        <f t="shared" si="8"/>
        <v>#N/A</v>
      </c>
      <c r="AZ165" s="68" t="e">
        <f>VLOOKUP(AJ165,'Validation Lists'!$B$232:$C$235,2,FALSE)</f>
        <v>#N/A</v>
      </c>
      <c r="BA165" s="68" t="e">
        <f>VLOOKUP(AK165,'Validation Lists'!$B$232:$C$235,2,FALSE)</f>
        <v>#N/A</v>
      </c>
      <c r="BB165" s="68" t="e">
        <f>VLOOKUP(AL165,'Validation Lists'!$B$232:$C$235,2,FALSE)</f>
        <v>#N/A</v>
      </c>
      <c r="BC165" s="68" t="e">
        <f>VLOOKUP(AM165,'Validation Lists'!$B$232:$C$235,2,FALSE)</f>
        <v>#N/A</v>
      </c>
      <c r="BD165" s="68" t="e">
        <f>VLOOKUP(AN165,'Validation Lists'!$B$232:$C$235,2,FALSE)</f>
        <v>#N/A</v>
      </c>
      <c r="BE165" s="68" t="e">
        <f>VLOOKUP(AO165,'Validation Lists'!$B$232:$C$235,2,FALSE)</f>
        <v>#N/A</v>
      </c>
      <c r="BF165" s="68" t="e">
        <f>VLOOKUP(AP165,'Validation Lists'!$B$232:$C$235,2,FALSE)</f>
        <v>#N/A</v>
      </c>
      <c r="BG165" s="68" t="e">
        <f>VLOOKUP(AQ165,'Validation Lists'!$B$232:$C$235,2,FALSE)</f>
        <v>#N/A</v>
      </c>
      <c r="BI165" s="68" t="e">
        <f>VLOOKUP(V165,'Validation Lists'!$B$229:$C$230,2,FALSE)</f>
        <v>#N/A</v>
      </c>
      <c r="BJ165" s="68" t="e">
        <f>VLOOKUP(W165,'Validation Lists'!$B$229:$C$230,2,FALSE)</f>
        <v>#N/A</v>
      </c>
      <c r="BK165" s="68" t="e">
        <f>VLOOKUP(X165,'Validation Lists'!$B$229:$C$230,2,FALSE)</f>
        <v>#N/A</v>
      </c>
      <c r="BL165" s="68" t="e">
        <f>VLOOKUP(Y165,'Validation Lists'!$B$229:$C$230,2,FALSE)</f>
        <v>#N/A</v>
      </c>
      <c r="BM165" s="68" t="e">
        <f>VLOOKUP(Z165,'Validation Lists'!$B$229:$C$230,2,FALSE)</f>
        <v>#N/A</v>
      </c>
      <c r="BN165" s="68" t="e">
        <f>VLOOKUP(AA165,'Validation Lists'!$B$229:$C$230,2,FALSE)</f>
        <v>#N/A</v>
      </c>
      <c r="BO165" s="68" t="e">
        <f>VLOOKUP(AB165,'Validation Lists'!$B$229:$C$230,2,FALSE)</f>
        <v>#N/A</v>
      </c>
      <c r="BP165" s="68" t="e">
        <f>VLOOKUP(AC165,'Validation Lists'!$B$229:$C$230,2,FALSE)</f>
        <v>#N/A</v>
      </c>
      <c r="BQ165" s="68" t="e">
        <f>VLOOKUP(AD165,'Validation Lists'!$B$229:$C$230,2,FALSE)</f>
        <v>#N/A</v>
      </c>
      <c r="BR165" s="68" t="e">
        <f>VLOOKUP(AE165,'Validation Lists'!$B$229:$C$230,2,FALSE)</f>
        <v>#N/A</v>
      </c>
      <c r="BS165" s="68" t="e">
        <f>VLOOKUP(AF165,'Validation Lists'!$B$229:$C$230,2,FALSE)</f>
        <v>#N/A</v>
      </c>
      <c r="BT165" s="68" t="e">
        <f>VLOOKUP(AG165,'Validation Lists'!$B$229:$C$230,2,FALSE)</f>
        <v>#N/A</v>
      </c>
      <c r="BU165" s="68" t="e">
        <f>VLOOKUP(AH165,'Validation Lists'!$B$229:$C$230,2,FALSE)</f>
        <v>#N/A</v>
      </c>
      <c r="BV165" s="68" t="e">
        <f>VLOOKUP(AI165,'Validation Lists'!$B$229:$C$230,2,FALSE)</f>
        <v>#N/A</v>
      </c>
      <c r="BW165" s="68" t="e">
        <f t="shared" si="7"/>
        <v>#N/A</v>
      </c>
    </row>
    <row r="166" spans="1:75" ht="77.5" customHeight="1" x14ac:dyDescent="0.15">
      <c r="A166" s="29"/>
      <c r="B166" s="29"/>
      <c r="C166" s="29"/>
      <c r="D166" s="29"/>
      <c r="E166" s="29"/>
      <c r="F166" s="30"/>
      <c r="G166" s="30"/>
      <c r="H166" s="52"/>
      <c r="I166" s="52"/>
      <c r="J166" s="52"/>
      <c r="K166" s="52"/>
      <c r="L166" s="52"/>
      <c r="M166" s="52"/>
      <c r="N166" s="52"/>
      <c r="O166" s="53"/>
      <c r="P166" s="53"/>
      <c r="Q166" s="53"/>
      <c r="R166" s="53"/>
      <c r="S166" s="53"/>
      <c r="T166" s="53"/>
      <c r="U166" s="53"/>
      <c r="V166" s="60"/>
      <c r="W166" s="60"/>
      <c r="X166" s="60"/>
      <c r="Y166" s="60"/>
      <c r="Z166" s="60"/>
      <c r="AA166" s="60"/>
      <c r="AB166" s="60"/>
      <c r="AC166" s="60"/>
      <c r="AD166" s="60"/>
      <c r="AE166" s="60"/>
      <c r="AF166" s="60"/>
      <c r="AG166" s="60"/>
      <c r="AH166" s="60"/>
      <c r="AI166" s="60"/>
      <c r="AJ166" s="58"/>
      <c r="AK166" s="58"/>
      <c r="AL166" s="58"/>
      <c r="AM166" s="58"/>
      <c r="AN166" s="58"/>
      <c r="AO166" s="58"/>
      <c r="AP166" s="58"/>
      <c r="AQ166" s="58"/>
      <c r="AR166" s="52" t="e">
        <f t="shared" si="6"/>
        <v>#N/A</v>
      </c>
      <c r="AS166" s="70" t="e">
        <f t="shared" si="8"/>
        <v>#N/A</v>
      </c>
      <c r="AZ166" s="68" t="e">
        <f>VLOOKUP(AJ166,'Validation Lists'!$B$232:$C$235,2,FALSE)</f>
        <v>#N/A</v>
      </c>
      <c r="BA166" s="68" t="e">
        <f>VLOOKUP(AK166,'Validation Lists'!$B$232:$C$235,2,FALSE)</f>
        <v>#N/A</v>
      </c>
      <c r="BB166" s="68" t="e">
        <f>VLOOKUP(AL166,'Validation Lists'!$B$232:$C$235,2,FALSE)</f>
        <v>#N/A</v>
      </c>
      <c r="BC166" s="68" t="e">
        <f>VLOOKUP(AM166,'Validation Lists'!$B$232:$C$235,2,FALSE)</f>
        <v>#N/A</v>
      </c>
      <c r="BD166" s="68" t="e">
        <f>VLOOKUP(AN166,'Validation Lists'!$B$232:$C$235,2,FALSE)</f>
        <v>#N/A</v>
      </c>
      <c r="BE166" s="68" t="e">
        <f>VLOOKUP(AO166,'Validation Lists'!$B$232:$C$235,2,FALSE)</f>
        <v>#N/A</v>
      </c>
      <c r="BF166" s="68" t="e">
        <f>VLOOKUP(AP166,'Validation Lists'!$B$232:$C$235,2,FALSE)</f>
        <v>#N/A</v>
      </c>
      <c r="BG166" s="68" t="e">
        <f>VLOOKUP(AQ166,'Validation Lists'!$B$232:$C$235,2,FALSE)</f>
        <v>#N/A</v>
      </c>
      <c r="BI166" s="68" t="e">
        <f>VLOOKUP(V166,'Validation Lists'!$B$229:$C$230,2,FALSE)</f>
        <v>#N/A</v>
      </c>
      <c r="BJ166" s="68" t="e">
        <f>VLOOKUP(W166,'Validation Lists'!$B$229:$C$230,2,FALSE)</f>
        <v>#N/A</v>
      </c>
      <c r="BK166" s="68" t="e">
        <f>VLOOKUP(X166,'Validation Lists'!$B$229:$C$230,2,FALSE)</f>
        <v>#N/A</v>
      </c>
      <c r="BL166" s="68" t="e">
        <f>VLOOKUP(Y166,'Validation Lists'!$B$229:$C$230,2,FALSE)</f>
        <v>#N/A</v>
      </c>
      <c r="BM166" s="68" t="e">
        <f>VLOOKUP(Z166,'Validation Lists'!$B$229:$C$230,2,FALSE)</f>
        <v>#N/A</v>
      </c>
      <c r="BN166" s="68" t="e">
        <f>VLOOKUP(AA166,'Validation Lists'!$B$229:$C$230,2,FALSE)</f>
        <v>#N/A</v>
      </c>
      <c r="BO166" s="68" t="e">
        <f>VLOOKUP(AB166,'Validation Lists'!$B$229:$C$230,2,FALSE)</f>
        <v>#N/A</v>
      </c>
      <c r="BP166" s="68" t="e">
        <f>VLOOKUP(AC166,'Validation Lists'!$B$229:$C$230,2,FALSE)</f>
        <v>#N/A</v>
      </c>
      <c r="BQ166" s="68" t="e">
        <f>VLOOKUP(AD166,'Validation Lists'!$B$229:$C$230,2,FALSE)</f>
        <v>#N/A</v>
      </c>
      <c r="BR166" s="68" t="e">
        <f>VLOOKUP(AE166,'Validation Lists'!$B$229:$C$230,2,FALSE)</f>
        <v>#N/A</v>
      </c>
      <c r="BS166" s="68" t="e">
        <f>VLOOKUP(AF166,'Validation Lists'!$B$229:$C$230,2,FALSE)</f>
        <v>#N/A</v>
      </c>
      <c r="BT166" s="68" t="e">
        <f>VLOOKUP(AG166,'Validation Lists'!$B$229:$C$230,2,FALSE)</f>
        <v>#N/A</v>
      </c>
      <c r="BU166" s="68" t="e">
        <f>VLOOKUP(AH166,'Validation Lists'!$B$229:$C$230,2,FALSE)</f>
        <v>#N/A</v>
      </c>
      <c r="BV166" s="68" t="e">
        <f>VLOOKUP(AI166,'Validation Lists'!$B$229:$C$230,2,FALSE)</f>
        <v>#N/A</v>
      </c>
      <c r="BW166" s="68" t="e">
        <f t="shared" si="7"/>
        <v>#N/A</v>
      </c>
    </row>
    <row r="167" spans="1:75" ht="77.5" customHeight="1" x14ac:dyDescent="0.15">
      <c r="A167" s="29"/>
      <c r="B167" s="29"/>
      <c r="C167" s="29"/>
      <c r="D167" s="29"/>
      <c r="E167" s="29"/>
      <c r="F167" s="30"/>
      <c r="G167" s="30"/>
      <c r="H167" s="52"/>
      <c r="I167" s="52"/>
      <c r="J167" s="52"/>
      <c r="K167" s="52"/>
      <c r="L167" s="52"/>
      <c r="M167" s="52"/>
      <c r="N167" s="52"/>
      <c r="O167" s="53"/>
      <c r="P167" s="53"/>
      <c r="Q167" s="53"/>
      <c r="R167" s="53"/>
      <c r="S167" s="53"/>
      <c r="T167" s="53"/>
      <c r="U167" s="53"/>
      <c r="V167" s="60"/>
      <c r="W167" s="60"/>
      <c r="X167" s="60"/>
      <c r="Y167" s="60"/>
      <c r="Z167" s="60"/>
      <c r="AA167" s="60"/>
      <c r="AB167" s="60"/>
      <c r="AC167" s="60"/>
      <c r="AD167" s="60"/>
      <c r="AE167" s="60"/>
      <c r="AF167" s="60"/>
      <c r="AG167" s="60"/>
      <c r="AH167" s="60"/>
      <c r="AI167" s="60"/>
      <c r="AJ167" s="58"/>
      <c r="AK167" s="58"/>
      <c r="AL167" s="58"/>
      <c r="AM167" s="58"/>
      <c r="AN167" s="58"/>
      <c r="AO167" s="58"/>
      <c r="AP167" s="58"/>
      <c r="AQ167" s="58"/>
      <c r="AR167" s="52" t="e">
        <f t="shared" si="6"/>
        <v>#N/A</v>
      </c>
      <c r="AS167" s="70" t="e">
        <f t="shared" si="8"/>
        <v>#N/A</v>
      </c>
      <c r="AZ167" s="68" t="e">
        <f>VLOOKUP(AJ167,'Validation Lists'!$B$232:$C$235,2,FALSE)</f>
        <v>#N/A</v>
      </c>
      <c r="BA167" s="68" t="e">
        <f>VLOOKUP(AK167,'Validation Lists'!$B$232:$C$235,2,FALSE)</f>
        <v>#N/A</v>
      </c>
      <c r="BB167" s="68" t="e">
        <f>VLOOKUP(AL167,'Validation Lists'!$B$232:$C$235,2,FALSE)</f>
        <v>#N/A</v>
      </c>
      <c r="BC167" s="68" t="e">
        <f>VLOOKUP(AM167,'Validation Lists'!$B$232:$C$235,2,FALSE)</f>
        <v>#N/A</v>
      </c>
      <c r="BD167" s="68" t="e">
        <f>VLOOKUP(AN167,'Validation Lists'!$B$232:$C$235,2,FALSE)</f>
        <v>#N/A</v>
      </c>
      <c r="BE167" s="68" t="e">
        <f>VLOOKUP(AO167,'Validation Lists'!$B$232:$C$235,2,FALSE)</f>
        <v>#N/A</v>
      </c>
      <c r="BF167" s="68" t="e">
        <f>VLOOKUP(AP167,'Validation Lists'!$B$232:$C$235,2,FALSE)</f>
        <v>#N/A</v>
      </c>
      <c r="BG167" s="68" t="e">
        <f>VLOOKUP(AQ167,'Validation Lists'!$B$232:$C$235,2,FALSE)</f>
        <v>#N/A</v>
      </c>
      <c r="BI167" s="68" t="e">
        <f>VLOOKUP(V167,'Validation Lists'!$B$229:$C$230,2,FALSE)</f>
        <v>#N/A</v>
      </c>
      <c r="BJ167" s="68" t="e">
        <f>VLOOKUP(W167,'Validation Lists'!$B$229:$C$230,2,FALSE)</f>
        <v>#N/A</v>
      </c>
      <c r="BK167" s="68" t="e">
        <f>VLOOKUP(X167,'Validation Lists'!$B$229:$C$230,2,FALSE)</f>
        <v>#N/A</v>
      </c>
      <c r="BL167" s="68" t="e">
        <f>VLOOKUP(Y167,'Validation Lists'!$B$229:$C$230,2,FALSE)</f>
        <v>#N/A</v>
      </c>
      <c r="BM167" s="68" t="e">
        <f>VLOOKUP(Z167,'Validation Lists'!$B$229:$C$230,2,FALSE)</f>
        <v>#N/A</v>
      </c>
      <c r="BN167" s="68" t="e">
        <f>VLOOKUP(AA167,'Validation Lists'!$B$229:$C$230,2,FALSE)</f>
        <v>#N/A</v>
      </c>
      <c r="BO167" s="68" t="e">
        <f>VLOOKUP(AB167,'Validation Lists'!$B$229:$C$230,2,FALSE)</f>
        <v>#N/A</v>
      </c>
      <c r="BP167" s="68" t="e">
        <f>VLOOKUP(AC167,'Validation Lists'!$B$229:$C$230,2,FALSE)</f>
        <v>#N/A</v>
      </c>
      <c r="BQ167" s="68" t="e">
        <f>VLOOKUP(AD167,'Validation Lists'!$B$229:$C$230,2,FALSE)</f>
        <v>#N/A</v>
      </c>
      <c r="BR167" s="68" t="e">
        <f>VLOOKUP(AE167,'Validation Lists'!$B$229:$C$230,2,FALSE)</f>
        <v>#N/A</v>
      </c>
      <c r="BS167" s="68" t="e">
        <f>VLOOKUP(AF167,'Validation Lists'!$B$229:$C$230,2,FALSE)</f>
        <v>#N/A</v>
      </c>
      <c r="BT167" s="68" t="e">
        <f>VLOOKUP(AG167,'Validation Lists'!$B$229:$C$230,2,FALSE)</f>
        <v>#N/A</v>
      </c>
      <c r="BU167" s="68" t="e">
        <f>VLOOKUP(AH167,'Validation Lists'!$B$229:$C$230,2,FALSE)</f>
        <v>#N/A</v>
      </c>
      <c r="BV167" s="68" t="e">
        <f>VLOOKUP(AI167,'Validation Lists'!$B$229:$C$230,2,FALSE)</f>
        <v>#N/A</v>
      </c>
      <c r="BW167" s="68" t="e">
        <f t="shared" si="7"/>
        <v>#N/A</v>
      </c>
    </row>
    <row r="168" spans="1:75" ht="77.5" customHeight="1" x14ac:dyDescent="0.15">
      <c r="A168" s="29"/>
      <c r="B168" s="29"/>
      <c r="C168" s="29"/>
      <c r="D168" s="29"/>
      <c r="E168" s="29"/>
      <c r="F168" s="30"/>
      <c r="G168" s="30"/>
      <c r="H168" s="52"/>
      <c r="I168" s="52"/>
      <c r="J168" s="52"/>
      <c r="K168" s="52"/>
      <c r="L168" s="52"/>
      <c r="M168" s="52"/>
      <c r="N168" s="52"/>
      <c r="O168" s="53"/>
      <c r="P168" s="53"/>
      <c r="Q168" s="53"/>
      <c r="R168" s="53"/>
      <c r="S168" s="53"/>
      <c r="T168" s="53"/>
      <c r="U168" s="53"/>
      <c r="V168" s="60"/>
      <c r="W168" s="60"/>
      <c r="X168" s="60"/>
      <c r="Y168" s="60"/>
      <c r="Z168" s="60"/>
      <c r="AA168" s="60"/>
      <c r="AB168" s="60"/>
      <c r="AC168" s="60"/>
      <c r="AD168" s="60"/>
      <c r="AE168" s="60"/>
      <c r="AF168" s="60"/>
      <c r="AG168" s="60"/>
      <c r="AH168" s="60"/>
      <c r="AI168" s="60"/>
      <c r="AJ168" s="58"/>
      <c r="AK168" s="58"/>
      <c r="AL168" s="58"/>
      <c r="AM168" s="58"/>
      <c r="AN168" s="58"/>
      <c r="AO168" s="58"/>
      <c r="AP168" s="58"/>
      <c r="AQ168" s="58"/>
      <c r="AR168" s="52" t="e">
        <f t="shared" si="6"/>
        <v>#N/A</v>
      </c>
      <c r="AS168" s="70" t="e">
        <f t="shared" si="8"/>
        <v>#N/A</v>
      </c>
      <c r="AZ168" s="68" t="e">
        <f>VLOOKUP(AJ168,'Validation Lists'!$B$232:$C$235,2,FALSE)</f>
        <v>#N/A</v>
      </c>
      <c r="BA168" s="68" t="e">
        <f>VLOOKUP(AK168,'Validation Lists'!$B$232:$C$235,2,FALSE)</f>
        <v>#N/A</v>
      </c>
      <c r="BB168" s="68" t="e">
        <f>VLOOKUP(AL168,'Validation Lists'!$B$232:$C$235,2,FALSE)</f>
        <v>#N/A</v>
      </c>
      <c r="BC168" s="68" t="e">
        <f>VLOOKUP(AM168,'Validation Lists'!$B$232:$C$235,2,FALSE)</f>
        <v>#N/A</v>
      </c>
      <c r="BD168" s="68" t="e">
        <f>VLOOKUP(AN168,'Validation Lists'!$B$232:$C$235,2,FALSE)</f>
        <v>#N/A</v>
      </c>
      <c r="BE168" s="68" t="e">
        <f>VLOOKUP(AO168,'Validation Lists'!$B$232:$C$235,2,FALSE)</f>
        <v>#N/A</v>
      </c>
      <c r="BF168" s="68" t="e">
        <f>VLOOKUP(AP168,'Validation Lists'!$B$232:$C$235,2,FALSE)</f>
        <v>#N/A</v>
      </c>
      <c r="BG168" s="68" t="e">
        <f>VLOOKUP(AQ168,'Validation Lists'!$B$232:$C$235,2,FALSE)</f>
        <v>#N/A</v>
      </c>
      <c r="BI168" s="68" t="e">
        <f>VLOOKUP(V168,'Validation Lists'!$B$229:$C$230,2,FALSE)</f>
        <v>#N/A</v>
      </c>
      <c r="BJ168" s="68" t="e">
        <f>VLOOKUP(W168,'Validation Lists'!$B$229:$C$230,2,FALSE)</f>
        <v>#N/A</v>
      </c>
      <c r="BK168" s="68" t="e">
        <f>VLOOKUP(X168,'Validation Lists'!$B$229:$C$230,2,FALSE)</f>
        <v>#N/A</v>
      </c>
      <c r="BL168" s="68" t="e">
        <f>VLOOKUP(Y168,'Validation Lists'!$B$229:$C$230,2,FALSE)</f>
        <v>#N/A</v>
      </c>
      <c r="BM168" s="68" t="e">
        <f>VLOOKUP(Z168,'Validation Lists'!$B$229:$C$230,2,FALSE)</f>
        <v>#N/A</v>
      </c>
      <c r="BN168" s="68" t="e">
        <f>VLOOKUP(AA168,'Validation Lists'!$B$229:$C$230,2,FALSE)</f>
        <v>#N/A</v>
      </c>
      <c r="BO168" s="68" t="e">
        <f>VLOOKUP(AB168,'Validation Lists'!$B$229:$C$230,2,FALSE)</f>
        <v>#N/A</v>
      </c>
      <c r="BP168" s="68" t="e">
        <f>VLOOKUP(AC168,'Validation Lists'!$B$229:$C$230,2,FALSE)</f>
        <v>#N/A</v>
      </c>
      <c r="BQ168" s="68" t="e">
        <f>VLOOKUP(AD168,'Validation Lists'!$B$229:$C$230,2,FALSE)</f>
        <v>#N/A</v>
      </c>
      <c r="BR168" s="68" t="e">
        <f>VLOOKUP(AE168,'Validation Lists'!$B$229:$C$230,2,FALSE)</f>
        <v>#N/A</v>
      </c>
      <c r="BS168" s="68" t="e">
        <f>VLOOKUP(AF168,'Validation Lists'!$B$229:$C$230,2,FALSE)</f>
        <v>#N/A</v>
      </c>
      <c r="BT168" s="68" t="e">
        <f>VLOOKUP(AG168,'Validation Lists'!$B$229:$C$230,2,FALSE)</f>
        <v>#N/A</v>
      </c>
      <c r="BU168" s="68" t="e">
        <f>VLOOKUP(AH168,'Validation Lists'!$B$229:$C$230,2,FALSE)</f>
        <v>#N/A</v>
      </c>
      <c r="BV168" s="68" t="e">
        <f>VLOOKUP(AI168,'Validation Lists'!$B$229:$C$230,2,FALSE)</f>
        <v>#N/A</v>
      </c>
      <c r="BW168" s="68" t="e">
        <f t="shared" si="7"/>
        <v>#N/A</v>
      </c>
    </row>
    <row r="169" spans="1:75" ht="77.5" customHeight="1" x14ac:dyDescent="0.15">
      <c r="A169" s="29"/>
      <c r="B169" s="29"/>
      <c r="C169" s="29"/>
      <c r="D169" s="29"/>
      <c r="E169" s="29"/>
      <c r="F169" s="30"/>
      <c r="G169" s="30"/>
      <c r="H169" s="52"/>
      <c r="I169" s="52"/>
      <c r="J169" s="52"/>
      <c r="K169" s="52"/>
      <c r="L169" s="52"/>
      <c r="M169" s="52"/>
      <c r="N169" s="52"/>
      <c r="O169" s="53"/>
      <c r="P169" s="53"/>
      <c r="Q169" s="53"/>
      <c r="R169" s="53"/>
      <c r="S169" s="53"/>
      <c r="T169" s="53"/>
      <c r="U169" s="53"/>
      <c r="V169" s="60"/>
      <c r="W169" s="60"/>
      <c r="X169" s="60"/>
      <c r="Y169" s="60"/>
      <c r="Z169" s="60"/>
      <c r="AA169" s="60"/>
      <c r="AB169" s="60"/>
      <c r="AC169" s="60"/>
      <c r="AD169" s="60"/>
      <c r="AE169" s="60"/>
      <c r="AF169" s="60"/>
      <c r="AG169" s="60"/>
      <c r="AH169" s="60"/>
      <c r="AI169" s="60"/>
      <c r="AJ169" s="58"/>
      <c r="AK169" s="58"/>
      <c r="AL169" s="58"/>
      <c r="AM169" s="58"/>
      <c r="AN169" s="58"/>
      <c r="AO169" s="58"/>
      <c r="AP169" s="58"/>
      <c r="AQ169" s="58"/>
      <c r="AR169" s="52" t="e">
        <f t="shared" si="6"/>
        <v>#N/A</v>
      </c>
      <c r="AS169" s="70" t="e">
        <f t="shared" si="8"/>
        <v>#N/A</v>
      </c>
      <c r="AZ169" s="68" t="e">
        <f>VLOOKUP(AJ169,'Validation Lists'!$B$232:$C$235,2,FALSE)</f>
        <v>#N/A</v>
      </c>
      <c r="BA169" s="68" t="e">
        <f>VLOOKUP(AK169,'Validation Lists'!$B$232:$C$235,2,FALSE)</f>
        <v>#N/A</v>
      </c>
      <c r="BB169" s="68" t="e">
        <f>VLOOKUP(AL169,'Validation Lists'!$B$232:$C$235,2,FALSE)</f>
        <v>#N/A</v>
      </c>
      <c r="BC169" s="68" t="e">
        <f>VLOOKUP(AM169,'Validation Lists'!$B$232:$C$235,2,FALSE)</f>
        <v>#N/A</v>
      </c>
      <c r="BD169" s="68" t="e">
        <f>VLOOKUP(AN169,'Validation Lists'!$B$232:$C$235,2,FALSE)</f>
        <v>#N/A</v>
      </c>
      <c r="BE169" s="68" t="e">
        <f>VLOOKUP(AO169,'Validation Lists'!$B$232:$C$235,2,FALSE)</f>
        <v>#N/A</v>
      </c>
      <c r="BF169" s="68" t="e">
        <f>VLOOKUP(AP169,'Validation Lists'!$B$232:$C$235,2,FALSE)</f>
        <v>#N/A</v>
      </c>
      <c r="BG169" s="68" t="e">
        <f>VLOOKUP(AQ169,'Validation Lists'!$B$232:$C$235,2,FALSE)</f>
        <v>#N/A</v>
      </c>
      <c r="BI169" s="68" t="e">
        <f>VLOOKUP(V169,'Validation Lists'!$B$229:$C$230,2,FALSE)</f>
        <v>#N/A</v>
      </c>
      <c r="BJ169" s="68" t="e">
        <f>VLOOKUP(W169,'Validation Lists'!$B$229:$C$230,2,FALSE)</f>
        <v>#N/A</v>
      </c>
      <c r="BK169" s="68" t="e">
        <f>VLOOKUP(X169,'Validation Lists'!$B$229:$C$230,2,FALSE)</f>
        <v>#N/A</v>
      </c>
      <c r="BL169" s="68" t="e">
        <f>VLOOKUP(Y169,'Validation Lists'!$B$229:$C$230,2,FALSE)</f>
        <v>#N/A</v>
      </c>
      <c r="BM169" s="68" t="e">
        <f>VLOOKUP(Z169,'Validation Lists'!$B$229:$C$230,2,FALSE)</f>
        <v>#N/A</v>
      </c>
      <c r="BN169" s="68" t="e">
        <f>VLOOKUP(AA169,'Validation Lists'!$B$229:$C$230,2,FALSE)</f>
        <v>#N/A</v>
      </c>
      <c r="BO169" s="68" t="e">
        <f>VLOOKUP(AB169,'Validation Lists'!$B$229:$C$230,2,FALSE)</f>
        <v>#N/A</v>
      </c>
      <c r="BP169" s="68" t="e">
        <f>VLOOKUP(AC169,'Validation Lists'!$B$229:$C$230,2,FALSE)</f>
        <v>#N/A</v>
      </c>
      <c r="BQ169" s="68" t="e">
        <f>VLOOKUP(AD169,'Validation Lists'!$B$229:$C$230,2,FALSE)</f>
        <v>#N/A</v>
      </c>
      <c r="BR169" s="68" t="e">
        <f>VLOOKUP(AE169,'Validation Lists'!$B$229:$C$230,2,FALSE)</f>
        <v>#N/A</v>
      </c>
      <c r="BS169" s="68" t="e">
        <f>VLOOKUP(AF169,'Validation Lists'!$B$229:$C$230,2,FALSE)</f>
        <v>#N/A</v>
      </c>
      <c r="BT169" s="68" t="e">
        <f>VLOOKUP(AG169,'Validation Lists'!$B$229:$C$230,2,FALSE)</f>
        <v>#N/A</v>
      </c>
      <c r="BU169" s="68" t="e">
        <f>VLOOKUP(AH169,'Validation Lists'!$B$229:$C$230,2,FALSE)</f>
        <v>#N/A</v>
      </c>
      <c r="BV169" s="68" t="e">
        <f>VLOOKUP(AI169,'Validation Lists'!$B$229:$C$230,2,FALSE)</f>
        <v>#N/A</v>
      </c>
      <c r="BW169" s="68" t="e">
        <f t="shared" si="7"/>
        <v>#N/A</v>
      </c>
    </row>
    <row r="170" spans="1:75" ht="77.5" customHeight="1" x14ac:dyDescent="0.15">
      <c r="A170" s="29"/>
      <c r="B170" s="29"/>
      <c r="C170" s="29"/>
      <c r="D170" s="29"/>
      <c r="E170" s="29"/>
      <c r="F170" s="30"/>
      <c r="G170" s="30"/>
      <c r="H170" s="52"/>
      <c r="I170" s="52"/>
      <c r="J170" s="52"/>
      <c r="K170" s="52"/>
      <c r="L170" s="52"/>
      <c r="M170" s="52"/>
      <c r="N170" s="52"/>
      <c r="O170" s="53"/>
      <c r="P170" s="53"/>
      <c r="Q170" s="53"/>
      <c r="R170" s="53"/>
      <c r="S170" s="53"/>
      <c r="T170" s="53"/>
      <c r="U170" s="53"/>
      <c r="V170" s="60"/>
      <c r="W170" s="60"/>
      <c r="X170" s="60"/>
      <c r="Y170" s="60"/>
      <c r="Z170" s="60"/>
      <c r="AA170" s="60"/>
      <c r="AB170" s="60"/>
      <c r="AC170" s="60"/>
      <c r="AD170" s="60"/>
      <c r="AE170" s="60"/>
      <c r="AF170" s="60"/>
      <c r="AG170" s="60"/>
      <c r="AH170" s="60"/>
      <c r="AI170" s="60"/>
      <c r="AJ170" s="58"/>
      <c r="AK170" s="58"/>
      <c r="AL170" s="58"/>
      <c r="AM170" s="58"/>
      <c r="AN170" s="58"/>
      <c r="AO170" s="58"/>
      <c r="AP170" s="58"/>
      <c r="AQ170" s="58"/>
      <c r="AR170" s="52" t="e">
        <f t="shared" si="6"/>
        <v>#N/A</v>
      </c>
      <c r="AS170" s="70" t="e">
        <f t="shared" si="8"/>
        <v>#N/A</v>
      </c>
      <c r="AZ170" s="68" t="e">
        <f>VLOOKUP(AJ170,'Validation Lists'!$B$232:$C$235,2,FALSE)</f>
        <v>#N/A</v>
      </c>
      <c r="BA170" s="68" t="e">
        <f>VLOOKUP(AK170,'Validation Lists'!$B$232:$C$235,2,FALSE)</f>
        <v>#N/A</v>
      </c>
      <c r="BB170" s="68" t="e">
        <f>VLOOKUP(AL170,'Validation Lists'!$B$232:$C$235,2,FALSE)</f>
        <v>#N/A</v>
      </c>
      <c r="BC170" s="68" t="e">
        <f>VLOOKUP(AM170,'Validation Lists'!$B$232:$C$235,2,FALSE)</f>
        <v>#N/A</v>
      </c>
      <c r="BD170" s="68" t="e">
        <f>VLOOKUP(AN170,'Validation Lists'!$B$232:$C$235,2,FALSE)</f>
        <v>#N/A</v>
      </c>
      <c r="BE170" s="68" t="e">
        <f>VLOOKUP(AO170,'Validation Lists'!$B$232:$C$235,2,FALSE)</f>
        <v>#N/A</v>
      </c>
      <c r="BF170" s="68" t="e">
        <f>VLOOKUP(AP170,'Validation Lists'!$B$232:$C$235,2,FALSE)</f>
        <v>#N/A</v>
      </c>
      <c r="BG170" s="68" t="e">
        <f>VLOOKUP(AQ170,'Validation Lists'!$B$232:$C$235,2,FALSE)</f>
        <v>#N/A</v>
      </c>
      <c r="BI170" s="68" t="e">
        <f>VLOOKUP(V170,'Validation Lists'!$B$229:$C$230,2,FALSE)</f>
        <v>#N/A</v>
      </c>
      <c r="BJ170" s="68" t="e">
        <f>VLOOKUP(W170,'Validation Lists'!$B$229:$C$230,2,FALSE)</f>
        <v>#N/A</v>
      </c>
      <c r="BK170" s="68" t="e">
        <f>VLOOKUP(X170,'Validation Lists'!$B$229:$C$230,2,FALSE)</f>
        <v>#N/A</v>
      </c>
      <c r="BL170" s="68" t="e">
        <f>VLOOKUP(Y170,'Validation Lists'!$B$229:$C$230,2,FALSE)</f>
        <v>#N/A</v>
      </c>
      <c r="BM170" s="68" t="e">
        <f>VLOOKUP(Z170,'Validation Lists'!$B$229:$C$230,2,FALSE)</f>
        <v>#N/A</v>
      </c>
      <c r="BN170" s="68" t="e">
        <f>VLOOKUP(AA170,'Validation Lists'!$B$229:$C$230,2,FALSE)</f>
        <v>#N/A</v>
      </c>
      <c r="BO170" s="68" t="e">
        <f>VLOOKUP(AB170,'Validation Lists'!$B$229:$C$230,2,FALSE)</f>
        <v>#N/A</v>
      </c>
      <c r="BP170" s="68" t="e">
        <f>VLOOKUP(AC170,'Validation Lists'!$B$229:$C$230,2,FALSE)</f>
        <v>#N/A</v>
      </c>
      <c r="BQ170" s="68" t="e">
        <f>VLOOKUP(AD170,'Validation Lists'!$B$229:$C$230,2,FALSE)</f>
        <v>#N/A</v>
      </c>
      <c r="BR170" s="68" t="e">
        <f>VLOOKUP(AE170,'Validation Lists'!$B$229:$C$230,2,FALSE)</f>
        <v>#N/A</v>
      </c>
      <c r="BS170" s="68" t="e">
        <f>VLOOKUP(AF170,'Validation Lists'!$B$229:$C$230,2,FALSE)</f>
        <v>#N/A</v>
      </c>
      <c r="BT170" s="68" t="e">
        <f>VLOOKUP(AG170,'Validation Lists'!$B$229:$C$230,2,FALSE)</f>
        <v>#N/A</v>
      </c>
      <c r="BU170" s="68" t="e">
        <f>VLOOKUP(AH170,'Validation Lists'!$B$229:$C$230,2,FALSE)</f>
        <v>#N/A</v>
      </c>
      <c r="BV170" s="68" t="e">
        <f>VLOOKUP(AI170,'Validation Lists'!$B$229:$C$230,2,FALSE)</f>
        <v>#N/A</v>
      </c>
      <c r="BW170" s="68" t="e">
        <f t="shared" si="7"/>
        <v>#N/A</v>
      </c>
    </row>
    <row r="171" spans="1:75" ht="77.5" customHeight="1" x14ac:dyDescent="0.15">
      <c r="A171" s="29"/>
      <c r="B171" s="29"/>
      <c r="C171" s="29"/>
      <c r="D171" s="29"/>
      <c r="E171" s="29"/>
      <c r="F171" s="30"/>
      <c r="G171" s="30"/>
      <c r="H171" s="52"/>
      <c r="I171" s="52"/>
      <c r="J171" s="52"/>
      <c r="K171" s="52"/>
      <c r="L171" s="52"/>
      <c r="M171" s="52"/>
      <c r="N171" s="52"/>
      <c r="O171" s="53"/>
      <c r="P171" s="53"/>
      <c r="Q171" s="53"/>
      <c r="R171" s="53"/>
      <c r="S171" s="53"/>
      <c r="T171" s="53"/>
      <c r="U171" s="53"/>
      <c r="V171" s="60"/>
      <c r="W171" s="60"/>
      <c r="X171" s="60"/>
      <c r="Y171" s="60"/>
      <c r="Z171" s="60"/>
      <c r="AA171" s="60"/>
      <c r="AB171" s="60"/>
      <c r="AC171" s="60"/>
      <c r="AD171" s="60"/>
      <c r="AE171" s="60"/>
      <c r="AF171" s="60"/>
      <c r="AG171" s="60"/>
      <c r="AH171" s="60"/>
      <c r="AI171" s="60"/>
      <c r="AJ171" s="58"/>
      <c r="AK171" s="58"/>
      <c r="AL171" s="58"/>
      <c r="AM171" s="58"/>
      <c r="AN171" s="58"/>
      <c r="AO171" s="58"/>
      <c r="AP171" s="58"/>
      <c r="AQ171" s="58"/>
      <c r="AR171" s="52" t="e">
        <f t="shared" si="6"/>
        <v>#N/A</v>
      </c>
      <c r="AS171" s="70" t="e">
        <f t="shared" si="8"/>
        <v>#N/A</v>
      </c>
      <c r="AZ171" s="68" t="e">
        <f>VLOOKUP(AJ171,'Validation Lists'!$B$232:$C$235,2,FALSE)</f>
        <v>#N/A</v>
      </c>
      <c r="BA171" s="68" t="e">
        <f>VLOOKUP(AK171,'Validation Lists'!$B$232:$C$235,2,FALSE)</f>
        <v>#N/A</v>
      </c>
      <c r="BB171" s="68" t="e">
        <f>VLOOKUP(AL171,'Validation Lists'!$B$232:$C$235,2,FALSE)</f>
        <v>#N/A</v>
      </c>
      <c r="BC171" s="68" t="e">
        <f>VLOOKUP(AM171,'Validation Lists'!$B$232:$C$235,2,FALSE)</f>
        <v>#N/A</v>
      </c>
      <c r="BD171" s="68" t="e">
        <f>VLOOKUP(AN171,'Validation Lists'!$B$232:$C$235,2,FALSE)</f>
        <v>#N/A</v>
      </c>
      <c r="BE171" s="68" t="e">
        <f>VLOOKUP(AO171,'Validation Lists'!$B$232:$C$235,2,FALSE)</f>
        <v>#N/A</v>
      </c>
      <c r="BF171" s="68" t="e">
        <f>VLOOKUP(AP171,'Validation Lists'!$B$232:$C$235,2,FALSE)</f>
        <v>#N/A</v>
      </c>
      <c r="BG171" s="68" t="e">
        <f>VLOOKUP(AQ171,'Validation Lists'!$B$232:$C$235,2,FALSE)</f>
        <v>#N/A</v>
      </c>
      <c r="BI171" s="68" t="e">
        <f>VLOOKUP(V171,'Validation Lists'!$B$229:$C$230,2,FALSE)</f>
        <v>#N/A</v>
      </c>
      <c r="BJ171" s="68" t="e">
        <f>VLOOKUP(W171,'Validation Lists'!$B$229:$C$230,2,FALSE)</f>
        <v>#N/A</v>
      </c>
      <c r="BK171" s="68" t="e">
        <f>VLOOKUP(X171,'Validation Lists'!$B$229:$C$230,2,FALSE)</f>
        <v>#N/A</v>
      </c>
      <c r="BL171" s="68" t="e">
        <f>VLOOKUP(Y171,'Validation Lists'!$B$229:$C$230,2,FALSE)</f>
        <v>#N/A</v>
      </c>
      <c r="BM171" s="68" t="e">
        <f>VLOOKUP(Z171,'Validation Lists'!$B$229:$C$230,2,FALSE)</f>
        <v>#N/A</v>
      </c>
      <c r="BN171" s="68" t="e">
        <f>VLOOKUP(AA171,'Validation Lists'!$B$229:$C$230,2,FALSE)</f>
        <v>#N/A</v>
      </c>
      <c r="BO171" s="68" t="e">
        <f>VLOOKUP(AB171,'Validation Lists'!$B$229:$C$230,2,FALSE)</f>
        <v>#N/A</v>
      </c>
      <c r="BP171" s="68" t="e">
        <f>VLOOKUP(AC171,'Validation Lists'!$B$229:$C$230,2,FALSE)</f>
        <v>#N/A</v>
      </c>
      <c r="BQ171" s="68" t="e">
        <f>VLOOKUP(AD171,'Validation Lists'!$B$229:$C$230,2,FALSE)</f>
        <v>#N/A</v>
      </c>
      <c r="BR171" s="68" t="e">
        <f>VLOOKUP(AE171,'Validation Lists'!$B$229:$C$230,2,FALSE)</f>
        <v>#N/A</v>
      </c>
      <c r="BS171" s="68" t="e">
        <f>VLOOKUP(AF171,'Validation Lists'!$B$229:$C$230,2,FALSE)</f>
        <v>#N/A</v>
      </c>
      <c r="BT171" s="68" t="e">
        <f>VLOOKUP(AG171,'Validation Lists'!$B$229:$C$230,2,FALSE)</f>
        <v>#N/A</v>
      </c>
      <c r="BU171" s="68" t="e">
        <f>VLOOKUP(AH171,'Validation Lists'!$B$229:$C$230,2,FALSE)</f>
        <v>#N/A</v>
      </c>
      <c r="BV171" s="68" t="e">
        <f>VLOOKUP(AI171,'Validation Lists'!$B$229:$C$230,2,FALSE)</f>
        <v>#N/A</v>
      </c>
      <c r="BW171" s="68" t="e">
        <f t="shared" si="7"/>
        <v>#N/A</v>
      </c>
    </row>
    <row r="172" spans="1:75" ht="77.5" customHeight="1" x14ac:dyDescent="0.15">
      <c r="A172" s="29"/>
      <c r="B172" s="29"/>
      <c r="C172" s="29"/>
      <c r="D172" s="29"/>
      <c r="E172" s="29"/>
      <c r="F172" s="30"/>
      <c r="G172" s="30"/>
      <c r="H172" s="52"/>
      <c r="I172" s="52"/>
      <c r="J172" s="52"/>
      <c r="K172" s="52"/>
      <c r="L172" s="52"/>
      <c r="M172" s="52"/>
      <c r="N172" s="52"/>
      <c r="O172" s="53"/>
      <c r="P172" s="53"/>
      <c r="Q172" s="53"/>
      <c r="R172" s="53"/>
      <c r="S172" s="53"/>
      <c r="T172" s="53"/>
      <c r="U172" s="53"/>
      <c r="V172" s="60"/>
      <c r="W172" s="60"/>
      <c r="X172" s="60"/>
      <c r="Y172" s="60"/>
      <c r="Z172" s="60"/>
      <c r="AA172" s="60"/>
      <c r="AB172" s="60"/>
      <c r="AC172" s="60"/>
      <c r="AD172" s="60"/>
      <c r="AE172" s="60"/>
      <c r="AF172" s="60"/>
      <c r="AG172" s="60"/>
      <c r="AH172" s="60"/>
      <c r="AI172" s="60"/>
      <c r="AJ172" s="58"/>
      <c r="AK172" s="58"/>
      <c r="AL172" s="58"/>
      <c r="AM172" s="58"/>
      <c r="AN172" s="58"/>
      <c r="AO172" s="58"/>
      <c r="AP172" s="58"/>
      <c r="AQ172" s="58"/>
      <c r="AR172" s="52" t="e">
        <f t="shared" si="6"/>
        <v>#N/A</v>
      </c>
      <c r="AS172" s="70" t="e">
        <f t="shared" si="8"/>
        <v>#N/A</v>
      </c>
      <c r="AZ172" s="68" t="e">
        <f>VLOOKUP(AJ172,'Validation Lists'!$B$232:$C$235,2,FALSE)</f>
        <v>#N/A</v>
      </c>
      <c r="BA172" s="68" t="e">
        <f>VLOOKUP(AK172,'Validation Lists'!$B$232:$C$235,2,FALSE)</f>
        <v>#N/A</v>
      </c>
      <c r="BB172" s="68" t="e">
        <f>VLOOKUP(AL172,'Validation Lists'!$B$232:$C$235,2,FALSE)</f>
        <v>#N/A</v>
      </c>
      <c r="BC172" s="68" t="e">
        <f>VLOOKUP(AM172,'Validation Lists'!$B$232:$C$235,2,FALSE)</f>
        <v>#N/A</v>
      </c>
      <c r="BD172" s="68" t="e">
        <f>VLOOKUP(AN172,'Validation Lists'!$B$232:$C$235,2,FALSE)</f>
        <v>#N/A</v>
      </c>
      <c r="BE172" s="68" t="e">
        <f>VLOOKUP(AO172,'Validation Lists'!$B$232:$C$235,2,FALSE)</f>
        <v>#N/A</v>
      </c>
      <c r="BF172" s="68" t="e">
        <f>VLOOKUP(AP172,'Validation Lists'!$B$232:$C$235,2,FALSE)</f>
        <v>#N/A</v>
      </c>
      <c r="BG172" s="68" t="e">
        <f>VLOOKUP(AQ172,'Validation Lists'!$B$232:$C$235,2,FALSE)</f>
        <v>#N/A</v>
      </c>
      <c r="BI172" s="68" t="e">
        <f>VLOOKUP(V172,'Validation Lists'!$B$229:$C$230,2,FALSE)</f>
        <v>#N/A</v>
      </c>
      <c r="BJ172" s="68" t="e">
        <f>VLOOKUP(W172,'Validation Lists'!$B$229:$C$230,2,FALSE)</f>
        <v>#N/A</v>
      </c>
      <c r="BK172" s="68" t="e">
        <f>VLOOKUP(X172,'Validation Lists'!$B$229:$C$230,2,FALSE)</f>
        <v>#N/A</v>
      </c>
      <c r="BL172" s="68" t="e">
        <f>VLOOKUP(Y172,'Validation Lists'!$B$229:$C$230,2,FALSE)</f>
        <v>#N/A</v>
      </c>
      <c r="BM172" s="68" t="e">
        <f>VLOOKUP(Z172,'Validation Lists'!$B$229:$C$230,2,FALSE)</f>
        <v>#N/A</v>
      </c>
      <c r="BN172" s="68" t="e">
        <f>VLOOKUP(AA172,'Validation Lists'!$B$229:$C$230,2,FALSE)</f>
        <v>#N/A</v>
      </c>
      <c r="BO172" s="68" t="e">
        <f>VLOOKUP(AB172,'Validation Lists'!$B$229:$C$230,2,FALSE)</f>
        <v>#N/A</v>
      </c>
      <c r="BP172" s="68" t="e">
        <f>VLOOKUP(AC172,'Validation Lists'!$B$229:$C$230,2,FALSE)</f>
        <v>#N/A</v>
      </c>
      <c r="BQ172" s="68" t="e">
        <f>VLOOKUP(AD172,'Validation Lists'!$B$229:$C$230,2,FALSE)</f>
        <v>#N/A</v>
      </c>
      <c r="BR172" s="68" t="e">
        <f>VLOOKUP(AE172,'Validation Lists'!$B$229:$C$230,2,FALSE)</f>
        <v>#N/A</v>
      </c>
      <c r="BS172" s="68" t="e">
        <f>VLOOKUP(AF172,'Validation Lists'!$B$229:$C$230,2,FALSE)</f>
        <v>#N/A</v>
      </c>
      <c r="BT172" s="68" t="e">
        <f>VLOOKUP(AG172,'Validation Lists'!$B$229:$C$230,2,FALSE)</f>
        <v>#N/A</v>
      </c>
      <c r="BU172" s="68" t="e">
        <f>VLOOKUP(AH172,'Validation Lists'!$B$229:$C$230,2,FALSE)</f>
        <v>#N/A</v>
      </c>
      <c r="BV172" s="68" t="e">
        <f>VLOOKUP(AI172,'Validation Lists'!$B$229:$C$230,2,FALSE)</f>
        <v>#N/A</v>
      </c>
      <c r="BW172" s="68" t="e">
        <f t="shared" si="7"/>
        <v>#N/A</v>
      </c>
    </row>
    <row r="173" spans="1:75" ht="77.5" customHeight="1" x14ac:dyDescent="0.15">
      <c r="A173" s="29"/>
      <c r="B173" s="29"/>
      <c r="C173" s="29"/>
      <c r="D173" s="29"/>
      <c r="E173" s="29"/>
      <c r="F173" s="30"/>
      <c r="G173" s="30"/>
      <c r="H173" s="52"/>
      <c r="I173" s="52"/>
      <c r="J173" s="52"/>
      <c r="K173" s="52"/>
      <c r="L173" s="52"/>
      <c r="M173" s="52"/>
      <c r="N173" s="52"/>
      <c r="O173" s="53"/>
      <c r="P173" s="53"/>
      <c r="Q173" s="53"/>
      <c r="R173" s="53"/>
      <c r="S173" s="53"/>
      <c r="T173" s="53"/>
      <c r="U173" s="53"/>
      <c r="V173" s="60"/>
      <c r="W173" s="60"/>
      <c r="X173" s="60"/>
      <c r="Y173" s="60"/>
      <c r="Z173" s="60"/>
      <c r="AA173" s="60"/>
      <c r="AB173" s="60"/>
      <c r="AC173" s="60"/>
      <c r="AD173" s="60"/>
      <c r="AE173" s="60"/>
      <c r="AF173" s="60"/>
      <c r="AG173" s="60"/>
      <c r="AH173" s="60"/>
      <c r="AI173" s="60"/>
      <c r="AJ173" s="58"/>
      <c r="AK173" s="58"/>
      <c r="AL173" s="58"/>
      <c r="AM173" s="58"/>
      <c r="AN173" s="58"/>
      <c r="AO173" s="58"/>
      <c r="AP173" s="58"/>
      <c r="AQ173" s="58"/>
      <c r="AR173" s="52" t="e">
        <f t="shared" si="6"/>
        <v>#N/A</v>
      </c>
      <c r="AS173" s="70" t="e">
        <f t="shared" si="8"/>
        <v>#N/A</v>
      </c>
      <c r="AZ173" s="68" t="e">
        <f>VLOOKUP(AJ173,'Validation Lists'!$B$232:$C$235,2,FALSE)</f>
        <v>#N/A</v>
      </c>
      <c r="BA173" s="68" t="e">
        <f>VLOOKUP(AK173,'Validation Lists'!$B$232:$C$235,2,FALSE)</f>
        <v>#N/A</v>
      </c>
      <c r="BB173" s="68" t="e">
        <f>VLOOKUP(AL173,'Validation Lists'!$B$232:$C$235,2,FALSE)</f>
        <v>#N/A</v>
      </c>
      <c r="BC173" s="68" t="e">
        <f>VLOOKUP(AM173,'Validation Lists'!$B$232:$C$235,2,FALSE)</f>
        <v>#N/A</v>
      </c>
      <c r="BD173" s="68" t="e">
        <f>VLOOKUP(AN173,'Validation Lists'!$B$232:$C$235,2,FALSE)</f>
        <v>#N/A</v>
      </c>
      <c r="BE173" s="68" t="e">
        <f>VLOOKUP(AO173,'Validation Lists'!$B$232:$C$235,2,FALSE)</f>
        <v>#N/A</v>
      </c>
      <c r="BF173" s="68" t="e">
        <f>VLOOKUP(AP173,'Validation Lists'!$B$232:$C$235,2,FALSE)</f>
        <v>#N/A</v>
      </c>
      <c r="BG173" s="68" t="e">
        <f>VLOOKUP(AQ173,'Validation Lists'!$B$232:$C$235,2,FALSE)</f>
        <v>#N/A</v>
      </c>
      <c r="BI173" s="68" t="e">
        <f>VLOOKUP(V173,'Validation Lists'!$B$229:$C$230,2,FALSE)</f>
        <v>#N/A</v>
      </c>
      <c r="BJ173" s="68" t="e">
        <f>VLOOKUP(W173,'Validation Lists'!$B$229:$C$230,2,FALSE)</f>
        <v>#N/A</v>
      </c>
      <c r="BK173" s="68" t="e">
        <f>VLOOKUP(X173,'Validation Lists'!$B$229:$C$230,2,FALSE)</f>
        <v>#N/A</v>
      </c>
      <c r="BL173" s="68" t="e">
        <f>VLOOKUP(Y173,'Validation Lists'!$B$229:$C$230,2,FALSE)</f>
        <v>#N/A</v>
      </c>
      <c r="BM173" s="68" t="e">
        <f>VLOOKUP(Z173,'Validation Lists'!$B$229:$C$230,2,FALSE)</f>
        <v>#N/A</v>
      </c>
      <c r="BN173" s="68" t="e">
        <f>VLOOKUP(AA173,'Validation Lists'!$B$229:$C$230,2,FALSE)</f>
        <v>#N/A</v>
      </c>
      <c r="BO173" s="68" t="e">
        <f>VLOOKUP(AB173,'Validation Lists'!$B$229:$C$230,2,FALSE)</f>
        <v>#N/A</v>
      </c>
      <c r="BP173" s="68" t="e">
        <f>VLOOKUP(AC173,'Validation Lists'!$B$229:$C$230,2,FALSE)</f>
        <v>#N/A</v>
      </c>
      <c r="BQ173" s="68" t="e">
        <f>VLOOKUP(AD173,'Validation Lists'!$B$229:$C$230,2,FALSE)</f>
        <v>#N/A</v>
      </c>
      <c r="BR173" s="68" t="e">
        <f>VLOOKUP(AE173,'Validation Lists'!$B$229:$C$230,2,FALSE)</f>
        <v>#N/A</v>
      </c>
      <c r="BS173" s="68" t="e">
        <f>VLOOKUP(AF173,'Validation Lists'!$B$229:$C$230,2,FALSE)</f>
        <v>#N/A</v>
      </c>
      <c r="BT173" s="68" t="e">
        <f>VLOOKUP(AG173,'Validation Lists'!$B$229:$C$230,2,FALSE)</f>
        <v>#N/A</v>
      </c>
      <c r="BU173" s="68" t="e">
        <f>VLOOKUP(AH173,'Validation Lists'!$B$229:$C$230,2,FALSE)</f>
        <v>#N/A</v>
      </c>
      <c r="BV173" s="68" t="e">
        <f>VLOOKUP(AI173,'Validation Lists'!$B$229:$C$230,2,FALSE)</f>
        <v>#N/A</v>
      </c>
      <c r="BW173" s="68" t="e">
        <f t="shared" si="7"/>
        <v>#N/A</v>
      </c>
    </row>
    <row r="174" spans="1:75" ht="77.5" customHeight="1" x14ac:dyDescent="0.15">
      <c r="A174" s="29"/>
      <c r="B174" s="29"/>
      <c r="C174" s="29"/>
      <c r="D174" s="29"/>
      <c r="E174" s="29"/>
      <c r="F174" s="30"/>
      <c r="G174" s="30"/>
      <c r="H174" s="52"/>
      <c r="I174" s="52"/>
      <c r="J174" s="52"/>
      <c r="K174" s="52"/>
      <c r="L174" s="52"/>
      <c r="M174" s="52"/>
      <c r="N174" s="52"/>
      <c r="O174" s="53"/>
      <c r="P174" s="53"/>
      <c r="Q174" s="53"/>
      <c r="R174" s="53"/>
      <c r="S174" s="53"/>
      <c r="T174" s="53"/>
      <c r="U174" s="53"/>
      <c r="V174" s="60"/>
      <c r="W174" s="60"/>
      <c r="X174" s="60"/>
      <c r="Y174" s="60"/>
      <c r="Z174" s="60"/>
      <c r="AA174" s="60"/>
      <c r="AB174" s="60"/>
      <c r="AC174" s="60"/>
      <c r="AD174" s="60"/>
      <c r="AE174" s="60"/>
      <c r="AF174" s="60"/>
      <c r="AG174" s="60"/>
      <c r="AH174" s="60"/>
      <c r="AI174" s="60"/>
      <c r="AJ174" s="58"/>
      <c r="AK174" s="58"/>
      <c r="AL174" s="58"/>
      <c r="AM174" s="58"/>
      <c r="AN174" s="58"/>
      <c r="AO174" s="58"/>
      <c r="AP174" s="58"/>
      <c r="AQ174" s="58"/>
      <c r="AR174" s="52" t="e">
        <f t="shared" si="6"/>
        <v>#N/A</v>
      </c>
      <c r="AS174" s="70" t="e">
        <f t="shared" si="8"/>
        <v>#N/A</v>
      </c>
      <c r="AZ174" s="68" t="e">
        <f>VLOOKUP(AJ174,'Validation Lists'!$B$232:$C$235,2,FALSE)</f>
        <v>#N/A</v>
      </c>
      <c r="BA174" s="68" t="e">
        <f>VLOOKUP(AK174,'Validation Lists'!$B$232:$C$235,2,FALSE)</f>
        <v>#N/A</v>
      </c>
      <c r="BB174" s="68" t="e">
        <f>VLOOKUP(AL174,'Validation Lists'!$B$232:$C$235,2,FALSE)</f>
        <v>#N/A</v>
      </c>
      <c r="BC174" s="68" t="e">
        <f>VLOOKUP(AM174,'Validation Lists'!$B$232:$C$235,2,FALSE)</f>
        <v>#N/A</v>
      </c>
      <c r="BD174" s="68" t="e">
        <f>VLOOKUP(AN174,'Validation Lists'!$B$232:$C$235,2,FALSE)</f>
        <v>#N/A</v>
      </c>
      <c r="BE174" s="68" t="e">
        <f>VLOOKUP(AO174,'Validation Lists'!$B$232:$C$235,2,FALSE)</f>
        <v>#N/A</v>
      </c>
      <c r="BF174" s="68" t="e">
        <f>VLOOKUP(AP174,'Validation Lists'!$B$232:$C$235,2,FALSE)</f>
        <v>#N/A</v>
      </c>
      <c r="BG174" s="68" t="e">
        <f>VLOOKUP(AQ174,'Validation Lists'!$B$232:$C$235,2,FALSE)</f>
        <v>#N/A</v>
      </c>
      <c r="BI174" s="68" t="e">
        <f>VLOOKUP(V174,'Validation Lists'!$B$229:$C$230,2,FALSE)</f>
        <v>#N/A</v>
      </c>
      <c r="BJ174" s="68" t="e">
        <f>VLOOKUP(W174,'Validation Lists'!$B$229:$C$230,2,FALSE)</f>
        <v>#N/A</v>
      </c>
      <c r="BK174" s="68" t="e">
        <f>VLOOKUP(X174,'Validation Lists'!$B$229:$C$230,2,FALSE)</f>
        <v>#N/A</v>
      </c>
      <c r="BL174" s="68" t="e">
        <f>VLOOKUP(Y174,'Validation Lists'!$B$229:$C$230,2,FALSE)</f>
        <v>#N/A</v>
      </c>
      <c r="BM174" s="68" t="e">
        <f>VLOOKUP(Z174,'Validation Lists'!$B$229:$C$230,2,FALSE)</f>
        <v>#N/A</v>
      </c>
      <c r="BN174" s="68" t="e">
        <f>VLOOKUP(AA174,'Validation Lists'!$B$229:$C$230,2,FALSE)</f>
        <v>#N/A</v>
      </c>
      <c r="BO174" s="68" t="e">
        <f>VLOOKUP(AB174,'Validation Lists'!$B$229:$C$230,2,FALSE)</f>
        <v>#N/A</v>
      </c>
      <c r="BP174" s="68" t="e">
        <f>VLOOKUP(AC174,'Validation Lists'!$B$229:$C$230,2,FALSE)</f>
        <v>#N/A</v>
      </c>
      <c r="BQ174" s="68" t="e">
        <f>VLOOKUP(AD174,'Validation Lists'!$B$229:$C$230,2,FALSE)</f>
        <v>#N/A</v>
      </c>
      <c r="BR174" s="68" t="e">
        <f>VLOOKUP(AE174,'Validation Lists'!$B$229:$C$230,2,FALSE)</f>
        <v>#N/A</v>
      </c>
      <c r="BS174" s="68" t="e">
        <f>VLOOKUP(AF174,'Validation Lists'!$B$229:$C$230,2,FALSE)</f>
        <v>#N/A</v>
      </c>
      <c r="BT174" s="68" t="e">
        <f>VLOOKUP(AG174,'Validation Lists'!$B$229:$C$230,2,FALSE)</f>
        <v>#N/A</v>
      </c>
      <c r="BU174" s="68" t="e">
        <f>VLOOKUP(AH174,'Validation Lists'!$B$229:$C$230,2,FALSE)</f>
        <v>#N/A</v>
      </c>
      <c r="BV174" s="68" t="e">
        <f>VLOOKUP(AI174,'Validation Lists'!$B$229:$C$230,2,FALSE)</f>
        <v>#N/A</v>
      </c>
      <c r="BW174" s="68" t="e">
        <f t="shared" si="7"/>
        <v>#N/A</v>
      </c>
    </row>
    <row r="175" spans="1:75" ht="77.5" customHeight="1" x14ac:dyDescent="0.15">
      <c r="A175" s="29"/>
      <c r="B175" s="29"/>
      <c r="C175" s="29"/>
      <c r="D175" s="29"/>
      <c r="E175" s="29"/>
      <c r="F175" s="30"/>
      <c r="G175" s="30"/>
      <c r="H175" s="52"/>
      <c r="I175" s="52"/>
      <c r="J175" s="52"/>
      <c r="K175" s="52"/>
      <c r="L175" s="52"/>
      <c r="M175" s="52"/>
      <c r="N175" s="52"/>
      <c r="O175" s="53"/>
      <c r="P175" s="53"/>
      <c r="Q175" s="53"/>
      <c r="R175" s="53"/>
      <c r="S175" s="53"/>
      <c r="T175" s="53"/>
      <c r="U175" s="53"/>
      <c r="V175" s="60"/>
      <c r="W175" s="60"/>
      <c r="X175" s="60"/>
      <c r="Y175" s="60"/>
      <c r="Z175" s="60"/>
      <c r="AA175" s="60"/>
      <c r="AB175" s="60"/>
      <c r="AC175" s="60"/>
      <c r="AD175" s="60"/>
      <c r="AE175" s="60"/>
      <c r="AF175" s="60"/>
      <c r="AG175" s="60"/>
      <c r="AH175" s="60"/>
      <c r="AI175" s="60"/>
      <c r="AJ175" s="58"/>
      <c r="AK175" s="58"/>
      <c r="AL175" s="58"/>
      <c r="AM175" s="58"/>
      <c r="AN175" s="58"/>
      <c r="AO175" s="58"/>
      <c r="AP175" s="58"/>
      <c r="AQ175" s="58"/>
      <c r="AR175" s="52" t="e">
        <f t="shared" si="6"/>
        <v>#N/A</v>
      </c>
      <c r="AS175" s="70" t="e">
        <f t="shared" si="8"/>
        <v>#N/A</v>
      </c>
      <c r="AZ175" s="68" t="e">
        <f>VLOOKUP(AJ175,'Validation Lists'!$B$232:$C$235,2,FALSE)</f>
        <v>#N/A</v>
      </c>
      <c r="BA175" s="68" t="e">
        <f>VLOOKUP(AK175,'Validation Lists'!$B$232:$C$235,2,FALSE)</f>
        <v>#N/A</v>
      </c>
      <c r="BB175" s="68" t="e">
        <f>VLOOKUP(AL175,'Validation Lists'!$B$232:$C$235,2,FALSE)</f>
        <v>#N/A</v>
      </c>
      <c r="BC175" s="68" t="e">
        <f>VLOOKUP(AM175,'Validation Lists'!$B$232:$C$235,2,FALSE)</f>
        <v>#N/A</v>
      </c>
      <c r="BD175" s="68" t="e">
        <f>VLOOKUP(AN175,'Validation Lists'!$B$232:$C$235,2,FALSE)</f>
        <v>#N/A</v>
      </c>
      <c r="BE175" s="68" t="e">
        <f>VLOOKUP(AO175,'Validation Lists'!$B$232:$C$235,2,FALSE)</f>
        <v>#N/A</v>
      </c>
      <c r="BF175" s="68" t="e">
        <f>VLOOKUP(AP175,'Validation Lists'!$B$232:$C$235,2,FALSE)</f>
        <v>#N/A</v>
      </c>
      <c r="BG175" s="68" t="e">
        <f>VLOOKUP(AQ175,'Validation Lists'!$B$232:$C$235,2,FALSE)</f>
        <v>#N/A</v>
      </c>
      <c r="BI175" s="68" t="e">
        <f>VLOOKUP(V175,'Validation Lists'!$B$229:$C$230,2,FALSE)</f>
        <v>#N/A</v>
      </c>
      <c r="BJ175" s="68" t="e">
        <f>VLOOKUP(W175,'Validation Lists'!$B$229:$C$230,2,FALSE)</f>
        <v>#N/A</v>
      </c>
      <c r="BK175" s="68" t="e">
        <f>VLOOKUP(X175,'Validation Lists'!$B$229:$C$230,2,FALSE)</f>
        <v>#N/A</v>
      </c>
      <c r="BL175" s="68" t="e">
        <f>VLOOKUP(Y175,'Validation Lists'!$B$229:$C$230,2,FALSE)</f>
        <v>#N/A</v>
      </c>
      <c r="BM175" s="68" t="e">
        <f>VLOOKUP(Z175,'Validation Lists'!$B$229:$C$230,2,FALSE)</f>
        <v>#N/A</v>
      </c>
      <c r="BN175" s="68" t="e">
        <f>VLOOKUP(AA175,'Validation Lists'!$B$229:$C$230,2,FALSE)</f>
        <v>#N/A</v>
      </c>
      <c r="BO175" s="68" t="e">
        <f>VLOOKUP(AB175,'Validation Lists'!$B$229:$C$230,2,FALSE)</f>
        <v>#N/A</v>
      </c>
      <c r="BP175" s="68" t="e">
        <f>VLOOKUP(AC175,'Validation Lists'!$B$229:$C$230,2,FALSE)</f>
        <v>#N/A</v>
      </c>
      <c r="BQ175" s="68" t="e">
        <f>VLOOKUP(AD175,'Validation Lists'!$B$229:$C$230,2,FALSE)</f>
        <v>#N/A</v>
      </c>
      <c r="BR175" s="68" t="e">
        <f>VLOOKUP(AE175,'Validation Lists'!$B$229:$C$230,2,FALSE)</f>
        <v>#N/A</v>
      </c>
      <c r="BS175" s="68" t="e">
        <f>VLOOKUP(AF175,'Validation Lists'!$B$229:$C$230,2,FALSE)</f>
        <v>#N/A</v>
      </c>
      <c r="BT175" s="68" t="e">
        <f>VLOOKUP(AG175,'Validation Lists'!$B$229:$C$230,2,FALSE)</f>
        <v>#N/A</v>
      </c>
      <c r="BU175" s="68" t="e">
        <f>VLOOKUP(AH175,'Validation Lists'!$B$229:$C$230,2,FALSE)</f>
        <v>#N/A</v>
      </c>
      <c r="BV175" s="68" t="e">
        <f>VLOOKUP(AI175,'Validation Lists'!$B$229:$C$230,2,FALSE)</f>
        <v>#N/A</v>
      </c>
      <c r="BW175" s="68" t="e">
        <f t="shared" si="7"/>
        <v>#N/A</v>
      </c>
    </row>
    <row r="176" spans="1:75" ht="77.5" customHeight="1" x14ac:dyDescent="0.15">
      <c r="A176" s="29"/>
      <c r="B176" s="29"/>
      <c r="C176" s="29"/>
      <c r="D176" s="29"/>
      <c r="E176" s="29"/>
      <c r="F176" s="30"/>
      <c r="G176" s="30"/>
      <c r="H176" s="52"/>
      <c r="I176" s="52"/>
      <c r="J176" s="52"/>
      <c r="K176" s="52"/>
      <c r="L176" s="52"/>
      <c r="M176" s="52"/>
      <c r="N176" s="52"/>
      <c r="O176" s="53"/>
      <c r="P176" s="53"/>
      <c r="Q176" s="53"/>
      <c r="R176" s="53"/>
      <c r="S176" s="53"/>
      <c r="T176" s="53"/>
      <c r="U176" s="53"/>
      <c r="V176" s="60"/>
      <c r="W176" s="60"/>
      <c r="X176" s="60"/>
      <c r="Y176" s="60"/>
      <c r="Z176" s="60"/>
      <c r="AA176" s="60"/>
      <c r="AB176" s="60"/>
      <c r="AC176" s="60"/>
      <c r="AD176" s="60"/>
      <c r="AE176" s="60"/>
      <c r="AF176" s="60"/>
      <c r="AG176" s="60"/>
      <c r="AH176" s="60"/>
      <c r="AI176" s="60"/>
      <c r="AJ176" s="58"/>
      <c r="AK176" s="58"/>
      <c r="AL176" s="58"/>
      <c r="AM176" s="58"/>
      <c r="AN176" s="58"/>
      <c r="AO176" s="58"/>
      <c r="AP176" s="58"/>
      <c r="AQ176" s="58"/>
      <c r="AR176" s="52" t="e">
        <f t="shared" si="6"/>
        <v>#N/A</v>
      </c>
      <c r="AS176" s="70" t="e">
        <f t="shared" si="8"/>
        <v>#N/A</v>
      </c>
      <c r="AZ176" s="68" t="e">
        <f>VLOOKUP(AJ176,'Validation Lists'!$B$232:$C$235,2,FALSE)</f>
        <v>#N/A</v>
      </c>
      <c r="BA176" s="68" t="e">
        <f>VLOOKUP(AK176,'Validation Lists'!$B$232:$C$235,2,FALSE)</f>
        <v>#N/A</v>
      </c>
      <c r="BB176" s="68" t="e">
        <f>VLOOKUP(AL176,'Validation Lists'!$B$232:$C$235,2,FALSE)</f>
        <v>#N/A</v>
      </c>
      <c r="BC176" s="68" t="e">
        <f>VLOOKUP(AM176,'Validation Lists'!$B$232:$C$235,2,FALSE)</f>
        <v>#N/A</v>
      </c>
      <c r="BD176" s="68" t="e">
        <f>VLOOKUP(AN176,'Validation Lists'!$B$232:$C$235,2,FALSE)</f>
        <v>#N/A</v>
      </c>
      <c r="BE176" s="68" t="e">
        <f>VLOOKUP(AO176,'Validation Lists'!$B$232:$C$235,2,FALSE)</f>
        <v>#N/A</v>
      </c>
      <c r="BF176" s="68" t="e">
        <f>VLOOKUP(AP176,'Validation Lists'!$B$232:$C$235,2,FALSE)</f>
        <v>#N/A</v>
      </c>
      <c r="BG176" s="68" t="e">
        <f>VLOOKUP(AQ176,'Validation Lists'!$B$232:$C$235,2,FALSE)</f>
        <v>#N/A</v>
      </c>
      <c r="BI176" s="68" t="e">
        <f>VLOOKUP(V176,'Validation Lists'!$B$229:$C$230,2,FALSE)</f>
        <v>#N/A</v>
      </c>
      <c r="BJ176" s="68" t="e">
        <f>VLOOKUP(W176,'Validation Lists'!$B$229:$C$230,2,FALSE)</f>
        <v>#N/A</v>
      </c>
      <c r="BK176" s="68" t="e">
        <f>VLOOKUP(X176,'Validation Lists'!$B$229:$C$230,2,FALSE)</f>
        <v>#N/A</v>
      </c>
      <c r="BL176" s="68" t="e">
        <f>VLOOKUP(Y176,'Validation Lists'!$B$229:$C$230,2,FALSE)</f>
        <v>#N/A</v>
      </c>
      <c r="BM176" s="68" t="e">
        <f>VLOOKUP(Z176,'Validation Lists'!$B$229:$C$230,2,FALSE)</f>
        <v>#N/A</v>
      </c>
      <c r="BN176" s="68" t="e">
        <f>VLOOKUP(AA176,'Validation Lists'!$B$229:$C$230,2,FALSE)</f>
        <v>#N/A</v>
      </c>
      <c r="BO176" s="68" t="e">
        <f>VLOOKUP(AB176,'Validation Lists'!$B$229:$C$230,2,FALSE)</f>
        <v>#N/A</v>
      </c>
      <c r="BP176" s="68" t="e">
        <f>VLOOKUP(AC176,'Validation Lists'!$B$229:$C$230,2,FALSE)</f>
        <v>#N/A</v>
      </c>
      <c r="BQ176" s="68" t="e">
        <f>VLOOKUP(AD176,'Validation Lists'!$B$229:$C$230,2,FALSE)</f>
        <v>#N/A</v>
      </c>
      <c r="BR176" s="68" t="e">
        <f>VLOOKUP(AE176,'Validation Lists'!$B$229:$C$230,2,FALSE)</f>
        <v>#N/A</v>
      </c>
      <c r="BS176" s="68" t="e">
        <f>VLOOKUP(AF176,'Validation Lists'!$B$229:$C$230,2,FALSE)</f>
        <v>#N/A</v>
      </c>
      <c r="BT176" s="68" t="e">
        <f>VLOOKUP(AG176,'Validation Lists'!$B$229:$C$230,2,FALSE)</f>
        <v>#N/A</v>
      </c>
      <c r="BU176" s="68" t="e">
        <f>VLOOKUP(AH176,'Validation Lists'!$B$229:$C$230,2,FALSE)</f>
        <v>#N/A</v>
      </c>
      <c r="BV176" s="68" t="e">
        <f>VLOOKUP(AI176,'Validation Lists'!$B$229:$C$230,2,FALSE)</f>
        <v>#N/A</v>
      </c>
      <c r="BW176" s="68" t="e">
        <f t="shared" si="7"/>
        <v>#N/A</v>
      </c>
    </row>
    <row r="177" spans="1:75" ht="77.5" customHeight="1" x14ac:dyDescent="0.15">
      <c r="A177" s="29"/>
      <c r="B177" s="29"/>
      <c r="C177" s="29"/>
      <c r="D177" s="29"/>
      <c r="E177" s="29"/>
      <c r="F177" s="30"/>
      <c r="G177" s="30"/>
      <c r="H177" s="52"/>
      <c r="I177" s="52"/>
      <c r="J177" s="52"/>
      <c r="K177" s="52"/>
      <c r="L177" s="52"/>
      <c r="M177" s="52"/>
      <c r="N177" s="52"/>
      <c r="O177" s="53"/>
      <c r="P177" s="53"/>
      <c r="Q177" s="53"/>
      <c r="R177" s="53"/>
      <c r="S177" s="53"/>
      <c r="T177" s="53"/>
      <c r="U177" s="53"/>
      <c r="V177" s="60"/>
      <c r="W177" s="60"/>
      <c r="X177" s="60"/>
      <c r="Y177" s="60"/>
      <c r="Z177" s="60"/>
      <c r="AA177" s="60"/>
      <c r="AB177" s="60"/>
      <c r="AC177" s="60"/>
      <c r="AD177" s="60"/>
      <c r="AE177" s="60"/>
      <c r="AF177" s="60"/>
      <c r="AG177" s="60"/>
      <c r="AH177" s="60"/>
      <c r="AI177" s="60"/>
      <c r="AJ177" s="58"/>
      <c r="AK177" s="58"/>
      <c r="AL177" s="58"/>
      <c r="AM177" s="58"/>
      <c r="AN177" s="58"/>
      <c r="AO177" s="58"/>
      <c r="AP177" s="58"/>
      <c r="AQ177" s="58"/>
      <c r="AR177" s="52" t="e">
        <f t="shared" si="6"/>
        <v>#N/A</v>
      </c>
      <c r="AS177" s="70" t="e">
        <f t="shared" si="8"/>
        <v>#N/A</v>
      </c>
      <c r="AZ177" s="68" t="e">
        <f>VLOOKUP(AJ177,'Validation Lists'!$B$232:$C$235,2,FALSE)</f>
        <v>#N/A</v>
      </c>
      <c r="BA177" s="68" t="e">
        <f>VLOOKUP(AK177,'Validation Lists'!$B$232:$C$235,2,FALSE)</f>
        <v>#N/A</v>
      </c>
      <c r="BB177" s="68" t="e">
        <f>VLOOKUP(AL177,'Validation Lists'!$B$232:$C$235,2,FALSE)</f>
        <v>#N/A</v>
      </c>
      <c r="BC177" s="68" t="e">
        <f>VLOOKUP(AM177,'Validation Lists'!$B$232:$C$235,2,FALSE)</f>
        <v>#N/A</v>
      </c>
      <c r="BD177" s="68" t="e">
        <f>VLOOKUP(AN177,'Validation Lists'!$B$232:$C$235,2,FALSE)</f>
        <v>#N/A</v>
      </c>
      <c r="BE177" s="68" t="e">
        <f>VLOOKUP(AO177,'Validation Lists'!$B$232:$C$235,2,FALSE)</f>
        <v>#N/A</v>
      </c>
      <c r="BF177" s="68" t="e">
        <f>VLOOKUP(AP177,'Validation Lists'!$B$232:$C$235,2,FALSE)</f>
        <v>#N/A</v>
      </c>
      <c r="BG177" s="68" t="e">
        <f>VLOOKUP(AQ177,'Validation Lists'!$B$232:$C$235,2,FALSE)</f>
        <v>#N/A</v>
      </c>
      <c r="BI177" s="68" t="e">
        <f>VLOOKUP(V177,'Validation Lists'!$B$229:$C$230,2,FALSE)</f>
        <v>#N/A</v>
      </c>
      <c r="BJ177" s="68" t="e">
        <f>VLOOKUP(W177,'Validation Lists'!$B$229:$C$230,2,FALSE)</f>
        <v>#N/A</v>
      </c>
      <c r="BK177" s="68" t="e">
        <f>VLOOKUP(X177,'Validation Lists'!$B$229:$C$230,2,FALSE)</f>
        <v>#N/A</v>
      </c>
      <c r="BL177" s="68" t="e">
        <f>VLOOKUP(Y177,'Validation Lists'!$B$229:$C$230,2,FALSE)</f>
        <v>#N/A</v>
      </c>
      <c r="BM177" s="68" t="e">
        <f>VLOOKUP(Z177,'Validation Lists'!$B$229:$C$230,2,FALSE)</f>
        <v>#N/A</v>
      </c>
      <c r="BN177" s="68" t="e">
        <f>VLOOKUP(AA177,'Validation Lists'!$B$229:$C$230,2,FALSE)</f>
        <v>#N/A</v>
      </c>
      <c r="BO177" s="68" t="e">
        <f>VLOOKUP(AB177,'Validation Lists'!$B$229:$C$230,2,FALSE)</f>
        <v>#N/A</v>
      </c>
      <c r="BP177" s="68" t="e">
        <f>VLOOKUP(AC177,'Validation Lists'!$B$229:$C$230,2,FALSE)</f>
        <v>#N/A</v>
      </c>
      <c r="BQ177" s="68" t="e">
        <f>VLOOKUP(AD177,'Validation Lists'!$B$229:$C$230,2,FALSE)</f>
        <v>#N/A</v>
      </c>
      <c r="BR177" s="68" t="e">
        <f>VLOOKUP(AE177,'Validation Lists'!$B$229:$C$230,2,FALSE)</f>
        <v>#N/A</v>
      </c>
      <c r="BS177" s="68" t="e">
        <f>VLOOKUP(AF177,'Validation Lists'!$B$229:$C$230,2,FALSE)</f>
        <v>#N/A</v>
      </c>
      <c r="BT177" s="68" t="e">
        <f>VLOOKUP(AG177,'Validation Lists'!$B$229:$C$230,2,FALSE)</f>
        <v>#N/A</v>
      </c>
      <c r="BU177" s="68" t="e">
        <f>VLOOKUP(AH177,'Validation Lists'!$B$229:$C$230,2,FALSE)</f>
        <v>#N/A</v>
      </c>
      <c r="BV177" s="68" t="e">
        <f>VLOOKUP(AI177,'Validation Lists'!$B$229:$C$230,2,FALSE)</f>
        <v>#N/A</v>
      </c>
      <c r="BW177" s="68" t="e">
        <f t="shared" si="7"/>
        <v>#N/A</v>
      </c>
    </row>
    <row r="178" spans="1:75" ht="77.5" customHeight="1" x14ac:dyDescent="0.15">
      <c r="A178" s="29"/>
      <c r="B178" s="29"/>
      <c r="C178" s="29"/>
      <c r="D178" s="29"/>
      <c r="E178" s="29"/>
      <c r="F178" s="30"/>
      <c r="G178" s="30"/>
      <c r="H178" s="52"/>
      <c r="I178" s="52"/>
      <c r="J178" s="52"/>
      <c r="K178" s="52"/>
      <c r="L178" s="52"/>
      <c r="M178" s="52"/>
      <c r="N178" s="52"/>
      <c r="O178" s="53"/>
      <c r="P178" s="53"/>
      <c r="Q178" s="53"/>
      <c r="R178" s="53"/>
      <c r="S178" s="53"/>
      <c r="T178" s="53"/>
      <c r="U178" s="53"/>
      <c r="V178" s="60"/>
      <c r="W178" s="60"/>
      <c r="X178" s="60"/>
      <c r="Y178" s="60"/>
      <c r="Z178" s="60"/>
      <c r="AA178" s="60"/>
      <c r="AB178" s="60"/>
      <c r="AC178" s="60"/>
      <c r="AD178" s="60"/>
      <c r="AE178" s="60"/>
      <c r="AF178" s="60"/>
      <c r="AG178" s="60"/>
      <c r="AH178" s="60"/>
      <c r="AI178" s="60"/>
      <c r="AJ178" s="58"/>
      <c r="AK178" s="58"/>
      <c r="AL178" s="58"/>
      <c r="AM178" s="58"/>
      <c r="AN178" s="58"/>
      <c r="AO178" s="58"/>
      <c r="AP178" s="58"/>
      <c r="AQ178" s="58"/>
      <c r="AR178" s="52" t="e">
        <f t="shared" si="6"/>
        <v>#N/A</v>
      </c>
      <c r="AS178" s="70" t="e">
        <f t="shared" si="8"/>
        <v>#N/A</v>
      </c>
      <c r="AZ178" s="68" t="e">
        <f>VLOOKUP(AJ178,'Validation Lists'!$B$232:$C$235,2,FALSE)</f>
        <v>#N/A</v>
      </c>
      <c r="BA178" s="68" t="e">
        <f>VLOOKUP(AK178,'Validation Lists'!$B$232:$C$235,2,FALSE)</f>
        <v>#N/A</v>
      </c>
      <c r="BB178" s="68" t="e">
        <f>VLOOKUP(AL178,'Validation Lists'!$B$232:$C$235,2,FALSE)</f>
        <v>#N/A</v>
      </c>
      <c r="BC178" s="68" t="e">
        <f>VLOOKUP(AM178,'Validation Lists'!$B$232:$C$235,2,FALSE)</f>
        <v>#N/A</v>
      </c>
      <c r="BD178" s="68" t="e">
        <f>VLOOKUP(AN178,'Validation Lists'!$B$232:$C$235,2,FALSE)</f>
        <v>#N/A</v>
      </c>
      <c r="BE178" s="68" t="e">
        <f>VLOOKUP(AO178,'Validation Lists'!$B$232:$C$235,2,FALSE)</f>
        <v>#N/A</v>
      </c>
      <c r="BF178" s="68" t="e">
        <f>VLOOKUP(AP178,'Validation Lists'!$B$232:$C$235,2,FALSE)</f>
        <v>#N/A</v>
      </c>
      <c r="BG178" s="68" t="e">
        <f>VLOOKUP(AQ178,'Validation Lists'!$B$232:$C$235,2,FALSE)</f>
        <v>#N/A</v>
      </c>
      <c r="BI178" s="68" t="e">
        <f>VLOOKUP(V178,'Validation Lists'!$B$229:$C$230,2,FALSE)</f>
        <v>#N/A</v>
      </c>
      <c r="BJ178" s="68" t="e">
        <f>VLOOKUP(W178,'Validation Lists'!$B$229:$C$230,2,FALSE)</f>
        <v>#N/A</v>
      </c>
      <c r="BK178" s="68" t="e">
        <f>VLOOKUP(X178,'Validation Lists'!$B$229:$C$230,2,FALSE)</f>
        <v>#N/A</v>
      </c>
      <c r="BL178" s="68" t="e">
        <f>VLOOKUP(Y178,'Validation Lists'!$B$229:$C$230,2,FALSE)</f>
        <v>#N/A</v>
      </c>
      <c r="BM178" s="68" t="e">
        <f>VLOOKUP(Z178,'Validation Lists'!$B$229:$C$230,2,FALSE)</f>
        <v>#N/A</v>
      </c>
      <c r="BN178" s="68" t="e">
        <f>VLOOKUP(AA178,'Validation Lists'!$B$229:$C$230,2,FALSE)</f>
        <v>#N/A</v>
      </c>
      <c r="BO178" s="68" t="e">
        <f>VLOOKUP(AB178,'Validation Lists'!$B$229:$C$230,2,FALSE)</f>
        <v>#N/A</v>
      </c>
      <c r="BP178" s="68" t="e">
        <f>VLOOKUP(AC178,'Validation Lists'!$B$229:$C$230,2,FALSE)</f>
        <v>#N/A</v>
      </c>
      <c r="BQ178" s="68" t="e">
        <f>VLOOKUP(AD178,'Validation Lists'!$B$229:$C$230,2,FALSE)</f>
        <v>#N/A</v>
      </c>
      <c r="BR178" s="68" t="e">
        <f>VLOOKUP(AE178,'Validation Lists'!$B$229:$C$230,2,FALSE)</f>
        <v>#N/A</v>
      </c>
      <c r="BS178" s="68" t="e">
        <f>VLOOKUP(AF178,'Validation Lists'!$B$229:$C$230,2,FALSE)</f>
        <v>#N/A</v>
      </c>
      <c r="BT178" s="68" t="e">
        <f>VLOOKUP(AG178,'Validation Lists'!$B$229:$C$230,2,FALSE)</f>
        <v>#N/A</v>
      </c>
      <c r="BU178" s="68" t="e">
        <f>VLOOKUP(AH178,'Validation Lists'!$B$229:$C$230,2,FALSE)</f>
        <v>#N/A</v>
      </c>
      <c r="BV178" s="68" t="e">
        <f>VLOOKUP(AI178,'Validation Lists'!$B$229:$C$230,2,FALSE)</f>
        <v>#N/A</v>
      </c>
      <c r="BW178" s="68" t="e">
        <f t="shared" si="7"/>
        <v>#N/A</v>
      </c>
    </row>
    <row r="179" spans="1:75" ht="77.5" customHeight="1" x14ac:dyDescent="0.15">
      <c r="A179" s="29"/>
      <c r="B179" s="29"/>
      <c r="C179" s="29"/>
      <c r="D179" s="29"/>
      <c r="E179" s="29"/>
      <c r="F179" s="30"/>
      <c r="G179" s="30"/>
      <c r="H179" s="52"/>
      <c r="I179" s="52"/>
      <c r="J179" s="52"/>
      <c r="K179" s="52"/>
      <c r="L179" s="52"/>
      <c r="M179" s="52"/>
      <c r="N179" s="52"/>
      <c r="O179" s="53"/>
      <c r="P179" s="53"/>
      <c r="Q179" s="53"/>
      <c r="R179" s="53"/>
      <c r="S179" s="53"/>
      <c r="T179" s="53"/>
      <c r="U179" s="53"/>
      <c r="V179" s="60"/>
      <c r="W179" s="60"/>
      <c r="X179" s="60"/>
      <c r="Y179" s="60"/>
      <c r="Z179" s="60"/>
      <c r="AA179" s="60"/>
      <c r="AB179" s="60"/>
      <c r="AC179" s="60"/>
      <c r="AD179" s="60"/>
      <c r="AE179" s="60"/>
      <c r="AF179" s="60"/>
      <c r="AG179" s="60"/>
      <c r="AH179" s="60"/>
      <c r="AI179" s="60"/>
      <c r="AJ179" s="58"/>
      <c r="AK179" s="58"/>
      <c r="AL179" s="58"/>
      <c r="AM179" s="58"/>
      <c r="AN179" s="58"/>
      <c r="AO179" s="58"/>
      <c r="AP179" s="58"/>
      <c r="AQ179" s="58"/>
      <c r="AR179" s="52" t="e">
        <f t="shared" si="6"/>
        <v>#N/A</v>
      </c>
      <c r="AS179" s="70" t="e">
        <f t="shared" si="8"/>
        <v>#N/A</v>
      </c>
      <c r="AZ179" s="68" t="e">
        <f>VLOOKUP(AJ179,'Validation Lists'!$B$232:$C$235,2,FALSE)</f>
        <v>#N/A</v>
      </c>
      <c r="BA179" s="68" t="e">
        <f>VLOOKUP(AK179,'Validation Lists'!$B$232:$C$235,2,FALSE)</f>
        <v>#N/A</v>
      </c>
      <c r="BB179" s="68" t="e">
        <f>VLOOKUP(AL179,'Validation Lists'!$B$232:$C$235,2,FALSE)</f>
        <v>#N/A</v>
      </c>
      <c r="BC179" s="68" t="e">
        <f>VLOOKUP(AM179,'Validation Lists'!$B$232:$C$235,2,FALSE)</f>
        <v>#N/A</v>
      </c>
      <c r="BD179" s="68" t="e">
        <f>VLOOKUP(AN179,'Validation Lists'!$B$232:$C$235,2,FALSE)</f>
        <v>#N/A</v>
      </c>
      <c r="BE179" s="68" t="e">
        <f>VLOOKUP(AO179,'Validation Lists'!$B$232:$C$235,2,FALSE)</f>
        <v>#N/A</v>
      </c>
      <c r="BF179" s="68" t="e">
        <f>VLOOKUP(AP179,'Validation Lists'!$B$232:$C$235,2,FALSE)</f>
        <v>#N/A</v>
      </c>
      <c r="BG179" s="68" t="e">
        <f>VLOOKUP(AQ179,'Validation Lists'!$B$232:$C$235,2,FALSE)</f>
        <v>#N/A</v>
      </c>
      <c r="BI179" s="68" t="e">
        <f>VLOOKUP(V179,'Validation Lists'!$B$229:$C$230,2,FALSE)</f>
        <v>#N/A</v>
      </c>
      <c r="BJ179" s="68" t="e">
        <f>VLOOKUP(W179,'Validation Lists'!$B$229:$C$230,2,FALSE)</f>
        <v>#N/A</v>
      </c>
      <c r="BK179" s="68" t="e">
        <f>VLOOKUP(X179,'Validation Lists'!$B$229:$C$230,2,FALSE)</f>
        <v>#N/A</v>
      </c>
      <c r="BL179" s="68" t="e">
        <f>VLOOKUP(Y179,'Validation Lists'!$B$229:$C$230,2,FALSE)</f>
        <v>#N/A</v>
      </c>
      <c r="BM179" s="68" t="e">
        <f>VLOOKUP(Z179,'Validation Lists'!$B$229:$C$230,2,FALSE)</f>
        <v>#N/A</v>
      </c>
      <c r="BN179" s="68" t="e">
        <f>VLOOKUP(AA179,'Validation Lists'!$B$229:$C$230,2,FALSE)</f>
        <v>#N/A</v>
      </c>
      <c r="BO179" s="68" t="e">
        <f>VLOOKUP(AB179,'Validation Lists'!$B$229:$C$230,2,FALSE)</f>
        <v>#N/A</v>
      </c>
      <c r="BP179" s="68" t="e">
        <f>VLOOKUP(AC179,'Validation Lists'!$B$229:$C$230,2,FALSE)</f>
        <v>#N/A</v>
      </c>
      <c r="BQ179" s="68" t="e">
        <f>VLOOKUP(AD179,'Validation Lists'!$B$229:$C$230,2,FALSE)</f>
        <v>#N/A</v>
      </c>
      <c r="BR179" s="68" t="e">
        <f>VLOOKUP(AE179,'Validation Lists'!$B$229:$C$230,2,FALSE)</f>
        <v>#N/A</v>
      </c>
      <c r="BS179" s="68" t="e">
        <f>VLOOKUP(AF179,'Validation Lists'!$B$229:$C$230,2,FALSE)</f>
        <v>#N/A</v>
      </c>
      <c r="BT179" s="68" t="e">
        <f>VLOOKUP(AG179,'Validation Lists'!$B$229:$C$230,2,FALSE)</f>
        <v>#N/A</v>
      </c>
      <c r="BU179" s="68" t="e">
        <f>VLOOKUP(AH179,'Validation Lists'!$B$229:$C$230,2,FALSE)</f>
        <v>#N/A</v>
      </c>
      <c r="BV179" s="68" t="e">
        <f>VLOOKUP(AI179,'Validation Lists'!$B$229:$C$230,2,FALSE)</f>
        <v>#N/A</v>
      </c>
      <c r="BW179" s="68" t="e">
        <f t="shared" si="7"/>
        <v>#N/A</v>
      </c>
    </row>
    <row r="180" spans="1:75" ht="77.5" customHeight="1" x14ac:dyDescent="0.15">
      <c r="A180" s="29"/>
      <c r="B180" s="29"/>
      <c r="C180" s="29"/>
      <c r="D180" s="29"/>
      <c r="E180" s="29"/>
      <c r="F180" s="30"/>
      <c r="G180" s="30"/>
      <c r="H180" s="52"/>
      <c r="I180" s="52"/>
      <c r="J180" s="52"/>
      <c r="K180" s="52"/>
      <c r="L180" s="52"/>
      <c r="M180" s="52"/>
      <c r="N180" s="52"/>
      <c r="O180" s="53"/>
      <c r="P180" s="53"/>
      <c r="Q180" s="53"/>
      <c r="R180" s="53"/>
      <c r="S180" s="53"/>
      <c r="T180" s="53"/>
      <c r="U180" s="53"/>
      <c r="V180" s="60"/>
      <c r="W180" s="60"/>
      <c r="X180" s="60"/>
      <c r="Y180" s="60"/>
      <c r="Z180" s="60"/>
      <c r="AA180" s="60"/>
      <c r="AB180" s="60"/>
      <c r="AC180" s="60"/>
      <c r="AD180" s="60"/>
      <c r="AE180" s="60"/>
      <c r="AF180" s="60"/>
      <c r="AG180" s="60"/>
      <c r="AH180" s="60"/>
      <c r="AI180" s="60"/>
      <c r="AJ180" s="58"/>
      <c r="AK180" s="58"/>
      <c r="AL180" s="58"/>
      <c r="AM180" s="58"/>
      <c r="AN180" s="58"/>
      <c r="AO180" s="58"/>
      <c r="AP180" s="58"/>
      <c r="AQ180" s="58"/>
      <c r="AR180" s="52" t="e">
        <f t="shared" si="6"/>
        <v>#N/A</v>
      </c>
      <c r="AS180" s="70" t="e">
        <f t="shared" si="8"/>
        <v>#N/A</v>
      </c>
      <c r="AZ180" s="68" t="e">
        <f>VLOOKUP(AJ180,'Validation Lists'!$B$232:$C$235,2,FALSE)</f>
        <v>#N/A</v>
      </c>
      <c r="BA180" s="68" t="e">
        <f>VLOOKUP(AK180,'Validation Lists'!$B$232:$C$235,2,FALSE)</f>
        <v>#N/A</v>
      </c>
      <c r="BB180" s="68" t="e">
        <f>VLOOKUP(AL180,'Validation Lists'!$B$232:$C$235,2,FALSE)</f>
        <v>#N/A</v>
      </c>
      <c r="BC180" s="68" t="e">
        <f>VLOOKUP(AM180,'Validation Lists'!$B$232:$C$235,2,FALSE)</f>
        <v>#N/A</v>
      </c>
      <c r="BD180" s="68" t="e">
        <f>VLOOKUP(AN180,'Validation Lists'!$B$232:$C$235,2,FALSE)</f>
        <v>#N/A</v>
      </c>
      <c r="BE180" s="68" t="e">
        <f>VLOOKUP(AO180,'Validation Lists'!$B$232:$C$235,2,FALSE)</f>
        <v>#N/A</v>
      </c>
      <c r="BF180" s="68" t="e">
        <f>VLOOKUP(AP180,'Validation Lists'!$B$232:$C$235,2,FALSE)</f>
        <v>#N/A</v>
      </c>
      <c r="BG180" s="68" t="e">
        <f>VLOOKUP(AQ180,'Validation Lists'!$B$232:$C$235,2,FALSE)</f>
        <v>#N/A</v>
      </c>
      <c r="BI180" s="68" t="e">
        <f>VLOOKUP(V180,'Validation Lists'!$B$229:$C$230,2,FALSE)</f>
        <v>#N/A</v>
      </c>
      <c r="BJ180" s="68" t="e">
        <f>VLOOKUP(W180,'Validation Lists'!$B$229:$C$230,2,FALSE)</f>
        <v>#N/A</v>
      </c>
      <c r="BK180" s="68" t="e">
        <f>VLOOKUP(X180,'Validation Lists'!$B$229:$C$230,2,FALSE)</f>
        <v>#N/A</v>
      </c>
      <c r="BL180" s="68" t="e">
        <f>VLOOKUP(Y180,'Validation Lists'!$B$229:$C$230,2,FALSE)</f>
        <v>#N/A</v>
      </c>
      <c r="BM180" s="68" t="e">
        <f>VLOOKUP(Z180,'Validation Lists'!$B$229:$C$230,2,FALSE)</f>
        <v>#N/A</v>
      </c>
      <c r="BN180" s="68" t="e">
        <f>VLOOKUP(AA180,'Validation Lists'!$B$229:$C$230,2,FALSE)</f>
        <v>#N/A</v>
      </c>
      <c r="BO180" s="68" t="e">
        <f>VLOOKUP(AB180,'Validation Lists'!$B$229:$C$230,2,FALSE)</f>
        <v>#N/A</v>
      </c>
      <c r="BP180" s="68" t="e">
        <f>VLOOKUP(AC180,'Validation Lists'!$B$229:$C$230,2,FALSE)</f>
        <v>#N/A</v>
      </c>
      <c r="BQ180" s="68" t="e">
        <f>VLOOKUP(AD180,'Validation Lists'!$B$229:$C$230,2,FALSE)</f>
        <v>#N/A</v>
      </c>
      <c r="BR180" s="68" t="e">
        <f>VLOOKUP(AE180,'Validation Lists'!$B$229:$C$230,2,FALSE)</f>
        <v>#N/A</v>
      </c>
      <c r="BS180" s="68" t="e">
        <f>VLOOKUP(AF180,'Validation Lists'!$B$229:$C$230,2,FALSE)</f>
        <v>#N/A</v>
      </c>
      <c r="BT180" s="68" t="e">
        <f>VLOOKUP(AG180,'Validation Lists'!$B$229:$C$230,2,FALSE)</f>
        <v>#N/A</v>
      </c>
      <c r="BU180" s="68" t="e">
        <f>VLOOKUP(AH180,'Validation Lists'!$B$229:$C$230,2,FALSE)</f>
        <v>#N/A</v>
      </c>
      <c r="BV180" s="68" t="e">
        <f>VLOOKUP(AI180,'Validation Lists'!$B$229:$C$230,2,FALSE)</f>
        <v>#N/A</v>
      </c>
      <c r="BW180" s="68" t="e">
        <f t="shared" si="7"/>
        <v>#N/A</v>
      </c>
    </row>
    <row r="181" spans="1:75" ht="77.5" customHeight="1" x14ac:dyDescent="0.15">
      <c r="A181" s="29"/>
      <c r="B181" s="29"/>
      <c r="C181" s="29"/>
      <c r="D181" s="29"/>
      <c r="E181" s="29"/>
      <c r="F181" s="30"/>
      <c r="G181" s="30"/>
      <c r="H181" s="52"/>
      <c r="I181" s="52"/>
      <c r="J181" s="52"/>
      <c r="K181" s="52"/>
      <c r="L181" s="52"/>
      <c r="M181" s="52"/>
      <c r="N181" s="52"/>
      <c r="O181" s="53"/>
      <c r="P181" s="53"/>
      <c r="Q181" s="53"/>
      <c r="R181" s="53"/>
      <c r="S181" s="53"/>
      <c r="T181" s="53"/>
      <c r="U181" s="53"/>
      <c r="V181" s="60"/>
      <c r="W181" s="60"/>
      <c r="X181" s="60"/>
      <c r="Y181" s="60"/>
      <c r="Z181" s="60"/>
      <c r="AA181" s="60"/>
      <c r="AB181" s="60"/>
      <c r="AC181" s="60"/>
      <c r="AD181" s="60"/>
      <c r="AE181" s="60"/>
      <c r="AF181" s="60"/>
      <c r="AG181" s="60"/>
      <c r="AH181" s="60"/>
      <c r="AI181" s="60"/>
      <c r="AJ181" s="58"/>
      <c r="AK181" s="58"/>
      <c r="AL181" s="58"/>
      <c r="AM181" s="58"/>
      <c r="AN181" s="58"/>
      <c r="AO181" s="58"/>
      <c r="AP181" s="58"/>
      <c r="AQ181" s="58"/>
      <c r="AR181" s="52" t="e">
        <f t="shared" si="6"/>
        <v>#N/A</v>
      </c>
      <c r="AS181" s="70" t="e">
        <f t="shared" si="8"/>
        <v>#N/A</v>
      </c>
      <c r="AZ181" s="68" t="e">
        <f>VLOOKUP(AJ181,'Validation Lists'!$B$232:$C$235,2,FALSE)</f>
        <v>#N/A</v>
      </c>
      <c r="BA181" s="68" t="e">
        <f>VLOOKUP(AK181,'Validation Lists'!$B$232:$C$235,2,FALSE)</f>
        <v>#N/A</v>
      </c>
      <c r="BB181" s="68" t="e">
        <f>VLOOKUP(AL181,'Validation Lists'!$B$232:$C$235,2,FALSE)</f>
        <v>#N/A</v>
      </c>
      <c r="BC181" s="68" t="e">
        <f>VLOOKUP(AM181,'Validation Lists'!$B$232:$C$235,2,FALSE)</f>
        <v>#N/A</v>
      </c>
      <c r="BD181" s="68" t="e">
        <f>VLOOKUP(AN181,'Validation Lists'!$B$232:$C$235,2,FALSE)</f>
        <v>#N/A</v>
      </c>
      <c r="BE181" s="68" t="e">
        <f>VLOOKUP(AO181,'Validation Lists'!$B$232:$C$235,2,FALSE)</f>
        <v>#N/A</v>
      </c>
      <c r="BF181" s="68" t="e">
        <f>VLOOKUP(AP181,'Validation Lists'!$B$232:$C$235,2,FALSE)</f>
        <v>#N/A</v>
      </c>
      <c r="BG181" s="68" t="e">
        <f>VLOOKUP(AQ181,'Validation Lists'!$B$232:$C$235,2,FALSE)</f>
        <v>#N/A</v>
      </c>
      <c r="BI181" s="68" t="e">
        <f>VLOOKUP(V181,'Validation Lists'!$B$229:$C$230,2,FALSE)</f>
        <v>#N/A</v>
      </c>
      <c r="BJ181" s="68" t="e">
        <f>VLOOKUP(W181,'Validation Lists'!$B$229:$C$230,2,FALSE)</f>
        <v>#N/A</v>
      </c>
      <c r="BK181" s="68" t="e">
        <f>VLOOKUP(X181,'Validation Lists'!$B$229:$C$230,2,FALSE)</f>
        <v>#N/A</v>
      </c>
      <c r="BL181" s="68" t="e">
        <f>VLOOKUP(Y181,'Validation Lists'!$B$229:$C$230,2,FALSE)</f>
        <v>#N/A</v>
      </c>
      <c r="BM181" s="68" t="e">
        <f>VLOOKUP(Z181,'Validation Lists'!$B$229:$C$230,2,FALSE)</f>
        <v>#N/A</v>
      </c>
      <c r="BN181" s="68" t="e">
        <f>VLOOKUP(AA181,'Validation Lists'!$B$229:$C$230,2,FALSE)</f>
        <v>#N/A</v>
      </c>
      <c r="BO181" s="68" t="e">
        <f>VLOOKUP(AB181,'Validation Lists'!$B$229:$C$230,2,FALSE)</f>
        <v>#N/A</v>
      </c>
      <c r="BP181" s="68" t="e">
        <f>VLOOKUP(AC181,'Validation Lists'!$B$229:$C$230,2,FALSE)</f>
        <v>#N/A</v>
      </c>
      <c r="BQ181" s="68" t="e">
        <f>VLOOKUP(AD181,'Validation Lists'!$B$229:$C$230,2,FALSE)</f>
        <v>#N/A</v>
      </c>
      <c r="BR181" s="68" t="e">
        <f>VLOOKUP(AE181,'Validation Lists'!$B$229:$C$230,2,FALSE)</f>
        <v>#N/A</v>
      </c>
      <c r="BS181" s="68" t="e">
        <f>VLOOKUP(AF181,'Validation Lists'!$B$229:$C$230,2,FALSE)</f>
        <v>#N/A</v>
      </c>
      <c r="BT181" s="68" t="e">
        <f>VLOOKUP(AG181,'Validation Lists'!$B$229:$C$230,2,FALSE)</f>
        <v>#N/A</v>
      </c>
      <c r="BU181" s="68" t="e">
        <f>VLOOKUP(AH181,'Validation Lists'!$B$229:$C$230,2,FALSE)</f>
        <v>#N/A</v>
      </c>
      <c r="BV181" s="68" t="e">
        <f>VLOOKUP(AI181,'Validation Lists'!$B$229:$C$230,2,FALSE)</f>
        <v>#N/A</v>
      </c>
      <c r="BW181" s="68" t="e">
        <f t="shared" si="7"/>
        <v>#N/A</v>
      </c>
    </row>
    <row r="182" spans="1:75" ht="77.5" customHeight="1" x14ac:dyDescent="0.15">
      <c r="A182" s="29"/>
      <c r="B182" s="29"/>
      <c r="C182" s="29"/>
      <c r="D182" s="29"/>
      <c r="E182" s="29"/>
      <c r="F182" s="30"/>
      <c r="G182" s="30"/>
      <c r="H182" s="52"/>
      <c r="I182" s="52"/>
      <c r="J182" s="52"/>
      <c r="K182" s="52"/>
      <c r="L182" s="52"/>
      <c r="M182" s="52"/>
      <c r="N182" s="52"/>
      <c r="O182" s="53"/>
      <c r="P182" s="53"/>
      <c r="Q182" s="53"/>
      <c r="R182" s="53"/>
      <c r="S182" s="53"/>
      <c r="T182" s="53"/>
      <c r="U182" s="53"/>
      <c r="V182" s="60"/>
      <c r="W182" s="60"/>
      <c r="X182" s="60"/>
      <c r="Y182" s="60"/>
      <c r="Z182" s="60"/>
      <c r="AA182" s="60"/>
      <c r="AB182" s="60"/>
      <c r="AC182" s="60"/>
      <c r="AD182" s="60"/>
      <c r="AE182" s="60"/>
      <c r="AF182" s="60"/>
      <c r="AG182" s="60"/>
      <c r="AH182" s="60"/>
      <c r="AI182" s="60"/>
      <c r="AJ182" s="58"/>
      <c r="AK182" s="58"/>
      <c r="AL182" s="58"/>
      <c r="AM182" s="58"/>
      <c r="AN182" s="58"/>
      <c r="AO182" s="58"/>
      <c r="AP182" s="58"/>
      <c r="AQ182" s="58"/>
      <c r="AR182" s="52" t="e">
        <f t="shared" si="6"/>
        <v>#N/A</v>
      </c>
      <c r="AS182" s="70" t="e">
        <f t="shared" si="8"/>
        <v>#N/A</v>
      </c>
      <c r="AZ182" s="68" t="e">
        <f>VLOOKUP(AJ182,'Validation Lists'!$B$232:$C$235,2,FALSE)</f>
        <v>#N/A</v>
      </c>
      <c r="BA182" s="68" t="e">
        <f>VLOOKUP(AK182,'Validation Lists'!$B$232:$C$235,2,FALSE)</f>
        <v>#N/A</v>
      </c>
      <c r="BB182" s="68" t="e">
        <f>VLOOKUP(AL182,'Validation Lists'!$B$232:$C$235,2,FALSE)</f>
        <v>#N/A</v>
      </c>
      <c r="BC182" s="68" t="e">
        <f>VLOOKUP(AM182,'Validation Lists'!$B$232:$C$235,2,FALSE)</f>
        <v>#N/A</v>
      </c>
      <c r="BD182" s="68" t="e">
        <f>VLOOKUP(AN182,'Validation Lists'!$B$232:$C$235,2,FALSE)</f>
        <v>#N/A</v>
      </c>
      <c r="BE182" s="68" t="e">
        <f>VLOOKUP(AO182,'Validation Lists'!$B$232:$C$235,2,FALSE)</f>
        <v>#N/A</v>
      </c>
      <c r="BF182" s="68" t="e">
        <f>VLOOKUP(AP182,'Validation Lists'!$B$232:$C$235,2,FALSE)</f>
        <v>#N/A</v>
      </c>
      <c r="BG182" s="68" t="e">
        <f>VLOOKUP(AQ182,'Validation Lists'!$B$232:$C$235,2,FALSE)</f>
        <v>#N/A</v>
      </c>
      <c r="BI182" s="68" t="e">
        <f>VLOOKUP(V182,'Validation Lists'!$B$229:$C$230,2,FALSE)</f>
        <v>#N/A</v>
      </c>
      <c r="BJ182" s="68" t="e">
        <f>VLOOKUP(W182,'Validation Lists'!$B$229:$C$230,2,FALSE)</f>
        <v>#N/A</v>
      </c>
      <c r="BK182" s="68" t="e">
        <f>VLOOKUP(X182,'Validation Lists'!$B$229:$C$230,2,FALSE)</f>
        <v>#N/A</v>
      </c>
      <c r="BL182" s="68" t="e">
        <f>VLOOKUP(Y182,'Validation Lists'!$B$229:$C$230,2,FALSE)</f>
        <v>#N/A</v>
      </c>
      <c r="BM182" s="68" t="e">
        <f>VLOOKUP(Z182,'Validation Lists'!$B$229:$C$230,2,FALSE)</f>
        <v>#N/A</v>
      </c>
      <c r="BN182" s="68" t="e">
        <f>VLOOKUP(AA182,'Validation Lists'!$B$229:$C$230,2,FALSE)</f>
        <v>#N/A</v>
      </c>
      <c r="BO182" s="68" t="e">
        <f>VLOOKUP(AB182,'Validation Lists'!$B$229:$C$230,2,FALSE)</f>
        <v>#N/A</v>
      </c>
      <c r="BP182" s="68" t="e">
        <f>VLOOKUP(AC182,'Validation Lists'!$B$229:$C$230,2,FALSE)</f>
        <v>#N/A</v>
      </c>
      <c r="BQ182" s="68" t="e">
        <f>VLOOKUP(AD182,'Validation Lists'!$B$229:$C$230,2,FALSE)</f>
        <v>#N/A</v>
      </c>
      <c r="BR182" s="68" t="e">
        <f>VLOOKUP(AE182,'Validation Lists'!$B$229:$C$230,2,FALSE)</f>
        <v>#N/A</v>
      </c>
      <c r="BS182" s="68" t="e">
        <f>VLOOKUP(AF182,'Validation Lists'!$B$229:$C$230,2,FALSE)</f>
        <v>#N/A</v>
      </c>
      <c r="BT182" s="68" t="e">
        <f>VLOOKUP(AG182,'Validation Lists'!$B$229:$C$230,2,FALSE)</f>
        <v>#N/A</v>
      </c>
      <c r="BU182" s="68" t="e">
        <f>VLOOKUP(AH182,'Validation Lists'!$B$229:$C$230,2,FALSE)</f>
        <v>#N/A</v>
      </c>
      <c r="BV182" s="68" t="e">
        <f>VLOOKUP(AI182,'Validation Lists'!$B$229:$C$230,2,FALSE)</f>
        <v>#N/A</v>
      </c>
      <c r="BW182" s="68" t="e">
        <f t="shared" si="7"/>
        <v>#N/A</v>
      </c>
    </row>
    <row r="183" spans="1:75" ht="77.5" customHeight="1" x14ac:dyDescent="0.15">
      <c r="A183" s="29"/>
      <c r="B183" s="29"/>
      <c r="C183" s="29"/>
      <c r="D183" s="29"/>
      <c r="E183" s="29"/>
      <c r="F183" s="30"/>
      <c r="G183" s="30"/>
      <c r="H183" s="52"/>
      <c r="I183" s="52"/>
      <c r="J183" s="52"/>
      <c r="K183" s="52"/>
      <c r="L183" s="52"/>
      <c r="M183" s="52"/>
      <c r="N183" s="52"/>
      <c r="O183" s="53"/>
      <c r="P183" s="53"/>
      <c r="Q183" s="53"/>
      <c r="R183" s="53"/>
      <c r="S183" s="53"/>
      <c r="T183" s="53"/>
      <c r="U183" s="53"/>
      <c r="V183" s="60"/>
      <c r="W183" s="60"/>
      <c r="X183" s="60"/>
      <c r="Y183" s="60"/>
      <c r="Z183" s="60"/>
      <c r="AA183" s="60"/>
      <c r="AB183" s="60"/>
      <c r="AC183" s="60"/>
      <c r="AD183" s="60"/>
      <c r="AE183" s="60"/>
      <c r="AF183" s="60"/>
      <c r="AG183" s="60"/>
      <c r="AH183" s="60"/>
      <c r="AI183" s="60"/>
      <c r="AJ183" s="58"/>
      <c r="AK183" s="58"/>
      <c r="AL183" s="58"/>
      <c r="AM183" s="58"/>
      <c r="AN183" s="58"/>
      <c r="AO183" s="58"/>
      <c r="AP183" s="58"/>
      <c r="AQ183" s="58"/>
      <c r="AR183" s="52" t="e">
        <f t="shared" si="6"/>
        <v>#N/A</v>
      </c>
      <c r="AS183" s="70" t="e">
        <f t="shared" si="8"/>
        <v>#N/A</v>
      </c>
      <c r="AZ183" s="68" t="e">
        <f>VLOOKUP(AJ183,'Validation Lists'!$B$232:$C$235,2,FALSE)</f>
        <v>#N/A</v>
      </c>
      <c r="BA183" s="68" t="e">
        <f>VLOOKUP(AK183,'Validation Lists'!$B$232:$C$235,2,FALSE)</f>
        <v>#N/A</v>
      </c>
      <c r="BB183" s="68" t="e">
        <f>VLOOKUP(AL183,'Validation Lists'!$B$232:$C$235,2,FALSE)</f>
        <v>#N/A</v>
      </c>
      <c r="BC183" s="68" t="e">
        <f>VLOOKUP(AM183,'Validation Lists'!$B$232:$C$235,2,FALSE)</f>
        <v>#N/A</v>
      </c>
      <c r="BD183" s="68" t="e">
        <f>VLOOKUP(AN183,'Validation Lists'!$B$232:$C$235,2,FALSE)</f>
        <v>#N/A</v>
      </c>
      <c r="BE183" s="68" t="e">
        <f>VLOOKUP(AO183,'Validation Lists'!$B$232:$C$235,2,FALSE)</f>
        <v>#N/A</v>
      </c>
      <c r="BF183" s="68" t="e">
        <f>VLOOKUP(AP183,'Validation Lists'!$B$232:$C$235,2,FALSE)</f>
        <v>#N/A</v>
      </c>
      <c r="BG183" s="68" t="e">
        <f>VLOOKUP(AQ183,'Validation Lists'!$B$232:$C$235,2,FALSE)</f>
        <v>#N/A</v>
      </c>
      <c r="BI183" s="68" t="e">
        <f>VLOOKUP(V183,'Validation Lists'!$B$229:$C$230,2,FALSE)</f>
        <v>#N/A</v>
      </c>
      <c r="BJ183" s="68" t="e">
        <f>VLOOKUP(W183,'Validation Lists'!$B$229:$C$230,2,FALSE)</f>
        <v>#N/A</v>
      </c>
      <c r="BK183" s="68" t="e">
        <f>VLOOKUP(X183,'Validation Lists'!$B$229:$C$230,2,FALSE)</f>
        <v>#N/A</v>
      </c>
      <c r="BL183" s="68" t="e">
        <f>VLOOKUP(Y183,'Validation Lists'!$B$229:$C$230,2,FALSE)</f>
        <v>#N/A</v>
      </c>
      <c r="BM183" s="68" t="e">
        <f>VLOOKUP(Z183,'Validation Lists'!$B$229:$C$230,2,FALSE)</f>
        <v>#N/A</v>
      </c>
      <c r="BN183" s="68" t="e">
        <f>VLOOKUP(AA183,'Validation Lists'!$B$229:$C$230,2,FALSE)</f>
        <v>#N/A</v>
      </c>
      <c r="BO183" s="68" t="e">
        <f>VLOOKUP(AB183,'Validation Lists'!$B$229:$C$230,2,FALSE)</f>
        <v>#N/A</v>
      </c>
      <c r="BP183" s="68" t="e">
        <f>VLOOKUP(AC183,'Validation Lists'!$B$229:$C$230,2,FALSE)</f>
        <v>#N/A</v>
      </c>
      <c r="BQ183" s="68" t="e">
        <f>VLOOKUP(AD183,'Validation Lists'!$B$229:$C$230,2,FALSE)</f>
        <v>#N/A</v>
      </c>
      <c r="BR183" s="68" t="e">
        <f>VLOOKUP(AE183,'Validation Lists'!$B$229:$C$230,2,FALSE)</f>
        <v>#N/A</v>
      </c>
      <c r="BS183" s="68" t="e">
        <f>VLOOKUP(AF183,'Validation Lists'!$B$229:$C$230,2,FALSE)</f>
        <v>#N/A</v>
      </c>
      <c r="BT183" s="68" t="e">
        <f>VLOOKUP(AG183,'Validation Lists'!$B$229:$C$230,2,FALSE)</f>
        <v>#N/A</v>
      </c>
      <c r="BU183" s="68" t="e">
        <f>VLOOKUP(AH183,'Validation Lists'!$B$229:$C$230,2,FALSE)</f>
        <v>#N/A</v>
      </c>
      <c r="BV183" s="68" t="e">
        <f>VLOOKUP(AI183,'Validation Lists'!$B$229:$C$230,2,FALSE)</f>
        <v>#N/A</v>
      </c>
      <c r="BW183" s="68" t="e">
        <f t="shared" si="7"/>
        <v>#N/A</v>
      </c>
    </row>
    <row r="184" spans="1:75" ht="77.5" customHeight="1" x14ac:dyDescent="0.15">
      <c r="A184" s="29"/>
      <c r="B184" s="29"/>
      <c r="C184" s="29"/>
      <c r="D184" s="29"/>
      <c r="E184" s="29"/>
      <c r="F184" s="30"/>
      <c r="G184" s="30"/>
      <c r="H184" s="52"/>
      <c r="I184" s="52"/>
      <c r="J184" s="52"/>
      <c r="K184" s="52"/>
      <c r="L184" s="52"/>
      <c r="M184" s="52"/>
      <c r="N184" s="52"/>
      <c r="O184" s="53"/>
      <c r="P184" s="53"/>
      <c r="Q184" s="53"/>
      <c r="R184" s="53"/>
      <c r="S184" s="53"/>
      <c r="T184" s="53"/>
      <c r="U184" s="53"/>
      <c r="V184" s="60"/>
      <c r="W184" s="60"/>
      <c r="X184" s="60"/>
      <c r="Y184" s="60"/>
      <c r="Z184" s="60"/>
      <c r="AA184" s="60"/>
      <c r="AB184" s="60"/>
      <c r="AC184" s="60"/>
      <c r="AD184" s="60"/>
      <c r="AE184" s="60"/>
      <c r="AF184" s="60"/>
      <c r="AG184" s="60"/>
      <c r="AH184" s="60"/>
      <c r="AI184" s="60"/>
      <c r="AJ184" s="58"/>
      <c r="AK184" s="58"/>
      <c r="AL184" s="58"/>
      <c r="AM184" s="58"/>
      <c r="AN184" s="58"/>
      <c r="AO184" s="58"/>
      <c r="AP184" s="58"/>
      <c r="AQ184" s="58"/>
      <c r="AR184" s="52" t="e">
        <f t="shared" si="6"/>
        <v>#N/A</v>
      </c>
      <c r="AS184" s="70" t="e">
        <f t="shared" si="8"/>
        <v>#N/A</v>
      </c>
      <c r="AZ184" s="68" t="e">
        <f>VLOOKUP(AJ184,'Validation Lists'!$B$232:$C$235,2,FALSE)</f>
        <v>#N/A</v>
      </c>
      <c r="BA184" s="68" t="e">
        <f>VLOOKUP(AK184,'Validation Lists'!$B$232:$C$235,2,FALSE)</f>
        <v>#N/A</v>
      </c>
      <c r="BB184" s="68" t="e">
        <f>VLOOKUP(AL184,'Validation Lists'!$B$232:$C$235,2,FALSE)</f>
        <v>#N/A</v>
      </c>
      <c r="BC184" s="68" t="e">
        <f>VLOOKUP(AM184,'Validation Lists'!$B$232:$C$235,2,FALSE)</f>
        <v>#N/A</v>
      </c>
      <c r="BD184" s="68" t="e">
        <f>VLOOKUP(AN184,'Validation Lists'!$B$232:$C$235,2,FALSE)</f>
        <v>#N/A</v>
      </c>
      <c r="BE184" s="68" t="e">
        <f>VLOOKUP(AO184,'Validation Lists'!$B$232:$C$235,2,FALSE)</f>
        <v>#N/A</v>
      </c>
      <c r="BF184" s="68" t="e">
        <f>VLOOKUP(AP184,'Validation Lists'!$B$232:$C$235,2,FALSE)</f>
        <v>#N/A</v>
      </c>
      <c r="BG184" s="68" t="e">
        <f>VLOOKUP(AQ184,'Validation Lists'!$B$232:$C$235,2,FALSE)</f>
        <v>#N/A</v>
      </c>
      <c r="BI184" s="68" t="e">
        <f>VLOOKUP(V184,'Validation Lists'!$B$229:$C$230,2,FALSE)</f>
        <v>#N/A</v>
      </c>
      <c r="BJ184" s="68" t="e">
        <f>VLOOKUP(W184,'Validation Lists'!$B$229:$C$230,2,FALSE)</f>
        <v>#N/A</v>
      </c>
      <c r="BK184" s="68" t="e">
        <f>VLOOKUP(X184,'Validation Lists'!$B$229:$C$230,2,FALSE)</f>
        <v>#N/A</v>
      </c>
      <c r="BL184" s="68" t="e">
        <f>VLOOKUP(Y184,'Validation Lists'!$B$229:$C$230,2,FALSE)</f>
        <v>#N/A</v>
      </c>
      <c r="BM184" s="68" t="e">
        <f>VLOOKUP(Z184,'Validation Lists'!$B$229:$C$230,2,FALSE)</f>
        <v>#N/A</v>
      </c>
      <c r="BN184" s="68" t="e">
        <f>VLOOKUP(AA184,'Validation Lists'!$B$229:$C$230,2,FALSE)</f>
        <v>#N/A</v>
      </c>
      <c r="BO184" s="68" t="e">
        <f>VLOOKUP(AB184,'Validation Lists'!$B$229:$C$230,2,FALSE)</f>
        <v>#N/A</v>
      </c>
      <c r="BP184" s="68" t="e">
        <f>VLOOKUP(AC184,'Validation Lists'!$B$229:$C$230,2,FALSE)</f>
        <v>#N/A</v>
      </c>
      <c r="BQ184" s="68" t="e">
        <f>VLOOKUP(AD184,'Validation Lists'!$B$229:$C$230,2,FALSE)</f>
        <v>#N/A</v>
      </c>
      <c r="BR184" s="68" t="e">
        <f>VLOOKUP(AE184,'Validation Lists'!$B$229:$C$230,2,FALSE)</f>
        <v>#N/A</v>
      </c>
      <c r="BS184" s="68" t="e">
        <f>VLOOKUP(AF184,'Validation Lists'!$B$229:$C$230,2,FALSE)</f>
        <v>#N/A</v>
      </c>
      <c r="BT184" s="68" t="e">
        <f>VLOOKUP(AG184,'Validation Lists'!$B$229:$C$230,2,FALSE)</f>
        <v>#N/A</v>
      </c>
      <c r="BU184" s="68" t="e">
        <f>VLOOKUP(AH184,'Validation Lists'!$B$229:$C$230,2,FALSE)</f>
        <v>#N/A</v>
      </c>
      <c r="BV184" s="68" t="e">
        <f>VLOOKUP(AI184,'Validation Lists'!$B$229:$C$230,2,FALSE)</f>
        <v>#N/A</v>
      </c>
      <c r="BW184" s="68" t="e">
        <f t="shared" si="7"/>
        <v>#N/A</v>
      </c>
    </row>
    <row r="185" spans="1:75" ht="77.5" customHeight="1" x14ac:dyDescent="0.15">
      <c r="A185" s="29"/>
      <c r="B185" s="29"/>
      <c r="C185" s="29"/>
      <c r="D185" s="29"/>
      <c r="E185" s="29"/>
      <c r="F185" s="30"/>
      <c r="G185" s="30"/>
      <c r="H185" s="52"/>
      <c r="I185" s="52"/>
      <c r="J185" s="52"/>
      <c r="K185" s="52"/>
      <c r="L185" s="52"/>
      <c r="M185" s="52"/>
      <c r="N185" s="52"/>
      <c r="O185" s="53"/>
      <c r="P185" s="53"/>
      <c r="Q185" s="53"/>
      <c r="R185" s="53"/>
      <c r="S185" s="53"/>
      <c r="T185" s="53"/>
      <c r="U185" s="53"/>
      <c r="V185" s="60"/>
      <c r="W185" s="60"/>
      <c r="X185" s="60"/>
      <c r="Y185" s="60"/>
      <c r="Z185" s="60"/>
      <c r="AA185" s="60"/>
      <c r="AB185" s="60"/>
      <c r="AC185" s="60"/>
      <c r="AD185" s="60"/>
      <c r="AE185" s="60"/>
      <c r="AF185" s="60"/>
      <c r="AG185" s="60"/>
      <c r="AH185" s="60"/>
      <c r="AI185" s="60"/>
      <c r="AJ185" s="58"/>
      <c r="AK185" s="58"/>
      <c r="AL185" s="58"/>
      <c r="AM185" s="58"/>
      <c r="AN185" s="58"/>
      <c r="AO185" s="58"/>
      <c r="AP185" s="58"/>
      <c r="AQ185" s="58"/>
      <c r="AR185" s="52" t="e">
        <f t="shared" si="6"/>
        <v>#N/A</v>
      </c>
      <c r="AS185" s="70" t="e">
        <f t="shared" si="8"/>
        <v>#N/A</v>
      </c>
      <c r="AZ185" s="68" t="e">
        <f>VLOOKUP(AJ185,'Validation Lists'!$B$232:$C$235,2,FALSE)</f>
        <v>#N/A</v>
      </c>
      <c r="BA185" s="68" t="e">
        <f>VLOOKUP(AK185,'Validation Lists'!$B$232:$C$235,2,FALSE)</f>
        <v>#N/A</v>
      </c>
      <c r="BB185" s="68" t="e">
        <f>VLOOKUP(AL185,'Validation Lists'!$B$232:$C$235,2,FALSE)</f>
        <v>#N/A</v>
      </c>
      <c r="BC185" s="68" t="e">
        <f>VLOOKUP(AM185,'Validation Lists'!$B$232:$C$235,2,FALSE)</f>
        <v>#N/A</v>
      </c>
      <c r="BD185" s="68" t="e">
        <f>VLOOKUP(AN185,'Validation Lists'!$B$232:$C$235,2,FALSE)</f>
        <v>#N/A</v>
      </c>
      <c r="BE185" s="68" t="e">
        <f>VLOOKUP(AO185,'Validation Lists'!$B$232:$C$235,2,FALSE)</f>
        <v>#N/A</v>
      </c>
      <c r="BF185" s="68" t="e">
        <f>VLOOKUP(AP185,'Validation Lists'!$B$232:$C$235,2,FALSE)</f>
        <v>#N/A</v>
      </c>
      <c r="BG185" s="68" t="e">
        <f>VLOOKUP(AQ185,'Validation Lists'!$B$232:$C$235,2,FALSE)</f>
        <v>#N/A</v>
      </c>
      <c r="BI185" s="68" t="e">
        <f>VLOOKUP(V185,'Validation Lists'!$B$229:$C$230,2,FALSE)</f>
        <v>#N/A</v>
      </c>
      <c r="BJ185" s="68" t="e">
        <f>VLOOKUP(W185,'Validation Lists'!$B$229:$C$230,2,FALSE)</f>
        <v>#N/A</v>
      </c>
      <c r="BK185" s="68" t="e">
        <f>VLOOKUP(X185,'Validation Lists'!$B$229:$C$230,2,FALSE)</f>
        <v>#N/A</v>
      </c>
      <c r="BL185" s="68" t="e">
        <f>VLOOKUP(Y185,'Validation Lists'!$B$229:$C$230,2,FALSE)</f>
        <v>#N/A</v>
      </c>
      <c r="BM185" s="68" t="e">
        <f>VLOOKUP(Z185,'Validation Lists'!$B$229:$C$230,2,FALSE)</f>
        <v>#N/A</v>
      </c>
      <c r="BN185" s="68" t="e">
        <f>VLOOKUP(AA185,'Validation Lists'!$B$229:$C$230,2,FALSE)</f>
        <v>#N/A</v>
      </c>
      <c r="BO185" s="68" t="e">
        <f>VLOOKUP(AB185,'Validation Lists'!$B$229:$C$230,2,FALSE)</f>
        <v>#N/A</v>
      </c>
      <c r="BP185" s="68" t="e">
        <f>VLOOKUP(AC185,'Validation Lists'!$B$229:$C$230,2,FALSE)</f>
        <v>#N/A</v>
      </c>
      <c r="BQ185" s="68" t="e">
        <f>VLOOKUP(AD185,'Validation Lists'!$B$229:$C$230,2,FALSE)</f>
        <v>#N/A</v>
      </c>
      <c r="BR185" s="68" t="e">
        <f>VLOOKUP(AE185,'Validation Lists'!$B$229:$C$230,2,FALSE)</f>
        <v>#N/A</v>
      </c>
      <c r="BS185" s="68" t="e">
        <f>VLOOKUP(AF185,'Validation Lists'!$B$229:$C$230,2,FALSE)</f>
        <v>#N/A</v>
      </c>
      <c r="BT185" s="68" t="e">
        <f>VLOOKUP(AG185,'Validation Lists'!$B$229:$C$230,2,FALSE)</f>
        <v>#N/A</v>
      </c>
      <c r="BU185" s="68" t="e">
        <f>VLOOKUP(AH185,'Validation Lists'!$B$229:$C$230,2,FALSE)</f>
        <v>#N/A</v>
      </c>
      <c r="BV185" s="68" t="e">
        <f>VLOOKUP(AI185,'Validation Lists'!$B$229:$C$230,2,FALSE)</f>
        <v>#N/A</v>
      </c>
      <c r="BW185" s="68" t="e">
        <f t="shared" si="7"/>
        <v>#N/A</v>
      </c>
    </row>
    <row r="186" spans="1:75" ht="77.5" customHeight="1" x14ac:dyDescent="0.15">
      <c r="A186" s="29"/>
      <c r="B186" s="29"/>
      <c r="C186" s="29"/>
      <c r="D186" s="29"/>
      <c r="E186" s="29"/>
      <c r="F186" s="30"/>
      <c r="G186" s="30"/>
      <c r="H186" s="52"/>
      <c r="I186" s="52"/>
      <c r="J186" s="52"/>
      <c r="K186" s="52"/>
      <c r="L186" s="52"/>
      <c r="M186" s="52"/>
      <c r="N186" s="52"/>
      <c r="O186" s="53"/>
      <c r="P186" s="53"/>
      <c r="Q186" s="53"/>
      <c r="R186" s="53"/>
      <c r="S186" s="53"/>
      <c r="T186" s="53"/>
      <c r="U186" s="53"/>
      <c r="V186" s="60"/>
      <c r="W186" s="60"/>
      <c r="X186" s="60"/>
      <c r="Y186" s="60"/>
      <c r="Z186" s="60"/>
      <c r="AA186" s="60"/>
      <c r="AB186" s="60"/>
      <c r="AC186" s="60"/>
      <c r="AD186" s="60"/>
      <c r="AE186" s="60"/>
      <c r="AF186" s="60"/>
      <c r="AG186" s="60"/>
      <c r="AH186" s="60"/>
      <c r="AI186" s="60"/>
      <c r="AJ186" s="58"/>
      <c r="AK186" s="58"/>
      <c r="AL186" s="58"/>
      <c r="AM186" s="58"/>
      <c r="AN186" s="58"/>
      <c r="AO186" s="58"/>
      <c r="AP186" s="58"/>
      <c r="AQ186" s="58"/>
      <c r="AR186" s="52" t="e">
        <f t="shared" si="6"/>
        <v>#N/A</v>
      </c>
      <c r="AS186" s="70" t="e">
        <f t="shared" si="8"/>
        <v>#N/A</v>
      </c>
      <c r="AZ186" s="68" t="e">
        <f>VLOOKUP(AJ186,'Validation Lists'!$B$232:$C$235,2,FALSE)</f>
        <v>#N/A</v>
      </c>
      <c r="BA186" s="68" t="e">
        <f>VLOOKUP(AK186,'Validation Lists'!$B$232:$C$235,2,FALSE)</f>
        <v>#N/A</v>
      </c>
      <c r="BB186" s="68" t="e">
        <f>VLOOKUP(AL186,'Validation Lists'!$B$232:$C$235,2,FALSE)</f>
        <v>#N/A</v>
      </c>
      <c r="BC186" s="68" t="e">
        <f>VLOOKUP(AM186,'Validation Lists'!$B$232:$C$235,2,FALSE)</f>
        <v>#N/A</v>
      </c>
      <c r="BD186" s="68" t="e">
        <f>VLOOKUP(AN186,'Validation Lists'!$B$232:$C$235,2,FALSE)</f>
        <v>#N/A</v>
      </c>
      <c r="BE186" s="68" t="e">
        <f>VLOOKUP(AO186,'Validation Lists'!$B$232:$C$235,2,FALSE)</f>
        <v>#N/A</v>
      </c>
      <c r="BF186" s="68" t="e">
        <f>VLOOKUP(AP186,'Validation Lists'!$B$232:$C$235,2,FALSE)</f>
        <v>#N/A</v>
      </c>
      <c r="BG186" s="68" t="e">
        <f>VLOOKUP(AQ186,'Validation Lists'!$B$232:$C$235,2,FALSE)</f>
        <v>#N/A</v>
      </c>
      <c r="BI186" s="68" t="e">
        <f>VLOOKUP(V186,'Validation Lists'!$B$229:$C$230,2,FALSE)</f>
        <v>#N/A</v>
      </c>
      <c r="BJ186" s="68" t="e">
        <f>VLOOKUP(W186,'Validation Lists'!$B$229:$C$230,2,FALSE)</f>
        <v>#N/A</v>
      </c>
      <c r="BK186" s="68" t="e">
        <f>VLOOKUP(X186,'Validation Lists'!$B$229:$C$230,2,FALSE)</f>
        <v>#N/A</v>
      </c>
      <c r="BL186" s="68" t="e">
        <f>VLOOKUP(Y186,'Validation Lists'!$B$229:$C$230,2,FALSE)</f>
        <v>#N/A</v>
      </c>
      <c r="BM186" s="68" t="e">
        <f>VLOOKUP(Z186,'Validation Lists'!$B$229:$C$230,2,FALSE)</f>
        <v>#N/A</v>
      </c>
      <c r="BN186" s="68" t="e">
        <f>VLOOKUP(AA186,'Validation Lists'!$B$229:$C$230,2,FALSE)</f>
        <v>#N/A</v>
      </c>
      <c r="BO186" s="68" t="e">
        <f>VLOOKUP(AB186,'Validation Lists'!$B$229:$C$230,2,FALSE)</f>
        <v>#N/A</v>
      </c>
      <c r="BP186" s="68" t="e">
        <f>VLOOKUP(AC186,'Validation Lists'!$B$229:$C$230,2,FALSE)</f>
        <v>#N/A</v>
      </c>
      <c r="BQ186" s="68" t="e">
        <f>VLOOKUP(AD186,'Validation Lists'!$B$229:$C$230,2,FALSE)</f>
        <v>#N/A</v>
      </c>
      <c r="BR186" s="68" t="e">
        <f>VLOOKUP(AE186,'Validation Lists'!$B$229:$C$230,2,FALSE)</f>
        <v>#N/A</v>
      </c>
      <c r="BS186" s="68" t="e">
        <f>VLOOKUP(AF186,'Validation Lists'!$B$229:$C$230,2,FALSE)</f>
        <v>#N/A</v>
      </c>
      <c r="BT186" s="68" t="e">
        <f>VLOOKUP(AG186,'Validation Lists'!$B$229:$C$230,2,FALSE)</f>
        <v>#N/A</v>
      </c>
      <c r="BU186" s="68" t="e">
        <f>VLOOKUP(AH186,'Validation Lists'!$B$229:$C$230,2,FALSE)</f>
        <v>#N/A</v>
      </c>
      <c r="BV186" s="68" t="e">
        <f>VLOOKUP(AI186,'Validation Lists'!$B$229:$C$230,2,FALSE)</f>
        <v>#N/A</v>
      </c>
      <c r="BW186" s="68" t="e">
        <f t="shared" si="7"/>
        <v>#N/A</v>
      </c>
    </row>
    <row r="187" spans="1:75" ht="77.5" customHeight="1" x14ac:dyDescent="0.15">
      <c r="A187" s="29"/>
      <c r="B187" s="29"/>
      <c r="C187" s="29"/>
      <c r="D187" s="29"/>
      <c r="E187" s="29"/>
      <c r="F187" s="30"/>
      <c r="G187" s="30"/>
      <c r="H187" s="52"/>
      <c r="I187" s="52"/>
      <c r="J187" s="52"/>
      <c r="K187" s="52"/>
      <c r="L187" s="52"/>
      <c r="M187" s="52"/>
      <c r="N187" s="52"/>
      <c r="O187" s="53"/>
      <c r="P187" s="53"/>
      <c r="Q187" s="53"/>
      <c r="R187" s="53"/>
      <c r="S187" s="53"/>
      <c r="T187" s="53"/>
      <c r="U187" s="53"/>
      <c r="V187" s="60"/>
      <c r="W187" s="60"/>
      <c r="X187" s="60"/>
      <c r="Y187" s="60"/>
      <c r="Z187" s="60"/>
      <c r="AA187" s="60"/>
      <c r="AB187" s="60"/>
      <c r="AC187" s="60"/>
      <c r="AD187" s="60"/>
      <c r="AE187" s="60"/>
      <c r="AF187" s="60"/>
      <c r="AG187" s="60"/>
      <c r="AH187" s="60"/>
      <c r="AI187" s="60"/>
      <c r="AJ187" s="58"/>
      <c r="AK187" s="58"/>
      <c r="AL187" s="58"/>
      <c r="AM187" s="58"/>
      <c r="AN187" s="58"/>
      <c r="AO187" s="58"/>
      <c r="AP187" s="58"/>
      <c r="AQ187" s="58"/>
      <c r="AR187" s="52" t="e">
        <f t="shared" si="6"/>
        <v>#N/A</v>
      </c>
      <c r="AS187" s="70" t="e">
        <f t="shared" si="8"/>
        <v>#N/A</v>
      </c>
      <c r="AZ187" s="68" t="e">
        <f>VLOOKUP(AJ187,'Validation Lists'!$B$232:$C$235,2,FALSE)</f>
        <v>#N/A</v>
      </c>
      <c r="BA187" s="68" t="e">
        <f>VLOOKUP(AK187,'Validation Lists'!$B$232:$C$235,2,FALSE)</f>
        <v>#N/A</v>
      </c>
      <c r="BB187" s="68" t="e">
        <f>VLOOKUP(AL187,'Validation Lists'!$B$232:$C$235,2,FALSE)</f>
        <v>#N/A</v>
      </c>
      <c r="BC187" s="68" t="e">
        <f>VLOOKUP(AM187,'Validation Lists'!$B$232:$C$235,2,FALSE)</f>
        <v>#N/A</v>
      </c>
      <c r="BD187" s="68" t="e">
        <f>VLOOKUP(AN187,'Validation Lists'!$B$232:$C$235,2,FALSE)</f>
        <v>#N/A</v>
      </c>
      <c r="BE187" s="68" t="e">
        <f>VLOOKUP(AO187,'Validation Lists'!$B$232:$C$235,2,FALSE)</f>
        <v>#N/A</v>
      </c>
      <c r="BF187" s="68" t="e">
        <f>VLOOKUP(AP187,'Validation Lists'!$B$232:$C$235,2,FALSE)</f>
        <v>#N/A</v>
      </c>
      <c r="BG187" s="68" t="e">
        <f>VLOOKUP(AQ187,'Validation Lists'!$B$232:$C$235,2,FALSE)</f>
        <v>#N/A</v>
      </c>
      <c r="BI187" s="68" t="e">
        <f>VLOOKUP(V187,'Validation Lists'!$B$229:$C$230,2,FALSE)</f>
        <v>#N/A</v>
      </c>
      <c r="BJ187" s="68" t="e">
        <f>VLOOKUP(W187,'Validation Lists'!$B$229:$C$230,2,FALSE)</f>
        <v>#N/A</v>
      </c>
      <c r="BK187" s="68" t="e">
        <f>VLOOKUP(X187,'Validation Lists'!$B$229:$C$230,2,FALSE)</f>
        <v>#N/A</v>
      </c>
      <c r="BL187" s="68" t="e">
        <f>VLOOKUP(Y187,'Validation Lists'!$B$229:$C$230,2,FALSE)</f>
        <v>#N/A</v>
      </c>
      <c r="BM187" s="68" t="e">
        <f>VLOOKUP(Z187,'Validation Lists'!$B$229:$C$230,2,FALSE)</f>
        <v>#N/A</v>
      </c>
      <c r="BN187" s="68" t="e">
        <f>VLOOKUP(AA187,'Validation Lists'!$B$229:$C$230,2,FALSE)</f>
        <v>#N/A</v>
      </c>
      <c r="BO187" s="68" t="e">
        <f>VLOOKUP(AB187,'Validation Lists'!$B$229:$C$230,2,FALSE)</f>
        <v>#N/A</v>
      </c>
      <c r="BP187" s="68" t="e">
        <f>VLOOKUP(AC187,'Validation Lists'!$B$229:$C$230,2,FALSE)</f>
        <v>#N/A</v>
      </c>
      <c r="BQ187" s="68" t="e">
        <f>VLOOKUP(AD187,'Validation Lists'!$B$229:$C$230,2,FALSE)</f>
        <v>#N/A</v>
      </c>
      <c r="BR187" s="68" t="e">
        <f>VLOOKUP(AE187,'Validation Lists'!$B$229:$C$230,2,FALSE)</f>
        <v>#N/A</v>
      </c>
      <c r="BS187" s="68" t="e">
        <f>VLOOKUP(AF187,'Validation Lists'!$B$229:$C$230,2,FALSE)</f>
        <v>#N/A</v>
      </c>
      <c r="BT187" s="68" t="e">
        <f>VLOOKUP(AG187,'Validation Lists'!$B$229:$C$230,2,FALSE)</f>
        <v>#N/A</v>
      </c>
      <c r="BU187" s="68" t="e">
        <f>VLOOKUP(AH187,'Validation Lists'!$B$229:$C$230,2,FALSE)</f>
        <v>#N/A</v>
      </c>
      <c r="BV187" s="68" t="e">
        <f>VLOOKUP(AI187,'Validation Lists'!$B$229:$C$230,2,FALSE)</f>
        <v>#N/A</v>
      </c>
      <c r="BW187" s="68" t="e">
        <f t="shared" si="7"/>
        <v>#N/A</v>
      </c>
    </row>
    <row r="188" spans="1:75" ht="77.5" customHeight="1" x14ac:dyDescent="0.15">
      <c r="A188" s="29"/>
      <c r="B188" s="29"/>
      <c r="C188" s="29"/>
      <c r="D188" s="29"/>
      <c r="E188" s="29"/>
      <c r="F188" s="30"/>
      <c r="G188" s="30"/>
      <c r="H188" s="52"/>
      <c r="I188" s="52"/>
      <c r="J188" s="52"/>
      <c r="K188" s="52"/>
      <c r="L188" s="52"/>
      <c r="M188" s="52"/>
      <c r="N188" s="52"/>
      <c r="O188" s="53"/>
      <c r="P188" s="53"/>
      <c r="Q188" s="53"/>
      <c r="R188" s="53"/>
      <c r="S188" s="53"/>
      <c r="T188" s="53"/>
      <c r="U188" s="53"/>
      <c r="V188" s="60"/>
      <c r="W188" s="60"/>
      <c r="X188" s="60"/>
      <c r="Y188" s="60"/>
      <c r="Z188" s="60"/>
      <c r="AA188" s="60"/>
      <c r="AB188" s="60"/>
      <c r="AC188" s="60"/>
      <c r="AD188" s="60"/>
      <c r="AE188" s="60"/>
      <c r="AF188" s="60"/>
      <c r="AG188" s="60"/>
      <c r="AH188" s="60"/>
      <c r="AI188" s="60"/>
      <c r="AJ188" s="58"/>
      <c r="AK188" s="58"/>
      <c r="AL188" s="58"/>
      <c r="AM188" s="58"/>
      <c r="AN188" s="58"/>
      <c r="AO188" s="58"/>
      <c r="AP188" s="58"/>
      <c r="AQ188" s="58"/>
      <c r="AR188" s="52" t="e">
        <f t="shared" si="6"/>
        <v>#N/A</v>
      </c>
      <c r="AS188" s="70" t="e">
        <f t="shared" si="8"/>
        <v>#N/A</v>
      </c>
      <c r="AZ188" s="68" t="e">
        <f>VLOOKUP(AJ188,'Validation Lists'!$B$232:$C$235,2,FALSE)</f>
        <v>#N/A</v>
      </c>
      <c r="BA188" s="68" t="e">
        <f>VLOOKUP(AK188,'Validation Lists'!$B$232:$C$235,2,FALSE)</f>
        <v>#N/A</v>
      </c>
      <c r="BB188" s="68" t="e">
        <f>VLOOKUP(AL188,'Validation Lists'!$B$232:$C$235,2,FALSE)</f>
        <v>#N/A</v>
      </c>
      <c r="BC188" s="68" t="e">
        <f>VLOOKUP(AM188,'Validation Lists'!$B$232:$C$235,2,FALSE)</f>
        <v>#N/A</v>
      </c>
      <c r="BD188" s="68" t="e">
        <f>VLOOKUP(AN188,'Validation Lists'!$B$232:$C$235,2,FALSE)</f>
        <v>#N/A</v>
      </c>
      <c r="BE188" s="68" t="e">
        <f>VLOOKUP(AO188,'Validation Lists'!$B$232:$C$235,2,FALSE)</f>
        <v>#N/A</v>
      </c>
      <c r="BF188" s="68" t="e">
        <f>VLOOKUP(AP188,'Validation Lists'!$B$232:$C$235,2,FALSE)</f>
        <v>#N/A</v>
      </c>
      <c r="BG188" s="68" t="e">
        <f>VLOOKUP(AQ188,'Validation Lists'!$B$232:$C$235,2,FALSE)</f>
        <v>#N/A</v>
      </c>
      <c r="BI188" s="68" t="e">
        <f>VLOOKUP(V188,'Validation Lists'!$B$229:$C$230,2,FALSE)</f>
        <v>#N/A</v>
      </c>
      <c r="BJ188" s="68" t="e">
        <f>VLOOKUP(W188,'Validation Lists'!$B$229:$C$230,2,FALSE)</f>
        <v>#N/A</v>
      </c>
      <c r="BK188" s="68" t="e">
        <f>VLOOKUP(X188,'Validation Lists'!$B$229:$C$230,2,FALSE)</f>
        <v>#N/A</v>
      </c>
      <c r="BL188" s="68" t="e">
        <f>VLOOKUP(Y188,'Validation Lists'!$B$229:$C$230,2,FALSE)</f>
        <v>#N/A</v>
      </c>
      <c r="BM188" s="68" t="e">
        <f>VLOOKUP(Z188,'Validation Lists'!$B$229:$C$230,2,FALSE)</f>
        <v>#N/A</v>
      </c>
      <c r="BN188" s="68" t="e">
        <f>VLOOKUP(AA188,'Validation Lists'!$B$229:$C$230,2,FALSE)</f>
        <v>#N/A</v>
      </c>
      <c r="BO188" s="68" t="e">
        <f>VLOOKUP(AB188,'Validation Lists'!$B$229:$C$230,2,FALSE)</f>
        <v>#N/A</v>
      </c>
      <c r="BP188" s="68" t="e">
        <f>VLOOKUP(AC188,'Validation Lists'!$B$229:$C$230,2,FALSE)</f>
        <v>#N/A</v>
      </c>
      <c r="BQ188" s="68" t="e">
        <f>VLOOKUP(AD188,'Validation Lists'!$B$229:$C$230,2,FALSE)</f>
        <v>#N/A</v>
      </c>
      <c r="BR188" s="68" t="e">
        <f>VLOOKUP(AE188,'Validation Lists'!$B$229:$C$230,2,FALSE)</f>
        <v>#N/A</v>
      </c>
      <c r="BS188" s="68" t="e">
        <f>VLOOKUP(AF188,'Validation Lists'!$B$229:$C$230,2,FALSE)</f>
        <v>#N/A</v>
      </c>
      <c r="BT188" s="68" t="e">
        <f>VLOOKUP(AG188,'Validation Lists'!$B$229:$C$230,2,FALSE)</f>
        <v>#N/A</v>
      </c>
      <c r="BU188" s="68" t="e">
        <f>VLOOKUP(AH188,'Validation Lists'!$B$229:$C$230,2,FALSE)</f>
        <v>#N/A</v>
      </c>
      <c r="BV188" s="68" t="e">
        <f>VLOOKUP(AI188,'Validation Lists'!$B$229:$C$230,2,FALSE)</f>
        <v>#N/A</v>
      </c>
      <c r="BW188" s="68" t="e">
        <f t="shared" si="7"/>
        <v>#N/A</v>
      </c>
    </row>
    <row r="189" spans="1:75" ht="77.5" customHeight="1" x14ac:dyDescent="0.15">
      <c r="A189" s="29"/>
      <c r="B189" s="29"/>
      <c r="C189" s="29"/>
      <c r="D189" s="29"/>
      <c r="E189" s="29"/>
      <c r="F189" s="30"/>
      <c r="G189" s="30"/>
      <c r="H189" s="52"/>
      <c r="I189" s="52"/>
      <c r="J189" s="52"/>
      <c r="K189" s="52"/>
      <c r="L189" s="52"/>
      <c r="M189" s="52"/>
      <c r="N189" s="52"/>
      <c r="O189" s="53"/>
      <c r="P189" s="53"/>
      <c r="Q189" s="53"/>
      <c r="R189" s="53"/>
      <c r="S189" s="53"/>
      <c r="T189" s="53"/>
      <c r="U189" s="53"/>
      <c r="V189" s="60"/>
      <c r="W189" s="60"/>
      <c r="X189" s="60"/>
      <c r="Y189" s="60"/>
      <c r="Z189" s="60"/>
      <c r="AA189" s="60"/>
      <c r="AB189" s="60"/>
      <c r="AC189" s="60"/>
      <c r="AD189" s="60"/>
      <c r="AE189" s="60"/>
      <c r="AF189" s="60"/>
      <c r="AG189" s="60"/>
      <c r="AH189" s="60"/>
      <c r="AI189" s="60"/>
      <c r="AJ189" s="58"/>
      <c r="AK189" s="58"/>
      <c r="AL189" s="58"/>
      <c r="AM189" s="58"/>
      <c r="AN189" s="58"/>
      <c r="AO189" s="58"/>
      <c r="AP189" s="58"/>
      <c r="AQ189" s="58"/>
      <c r="AZ189" s="68" t="e">
        <f>VLOOKUP(AJ189,'Validation Lists'!$B$232:$C$235,2,FALSE)</f>
        <v>#N/A</v>
      </c>
      <c r="BA189" s="68" t="e">
        <f>VLOOKUP(AK189,'Validation Lists'!$B$232:$C$235,2,FALSE)</f>
        <v>#N/A</v>
      </c>
      <c r="BB189" s="68" t="e">
        <f>VLOOKUP(AL189,'Validation Lists'!$B$232:$C$235,2,FALSE)</f>
        <v>#N/A</v>
      </c>
      <c r="BC189" s="68" t="e">
        <f>VLOOKUP(AM189,'Validation Lists'!$B$232:$C$235,2,FALSE)</f>
        <v>#N/A</v>
      </c>
      <c r="BD189" s="68" t="e">
        <f>VLOOKUP(AN189,'Validation Lists'!$B$232:$C$235,2,FALSE)</f>
        <v>#N/A</v>
      </c>
      <c r="BE189" s="68" t="e">
        <f>VLOOKUP(AO189,'Validation Lists'!$B$232:$C$235,2,FALSE)</f>
        <v>#N/A</v>
      </c>
      <c r="BF189" s="68" t="e">
        <f>VLOOKUP(AP189,'Validation Lists'!$B$232:$C$235,2,FALSE)</f>
        <v>#N/A</v>
      </c>
      <c r="BG189" s="68" t="e">
        <f>VLOOKUP(AQ189,'Validation Lists'!$B$232:$C$235,2,FALSE)</f>
        <v>#N/A</v>
      </c>
      <c r="BI189" s="68" t="e">
        <f>VLOOKUP(V189,'Validation Lists'!$B$229:$C$230,2,FALSE)</f>
        <v>#N/A</v>
      </c>
      <c r="BJ189" s="68" t="e">
        <f>VLOOKUP(W189,'Validation Lists'!$B$229:$C$230,2,FALSE)</f>
        <v>#N/A</v>
      </c>
      <c r="BK189" s="68" t="e">
        <f>VLOOKUP(X189,'Validation Lists'!$B$229:$C$230,2,FALSE)</f>
        <v>#N/A</v>
      </c>
      <c r="BL189" s="68" t="e">
        <f>VLOOKUP(Y189,'Validation Lists'!$B$229:$C$230,2,FALSE)</f>
        <v>#N/A</v>
      </c>
      <c r="BM189" s="68" t="e">
        <f>VLOOKUP(Z189,'Validation Lists'!$B$229:$C$230,2,FALSE)</f>
        <v>#N/A</v>
      </c>
      <c r="BN189" s="68" t="e">
        <f>VLOOKUP(AA189,'Validation Lists'!$B$229:$C$230,2,FALSE)</f>
        <v>#N/A</v>
      </c>
      <c r="BO189" s="68" t="e">
        <f>VLOOKUP(AB189,'Validation Lists'!$B$229:$C$230,2,FALSE)</f>
        <v>#N/A</v>
      </c>
      <c r="BP189" s="68" t="e">
        <f>VLOOKUP(AC189,'Validation Lists'!$B$229:$C$230,2,FALSE)</f>
        <v>#N/A</v>
      </c>
      <c r="BQ189" s="68" t="e">
        <f>VLOOKUP(AD189,'Validation Lists'!$B$229:$C$230,2,FALSE)</f>
        <v>#N/A</v>
      </c>
      <c r="BR189" s="68" t="e">
        <f>VLOOKUP(AE189,'Validation Lists'!$B$229:$C$230,2,FALSE)</f>
        <v>#N/A</v>
      </c>
      <c r="BS189" s="68" t="e">
        <f>VLOOKUP(AF189,'Validation Lists'!$B$229:$C$230,2,FALSE)</f>
        <v>#N/A</v>
      </c>
      <c r="BT189" s="68" t="e">
        <f>VLOOKUP(AG189,'Validation Lists'!$B$229:$C$230,2,FALSE)</f>
        <v>#N/A</v>
      </c>
      <c r="BU189" s="68" t="e">
        <f>VLOOKUP(AH189,'Validation Lists'!$B$229:$C$230,2,FALSE)</f>
        <v>#N/A</v>
      </c>
      <c r="BV189" s="68" t="e">
        <f>VLOOKUP(AI189,'Validation Lists'!$B$229:$C$230,2,FALSE)</f>
        <v>#N/A</v>
      </c>
      <c r="BW189" s="68" t="e">
        <f t="shared" si="7"/>
        <v>#N/A</v>
      </c>
    </row>
    <row r="190" spans="1:75" ht="77.5" customHeight="1" x14ac:dyDescent="0.15">
      <c r="A190" s="29"/>
      <c r="B190" s="29"/>
      <c r="C190" s="29"/>
      <c r="D190" s="29"/>
      <c r="E190" s="29"/>
      <c r="F190" s="30"/>
      <c r="G190" s="30"/>
      <c r="H190" s="52"/>
      <c r="I190" s="52"/>
      <c r="J190" s="52"/>
      <c r="K190" s="52"/>
      <c r="L190" s="52"/>
      <c r="M190" s="52"/>
      <c r="N190" s="52"/>
      <c r="O190" s="53"/>
      <c r="P190" s="53"/>
      <c r="Q190" s="53"/>
      <c r="R190" s="53"/>
      <c r="S190" s="53"/>
      <c r="T190" s="53"/>
      <c r="U190" s="53"/>
      <c r="V190" s="60"/>
      <c r="W190" s="60"/>
      <c r="X190" s="60"/>
      <c r="Y190" s="60"/>
      <c r="Z190" s="60"/>
      <c r="AA190" s="60"/>
      <c r="AB190" s="60"/>
      <c r="AC190" s="60"/>
      <c r="AD190" s="60"/>
      <c r="AE190" s="60"/>
      <c r="AF190" s="60"/>
      <c r="AG190" s="60"/>
      <c r="AH190" s="60"/>
      <c r="AI190" s="60"/>
      <c r="AJ190" s="58"/>
      <c r="AK190" s="58"/>
      <c r="AL190" s="58"/>
      <c r="AM190" s="58"/>
      <c r="AN190" s="58"/>
      <c r="AO190" s="58"/>
      <c r="AP190" s="58"/>
      <c r="AQ190" s="58"/>
      <c r="AZ190" s="68" t="e">
        <f>VLOOKUP(AJ190,'Validation Lists'!$B$232:$C$235,2,FALSE)</f>
        <v>#N/A</v>
      </c>
      <c r="BA190" s="68" t="e">
        <f>VLOOKUP(AK190,'Validation Lists'!$B$232:$C$235,2,FALSE)</f>
        <v>#N/A</v>
      </c>
      <c r="BB190" s="68" t="e">
        <f>VLOOKUP(AL190,'Validation Lists'!$B$232:$C$235,2,FALSE)</f>
        <v>#N/A</v>
      </c>
      <c r="BC190" s="68" t="e">
        <f>VLOOKUP(AM190,'Validation Lists'!$B$232:$C$235,2,FALSE)</f>
        <v>#N/A</v>
      </c>
      <c r="BD190" s="68" t="e">
        <f>VLOOKUP(AN190,'Validation Lists'!$B$232:$C$235,2,FALSE)</f>
        <v>#N/A</v>
      </c>
      <c r="BE190" s="68" t="e">
        <f>VLOOKUP(AO190,'Validation Lists'!$B$232:$C$235,2,FALSE)</f>
        <v>#N/A</v>
      </c>
      <c r="BF190" s="68" t="e">
        <f>VLOOKUP(AP190,'Validation Lists'!$B$232:$C$235,2,FALSE)</f>
        <v>#N/A</v>
      </c>
      <c r="BG190" s="68" t="e">
        <f>VLOOKUP(AQ190,'Validation Lists'!$B$232:$C$235,2,FALSE)</f>
        <v>#N/A</v>
      </c>
      <c r="BI190" s="68" t="e">
        <f>VLOOKUP(V190,'Validation Lists'!$B$229:$C$230,2,FALSE)</f>
        <v>#N/A</v>
      </c>
      <c r="BJ190" s="68" t="e">
        <f>VLOOKUP(W190,'Validation Lists'!$B$229:$C$230,2,FALSE)</f>
        <v>#N/A</v>
      </c>
      <c r="BK190" s="68" t="e">
        <f>VLOOKUP(X190,'Validation Lists'!$B$229:$C$230,2,FALSE)</f>
        <v>#N/A</v>
      </c>
      <c r="BL190" s="68" t="e">
        <f>VLOOKUP(Y190,'Validation Lists'!$B$229:$C$230,2,FALSE)</f>
        <v>#N/A</v>
      </c>
      <c r="BM190" s="68" t="e">
        <f>VLOOKUP(Z190,'Validation Lists'!$B$229:$C$230,2,FALSE)</f>
        <v>#N/A</v>
      </c>
      <c r="BN190" s="68" t="e">
        <f>VLOOKUP(AA190,'Validation Lists'!$B$229:$C$230,2,FALSE)</f>
        <v>#N/A</v>
      </c>
      <c r="BO190" s="68" t="e">
        <f>VLOOKUP(AB190,'Validation Lists'!$B$229:$C$230,2,FALSE)</f>
        <v>#N/A</v>
      </c>
      <c r="BP190" s="68" t="e">
        <f>VLOOKUP(AC190,'Validation Lists'!$B$229:$C$230,2,FALSE)</f>
        <v>#N/A</v>
      </c>
      <c r="BQ190" s="68" t="e">
        <f>VLOOKUP(AD190,'Validation Lists'!$B$229:$C$230,2,FALSE)</f>
        <v>#N/A</v>
      </c>
      <c r="BR190" s="68" t="e">
        <f>VLOOKUP(AE190,'Validation Lists'!$B$229:$C$230,2,FALSE)</f>
        <v>#N/A</v>
      </c>
      <c r="BS190" s="68" t="e">
        <f>VLOOKUP(AF190,'Validation Lists'!$B$229:$C$230,2,FALSE)</f>
        <v>#N/A</v>
      </c>
      <c r="BT190" s="68" t="e">
        <f>VLOOKUP(AG190,'Validation Lists'!$B$229:$C$230,2,FALSE)</f>
        <v>#N/A</v>
      </c>
      <c r="BU190" s="68" t="e">
        <f>VLOOKUP(AH190,'Validation Lists'!$B$229:$C$230,2,FALSE)</f>
        <v>#N/A</v>
      </c>
      <c r="BV190" s="68" t="e">
        <f>VLOOKUP(AI190,'Validation Lists'!$B$229:$C$230,2,FALSE)</f>
        <v>#N/A</v>
      </c>
      <c r="BW190" s="68" t="e">
        <f t="shared" si="7"/>
        <v>#N/A</v>
      </c>
    </row>
    <row r="191" spans="1:75" ht="77.5" customHeight="1" x14ac:dyDescent="0.15">
      <c r="A191" s="29"/>
      <c r="B191" s="29"/>
      <c r="C191" s="29"/>
      <c r="D191" s="29"/>
      <c r="E191" s="29"/>
      <c r="F191" s="30"/>
      <c r="G191" s="30"/>
      <c r="H191" s="52"/>
      <c r="I191" s="52"/>
      <c r="J191" s="52"/>
      <c r="K191" s="52"/>
      <c r="L191" s="52"/>
      <c r="M191" s="52"/>
      <c r="N191" s="52"/>
      <c r="O191" s="53"/>
      <c r="P191" s="53"/>
      <c r="Q191" s="53"/>
      <c r="R191" s="53"/>
      <c r="S191" s="53"/>
      <c r="T191" s="53"/>
      <c r="U191" s="53"/>
      <c r="V191" s="60"/>
      <c r="W191" s="60"/>
      <c r="X191" s="60"/>
      <c r="Y191" s="60"/>
      <c r="Z191" s="60"/>
      <c r="AA191" s="60"/>
      <c r="AB191" s="60"/>
      <c r="AC191" s="60"/>
      <c r="AD191" s="60"/>
      <c r="AE191" s="60"/>
      <c r="AF191" s="60"/>
      <c r="AG191" s="60"/>
      <c r="AH191" s="60"/>
      <c r="AI191" s="60"/>
      <c r="AJ191" s="58"/>
      <c r="AK191" s="58"/>
      <c r="AL191" s="58"/>
      <c r="AM191" s="58"/>
      <c r="AN191" s="58"/>
      <c r="AO191" s="58"/>
      <c r="AP191" s="58"/>
      <c r="AQ191" s="58"/>
      <c r="AZ191" s="68" t="e">
        <f>VLOOKUP(AJ191,'Validation Lists'!$B$232:$C$235,2,FALSE)</f>
        <v>#N/A</v>
      </c>
      <c r="BA191" s="68" t="e">
        <f>VLOOKUP(AK191,'Validation Lists'!$B$232:$C$235,2,FALSE)</f>
        <v>#N/A</v>
      </c>
      <c r="BB191" s="68" t="e">
        <f>VLOOKUP(AL191,'Validation Lists'!$B$232:$C$235,2,FALSE)</f>
        <v>#N/A</v>
      </c>
      <c r="BC191" s="68" t="e">
        <f>VLOOKUP(AM191,'Validation Lists'!$B$232:$C$235,2,FALSE)</f>
        <v>#N/A</v>
      </c>
      <c r="BD191" s="68" t="e">
        <f>VLOOKUP(AN191,'Validation Lists'!$B$232:$C$235,2,FALSE)</f>
        <v>#N/A</v>
      </c>
      <c r="BE191" s="68" t="e">
        <f>VLOOKUP(AO191,'Validation Lists'!$B$232:$C$235,2,FALSE)</f>
        <v>#N/A</v>
      </c>
      <c r="BF191" s="68" t="e">
        <f>VLOOKUP(AP191,'Validation Lists'!$B$232:$C$235,2,FALSE)</f>
        <v>#N/A</v>
      </c>
      <c r="BG191" s="68" t="e">
        <f>VLOOKUP(AQ191,'Validation Lists'!$B$232:$C$235,2,FALSE)</f>
        <v>#N/A</v>
      </c>
      <c r="BI191" s="68" t="e">
        <f>VLOOKUP(V191,'Validation Lists'!$B$229:$C$230,2,FALSE)</f>
        <v>#N/A</v>
      </c>
      <c r="BJ191" s="68" t="e">
        <f>VLOOKUP(W191,'Validation Lists'!$B$229:$C$230,2,FALSE)</f>
        <v>#N/A</v>
      </c>
      <c r="BK191" s="68" t="e">
        <f>VLOOKUP(X191,'Validation Lists'!$B$229:$C$230,2,FALSE)</f>
        <v>#N/A</v>
      </c>
      <c r="BL191" s="68" t="e">
        <f>VLOOKUP(Y191,'Validation Lists'!$B$229:$C$230,2,FALSE)</f>
        <v>#N/A</v>
      </c>
      <c r="BM191" s="68" t="e">
        <f>VLOOKUP(Z191,'Validation Lists'!$B$229:$C$230,2,FALSE)</f>
        <v>#N/A</v>
      </c>
      <c r="BN191" s="68" t="e">
        <f>VLOOKUP(AA191,'Validation Lists'!$B$229:$C$230,2,FALSE)</f>
        <v>#N/A</v>
      </c>
      <c r="BO191" s="68" t="e">
        <f>VLOOKUP(AB191,'Validation Lists'!$B$229:$C$230,2,FALSE)</f>
        <v>#N/A</v>
      </c>
      <c r="BP191" s="68" t="e">
        <f>VLOOKUP(AC191,'Validation Lists'!$B$229:$C$230,2,FALSE)</f>
        <v>#N/A</v>
      </c>
      <c r="BQ191" s="68" t="e">
        <f>VLOOKUP(AD191,'Validation Lists'!$B$229:$C$230,2,FALSE)</f>
        <v>#N/A</v>
      </c>
      <c r="BR191" s="68" t="e">
        <f>VLOOKUP(AE191,'Validation Lists'!$B$229:$C$230,2,FALSE)</f>
        <v>#N/A</v>
      </c>
      <c r="BS191" s="68" t="e">
        <f>VLOOKUP(AF191,'Validation Lists'!$B$229:$C$230,2,FALSE)</f>
        <v>#N/A</v>
      </c>
      <c r="BT191" s="68" t="e">
        <f>VLOOKUP(AG191,'Validation Lists'!$B$229:$C$230,2,FALSE)</f>
        <v>#N/A</v>
      </c>
      <c r="BU191" s="68" t="e">
        <f>VLOOKUP(AH191,'Validation Lists'!$B$229:$C$230,2,FALSE)</f>
        <v>#N/A</v>
      </c>
      <c r="BV191" s="68" t="e">
        <f>VLOOKUP(AI191,'Validation Lists'!$B$229:$C$230,2,FALSE)</f>
        <v>#N/A</v>
      </c>
      <c r="BW191" s="68" t="e">
        <f t="shared" si="7"/>
        <v>#N/A</v>
      </c>
    </row>
    <row r="192" spans="1:75" ht="14.5" customHeight="1" x14ac:dyDescent="0.15"/>
    <row r="193" ht="14.5" customHeight="1" x14ac:dyDescent="0.15"/>
  </sheetData>
  <mergeCells count="7">
    <mergeCell ref="AS2:AS3"/>
    <mergeCell ref="A2:G2"/>
    <mergeCell ref="H2:N2"/>
    <mergeCell ref="O2:U2"/>
    <mergeCell ref="V2:AI2"/>
    <mergeCell ref="AJ2:AQ2"/>
    <mergeCell ref="AR2:AR3"/>
  </mergeCells>
  <pageMargins left="0.7" right="0.7" top="0.75" bottom="0.75" header="0.3" footer="0.3"/>
  <legacyDrawing r:id="rId1"/>
  <extLst>
    <ext xmlns:x14="http://schemas.microsoft.com/office/spreadsheetml/2009/9/main" uri="{CCE6A557-97BC-4b89-ADB6-D9C93CAAB3DF}">
      <x14:dataValidations xmlns:xm="http://schemas.microsoft.com/office/excel/2006/main" count="11">
        <x14:dataValidation type="list" allowBlank="1" showInputMessage="1" showErrorMessage="1" xr:uid="{4DCC80D0-FA5A-4ED2-921D-4CD41D722126}">
          <x14:formula1>
            <xm:f>'Validation Lists'!$B$229:$B$230</xm:f>
          </x14:formula1>
          <xm:sqref>X4:AI8 X9:AE16 V4:W16 AF9:AI191</xm:sqref>
        </x14:dataValidation>
        <x14:dataValidation type="list" allowBlank="1" showInputMessage="1" showErrorMessage="1" xr:uid="{44D810F2-94FE-47AB-BCA7-4C1C4ACBE2AE}">
          <x14:formula1>
            <xm:f>'Validation Lists'!$B$223:$B$227</xm:f>
          </x14:formula1>
          <xm:sqref>F9:F191</xm:sqref>
        </x14:dataValidation>
        <x14:dataValidation type="list" allowBlank="1" showInputMessage="1" showErrorMessage="1" xr:uid="{E8EA005A-AE8B-4FD3-BA04-070D9B894708}">
          <x14:formula1>
            <xm:f>'Validation Lists'!$B$18:$B$79</xm:f>
          </x14:formula1>
          <xm:sqref>E192:H192</xm:sqref>
        </x14:dataValidation>
        <x14:dataValidation type="list" allowBlank="1" showInputMessage="1" showErrorMessage="1" xr:uid="{CF1548E1-AA28-4AEE-8948-5514322A796B}">
          <x14:formula1>
            <xm:f>'Validation Lists'!$B$18:$B$27</xm:f>
          </x14:formula1>
          <xm:sqref>E9:E191 H6:H191</xm:sqref>
        </x14:dataValidation>
        <x14:dataValidation type="list" allowBlank="1" showInputMessage="1" showErrorMessage="1" xr:uid="{6E44AC8D-941A-49FB-9D86-2A8ADD4C3D1E}">
          <x14:formula1>
            <xm:f>'Validation Lists'!$B$88:$B$95</xm:f>
          </x14:formula1>
          <xm:sqref>K4:K192</xm:sqref>
        </x14:dataValidation>
        <x14:dataValidation type="list" allowBlank="1" showInputMessage="1" showErrorMessage="1" xr:uid="{205F6EEA-F126-45F2-B08F-AF67F7857A7D}">
          <x14:formula1>
            <xm:f>'Validation Lists'!$B$97:$B$103</xm:f>
          </x14:formula1>
          <xm:sqref>L4:L192</xm:sqref>
        </x14:dataValidation>
        <x14:dataValidation type="list" allowBlank="1" showInputMessage="1" showErrorMessage="1" xr:uid="{A5D7D5FA-A6B7-43A2-BB94-D56FD530FB13}">
          <x14:formula1>
            <xm:f>'Validation Lists'!$B$105:$B$112</xm:f>
          </x14:formula1>
          <xm:sqref>M4:M192</xm:sqref>
        </x14:dataValidation>
        <x14:dataValidation type="list" allowBlank="1" showInputMessage="1" showErrorMessage="1" xr:uid="{E3C5B9EF-2AB3-49AC-858C-59894AD52269}">
          <x14:formula1>
            <xm:f>'Validation Lists'!$B$114:$B$120</xm:f>
          </x14:formula1>
          <xm:sqref>N4:N192</xm:sqref>
        </x14:dataValidation>
        <x14:dataValidation type="list" allowBlank="1" showInputMessage="1" showErrorMessage="1" xr:uid="{29D0E2FE-A3C8-4A70-BCC1-4A282E842F77}">
          <x14:formula1>
            <xm:f>'Validation Lists'!$B$232:$B$235</xm:f>
          </x14:formula1>
          <xm:sqref>AJ4:AQ191</xm:sqref>
        </x14:dataValidation>
        <x14:dataValidation type="list" allowBlank="1" showInputMessage="1" showErrorMessage="1" xr:uid="{616EBB8A-1A53-4795-9F0B-414B87D338EE}">
          <x14:formula1>
            <xm:f>'Validation Lists'!$B$3:$B$16</xm:f>
          </x14:formula1>
          <xm:sqref>H4:H192</xm:sqref>
        </x14:dataValidation>
        <x14:dataValidation type="list" allowBlank="1" showInputMessage="1" showErrorMessage="1" xr:uid="{6D644287-9887-4A81-B1EC-42A7B3911662}">
          <x14:formula1>
            <xm:f>'Validation Lists'!$B$81:$B$85</xm:f>
          </x14:formula1>
          <xm:sqref>J4:J192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top 20 projects</vt:lpstr>
      <vt:lpstr>Ongoing recently comleted Proj</vt:lpstr>
      <vt:lpstr>Project long List</vt:lpstr>
      <vt:lpstr>Project long list sorted</vt:lpstr>
      <vt:lpstr>Central Govt</vt:lpstr>
      <vt:lpstr>Tourism</vt:lpstr>
      <vt:lpstr>Health</vt:lpstr>
      <vt:lpstr>Public Safety</vt:lpstr>
      <vt:lpstr>Fisheries</vt:lpstr>
      <vt:lpstr>Solid Waste</vt:lpstr>
      <vt:lpstr>Transport Sea</vt:lpstr>
      <vt:lpstr>Transport Air</vt:lpstr>
      <vt:lpstr>Transport Land</vt:lpstr>
      <vt:lpstr>Agriculture Sector Assets</vt:lpstr>
      <vt:lpstr>Education Sector</vt:lpstr>
      <vt:lpstr>Energy Sector</vt:lpstr>
      <vt:lpstr>ICT</vt:lpstr>
      <vt:lpstr>Water </vt:lpstr>
      <vt:lpstr>Waste water</vt:lpstr>
      <vt:lpstr>Validation Lists</vt:lpstr>
      <vt:lpstr>'Transport Air'!Print_Area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Shawn</dc:creator>
  <cp:lastModifiedBy>Microsoft Office User</cp:lastModifiedBy>
  <cp:lastPrinted>2021-02-10T21:47:21Z</cp:lastPrinted>
  <dcterms:created xsi:type="dcterms:W3CDTF">2020-09-29T18:13:48Z</dcterms:created>
  <dcterms:modified xsi:type="dcterms:W3CDTF">2021-10-07T22:22:03Z</dcterms:modified>
</cp:coreProperties>
</file>